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acted.sharepoint.com/sites/IMPACTCOD-21DRC-UnitIntersectorielle/Documents partages/21DRC - Unité Intersectorielle/DRC2105 JMMI-ICSM/10_AUTRE/2026/1. Evaluation thématique - Bunia/9. Analyse/"/>
    </mc:Choice>
  </mc:AlternateContent>
  <xr:revisionPtr revIDLastSave="192" documentId="8_{40C312E5-D2CE-4AF2-981F-939D96F3CCEF}" xr6:coauthVersionLast="47" xr6:coauthVersionMax="47" xr10:uidLastSave="{270F8540-928E-4A18-8E3C-1B41EACD2048}"/>
  <bookViews>
    <workbookView xWindow="-110" yWindow="-110" windowWidth="19420" windowHeight="11500" firstSheet="4" activeTab="5" xr2:uid="{00000000-000D-0000-FFFF-FFFF00000000}"/>
  </bookViews>
  <sheets>
    <sheet name="READ_ME" sheetId="2" r:id="rId1"/>
    <sheet name="Analytical Method Report" sheetId="4" r:id="rId2"/>
    <sheet name="Data Saturation Grid_Admin" sheetId="1" r:id="rId3"/>
    <sheet name="Data Saturation Grid_Depot" sheetId="5" r:id="rId4"/>
    <sheet name="Data Saturation Grid_Detaillant" sheetId="8" r:id="rId5"/>
    <sheet name="Data Saturation Grid_Grossiste" sheetId="7" r:id="rId6"/>
    <sheet name="Data Saturation Grid_Conso" sheetId="6" r:id="rId7"/>
  </sheets>
  <definedNames>
    <definedName name="_xlnm._FilterDatabase" localSheetId="2" hidden="1">'Data Saturation Grid_Admin'!$A$3:$UN$153</definedName>
    <definedName name="_xlnm._FilterDatabase" localSheetId="4" hidden="1">'Data Saturation Grid_Detaillant'!$A$1:$AL$233</definedName>
    <definedName name="_xlnm._FilterDatabase" localSheetId="5" hidden="1">'Data Saturation Grid_Grossiste'!$A$4:$AK$186</definedName>
    <definedName name="_ftnref1" localSheetId="2">'Data Saturation Grid_Admin'!#REF!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97" i="7" l="1"/>
  <c r="AB97" i="7"/>
  <c r="AC97" i="7"/>
  <c r="AD97" i="7"/>
  <c r="AE97" i="7"/>
  <c r="AF97" i="7"/>
  <c r="AG97" i="7"/>
  <c r="AH97" i="7"/>
  <c r="AI97" i="7"/>
  <c r="AJ97" i="7"/>
  <c r="AK70" i="8" l="1"/>
  <c r="AJ70" i="8"/>
  <c r="AI70" i="8"/>
  <c r="AH70" i="8"/>
  <c r="AG70" i="8"/>
  <c r="AF70" i="8"/>
  <c r="AE70" i="8"/>
  <c r="AD70" i="8"/>
  <c r="AC70" i="8"/>
  <c r="AB70" i="8"/>
  <c r="AB85" i="6"/>
  <c r="AA42" i="7"/>
  <c r="AB42" i="7"/>
  <c r="AC42" i="7"/>
  <c r="AD42" i="7"/>
  <c r="AE42" i="7"/>
  <c r="AF42" i="7"/>
  <c r="AG42" i="7"/>
  <c r="AH42" i="7"/>
  <c r="AI42" i="7"/>
  <c r="AJ42" i="7"/>
  <c r="AA43" i="7"/>
  <c r="AB43" i="7"/>
  <c r="AC43" i="7"/>
  <c r="AD43" i="7"/>
  <c r="AE43" i="7"/>
  <c r="AF43" i="7"/>
  <c r="AG43" i="7"/>
  <c r="AH43" i="7"/>
  <c r="AI43" i="7"/>
  <c r="AJ43" i="7"/>
  <c r="AJ33" i="7"/>
  <c r="AI33" i="7"/>
  <c r="AH33" i="7"/>
  <c r="AG33" i="7"/>
  <c r="AF33" i="7"/>
  <c r="AE33" i="7"/>
  <c r="AD33" i="7"/>
  <c r="AC33" i="7"/>
  <c r="AB33" i="7"/>
  <c r="AA33" i="7"/>
  <c r="AA28" i="7"/>
  <c r="AB28" i="7"/>
  <c r="AC28" i="7"/>
  <c r="AD28" i="7"/>
  <c r="AE28" i="7"/>
  <c r="AF28" i="7"/>
  <c r="AG28" i="7"/>
  <c r="AH28" i="7"/>
  <c r="AI28" i="7"/>
  <c r="AJ28" i="7"/>
  <c r="AA29" i="7"/>
  <c r="AB29" i="7"/>
  <c r="AC29" i="7"/>
  <c r="AD29" i="7"/>
  <c r="AE29" i="7"/>
  <c r="AF29" i="7"/>
  <c r="AG29" i="7"/>
  <c r="AH29" i="7"/>
  <c r="AI29" i="7"/>
  <c r="AJ29" i="7"/>
  <c r="AA15" i="7"/>
  <c r="AB15" i="7"/>
  <c r="AC15" i="7"/>
  <c r="AD15" i="7"/>
  <c r="AE15" i="7"/>
  <c r="AF15" i="7"/>
  <c r="AG15" i="7"/>
  <c r="AH15" i="7"/>
  <c r="AI15" i="7"/>
  <c r="AJ15" i="7"/>
  <c r="AJ107" i="7"/>
  <c r="AI107" i="7"/>
  <c r="AH107" i="7"/>
  <c r="AG107" i="7"/>
  <c r="AF107" i="7"/>
  <c r="AE107" i="7"/>
  <c r="AD107" i="7"/>
  <c r="AC107" i="7"/>
  <c r="AB107" i="7"/>
  <c r="AA107" i="7"/>
  <c r="AA84" i="7"/>
  <c r="AB84" i="7"/>
  <c r="AC84" i="7"/>
  <c r="AD84" i="7"/>
  <c r="AE84" i="7"/>
  <c r="AF84" i="7"/>
  <c r="AG84" i="7"/>
  <c r="AH84" i="7"/>
  <c r="AI84" i="7"/>
  <c r="AJ84" i="7"/>
  <c r="AK53" i="8"/>
  <c r="AJ53" i="8"/>
  <c r="AI53" i="8"/>
  <c r="AH53" i="8"/>
  <c r="AG53" i="8"/>
  <c r="AF53" i="8"/>
  <c r="AE53" i="8"/>
  <c r="AD53" i="8"/>
  <c r="AC53" i="8"/>
  <c r="AB53" i="8"/>
  <c r="AB8" i="8"/>
  <c r="AC8" i="8"/>
  <c r="AD8" i="8"/>
  <c r="AE8" i="8"/>
  <c r="AF8" i="8"/>
  <c r="AG8" i="8"/>
  <c r="AH8" i="8"/>
  <c r="AI8" i="8"/>
  <c r="AJ8" i="8"/>
  <c r="AK8" i="8"/>
  <c r="AB13" i="8"/>
  <c r="AB14" i="8"/>
  <c r="AB15"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B51" i="8"/>
  <c r="AB52" i="8"/>
  <c r="AB12" i="8"/>
  <c r="AB11" i="8"/>
  <c r="AK145" i="8"/>
  <c r="AJ145" i="8"/>
  <c r="AI145" i="8"/>
  <c r="AH145" i="8"/>
  <c r="AG145" i="8"/>
  <c r="AF145" i="8"/>
  <c r="AE145" i="8"/>
  <c r="AD145" i="8"/>
  <c r="AC145" i="8"/>
  <c r="AB145" i="8"/>
  <c r="AK144" i="8"/>
  <c r="AJ144" i="8"/>
  <c r="AI144" i="8"/>
  <c r="AH144" i="8"/>
  <c r="AG144" i="8"/>
  <c r="AF144" i="8"/>
  <c r="AE144" i="8"/>
  <c r="AD144" i="8"/>
  <c r="AC144" i="8"/>
  <c r="AB144" i="8"/>
  <c r="AK148" i="8"/>
  <c r="AJ148" i="8"/>
  <c r="AI148" i="8"/>
  <c r="AH148" i="8"/>
  <c r="AG148" i="8"/>
  <c r="AF148" i="8"/>
  <c r="AE148" i="8"/>
  <c r="AD148" i="8"/>
  <c r="AC148" i="8"/>
  <c r="AB148" i="8"/>
  <c r="AK143" i="8"/>
  <c r="AJ143" i="8"/>
  <c r="AI143" i="8"/>
  <c r="AH143" i="8"/>
  <c r="AG143" i="8"/>
  <c r="AF143" i="8"/>
  <c r="AE143" i="8"/>
  <c r="AD143" i="8"/>
  <c r="AC143" i="8"/>
  <c r="AB143" i="8"/>
  <c r="AB147" i="8"/>
  <c r="AC147" i="8"/>
  <c r="AD147" i="8"/>
  <c r="AE147" i="8"/>
  <c r="AF147" i="8"/>
  <c r="AG147" i="8"/>
  <c r="AH147" i="8"/>
  <c r="AI147" i="8"/>
  <c r="AJ147" i="8"/>
  <c r="AK147" i="8"/>
  <c r="AJ82" i="7"/>
  <c r="AI82" i="7"/>
  <c r="AH82" i="7"/>
  <c r="AG82" i="7"/>
  <c r="AF82" i="7"/>
  <c r="AE82" i="7"/>
  <c r="AD82" i="7"/>
  <c r="AC82" i="7"/>
  <c r="AB82" i="7"/>
  <c r="AA82" i="7"/>
  <c r="AJ73" i="7"/>
  <c r="AI73" i="7"/>
  <c r="AH73" i="7"/>
  <c r="AG73" i="7"/>
  <c r="AF73" i="7"/>
  <c r="AE73" i="7"/>
  <c r="AD73" i="7"/>
  <c r="AC73" i="7"/>
  <c r="AB73" i="7"/>
  <c r="AA73" i="7"/>
  <c r="W5" i="5"/>
  <c r="X5" i="5"/>
  <c r="Z5" i="5"/>
  <c r="R46" i="5"/>
  <c r="S46" i="5"/>
  <c r="T46" i="5"/>
  <c r="U46" i="5"/>
  <c r="V46" i="5"/>
  <c r="W46" i="5"/>
  <c r="X46" i="5"/>
  <c r="Y46" i="5"/>
  <c r="Z46" i="5"/>
  <c r="AA46" i="5"/>
  <c r="R47" i="5"/>
  <c r="S47" i="5"/>
  <c r="T47" i="5"/>
  <c r="U47" i="5"/>
  <c r="V47" i="5"/>
  <c r="W47" i="5"/>
  <c r="X47" i="5"/>
  <c r="Y47" i="5"/>
  <c r="Z47" i="5"/>
  <c r="AA47" i="5"/>
  <c r="L86" i="1"/>
  <c r="L51" i="1"/>
  <c r="AK76" i="8"/>
  <c r="AJ76" i="8"/>
  <c r="AI76" i="8"/>
  <c r="AH76" i="8"/>
  <c r="AG76" i="8"/>
  <c r="AF76" i="8"/>
  <c r="AE76" i="8"/>
  <c r="AD76" i="8"/>
  <c r="AC76" i="8"/>
  <c r="AB76" i="8"/>
  <c r="AK73" i="8"/>
  <c r="AJ73" i="8"/>
  <c r="AI73" i="8"/>
  <c r="AH73" i="8"/>
  <c r="AG73" i="8"/>
  <c r="AF73" i="8"/>
  <c r="AE73" i="8"/>
  <c r="AD73" i="8"/>
  <c r="AC73" i="8"/>
  <c r="AB73" i="8"/>
  <c r="AK72" i="8"/>
  <c r="AJ72" i="8"/>
  <c r="AI72" i="8"/>
  <c r="AH72" i="8"/>
  <c r="AG72" i="8"/>
  <c r="AF72" i="8"/>
  <c r="AE72" i="8"/>
  <c r="AD72" i="8"/>
  <c r="AC72" i="8"/>
  <c r="AB72" i="8"/>
  <c r="AK69" i="8"/>
  <c r="AJ69" i="8"/>
  <c r="AI69" i="8"/>
  <c r="AH69" i="8"/>
  <c r="AG69" i="8"/>
  <c r="AF69" i="8"/>
  <c r="AE69" i="8"/>
  <c r="AD69" i="8"/>
  <c r="AC69" i="8"/>
  <c r="AB69" i="8"/>
  <c r="AK68" i="8"/>
  <c r="AJ68" i="8"/>
  <c r="AI68" i="8"/>
  <c r="AH68" i="8"/>
  <c r="AG68" i="8"/>
  <c r="AF68" i="8"/>
  <c r="AE68" i="8"/>
  <c r="AD68" i="8"/>
  <c r="AC68" i="8"/>
  <c r="AB68" i="8"/>
  <c r="AK67" i="8"/>
  <c r="AJ67" i="8"/>
  <c r="AI67" i="8"/>
  <c r="AH67" i="8"/>
  <c r="AG67" i="8"/>
  <c r="AF67" i="8"/>
  <c r="AE67" i="8"/>
  <c r="AD67" i="8"/>
  <c r="AC67" i="8"/>
  <c r="AB67" i="8"/>
  <c r="AK75" i="8"/>
  <c r="AJ75" i="8"/>
  <c r="AI75" i="8"/>
  <c r="AH75" i="8"/>
  <c r="AG75" i="8"/>
  <c r="AF75" i="8"/>
  <c r="AE75" i="8"/>
  <c r="AD75" i="8"/>
  <c r="AC75" i="8"/>
  <c r="AB75" i="8"/>
  <c r="AK62" i="8"/>
  <c r="AJ62" i="8"/>
  <c r="AI62" i="8"/>
  <c r="AH62" i="8"/>
  <c r="AG62" i="8"/>
  <c r="AF62" i="8"/>
  <c r="AE62" i="8"/>
  <c r="AD62" i="8"/>
  <c r="AC62" i="8"/>
  <c r="AB62" i="8"/>
  <c r="AK63" i="8"/>
  <c r="AJ63" i="8"/>
  <c r="AI63" i="8"/>
  <c r="AH63" i="8"/>
  <c r="AG63" i="8"/>
  <c r="AF63" i="8"/>
  <c r="AE63" i="8"/>
  <c r="AD63" i="8"/>
  <c r="AC63" i="8"/>
  <c r="AB63" i="8"/>
  <c r="AK64" i="8"/>
  <c r="AJ64" i="8"/>
  <c r="AI64" i="8"/>
  <c r="AH64" i="8"/>
  <c r="AG64" i="8"/>
  <c r="AF64" i="8"/>
  <c r="AE64" i="8"/>
  <c r="AD64" i="8"/>
  <c r="AC64" i="8"/>
  <c r="AB64" i="8"/>
  <c r="AK65" i="8"/>
  <c r="AJ65" i="8"/>
  <c r="AI65" i="8"/>
  <c r="AH65" i="8"/>
  <c r="AG65" i="8"/>
  <c r="AF65" i="8"/>
  <c r="AE65" i="8"/>
  <c r="AD65" i="8"/>
  <c r="AC65" i="8"/>
  <c r="AB65" i="8"/>
  <c r="AK87" i="8"/>
  <c r="AJ87" i="8"/>
  <c r="AI87" i="8"/>
  <c r="AH87" i="8"/>
  <c r="AG87" i="8"/>
  <c r="AF87" i="8"/>
  <c r="AE87" i="8"/>
  <c r="AD87" i="8"/>
  <c r="AC87" i="8"/>
  <c r="AB87" i="8"/>
  <c r="AK84" i="8"/>
  <c r="AJ84" i="8"/>
  <c r="AI84" i="8"/>
  <c r="AH84" i="8"/>
  <c r="AG84" i="8"/>
  <c r="AF84" i="8"/>
  <c r="AE84" i="8"/>
  <c r="AD84" i="8"/>
  <c r="AC84" i="8"/>
  <c r="AB84" i="8"/>
  <c r="AK74" i="8"/>
  <c r="AJ74" i="8"/>
  <c r="AI74" i="8"/>
  <c r="AH74" i="8"/>
  <c r="AG74" i="8"/>
  <c r="AF74" i="8"/>
  <c r="AE74" i="8"/>
  <c r="AD74" i="8"/>
  <c r="AC74" i="8"/>
  <c r="AB74" i="8"/>
  <c r="AK71" i="8"/>
  <c r="AJ71" i="8"/>
  <c r="AI71" i="8"/>
  <c r="AH71" i="8"/>
  <c r="AG71" i="8"/>
  <c r="AF71" i="8"/>
  <c r="AE71" i="8"/>
  <c r="AD71" i="8"/>
  <c r="AC71" i="8"/>
  <c r="AB71" i="8"/>
  <c r="AK61" i="8"/>
  <c r="AJ61" i="8"/>
  <c r="AI61" i="8"/>
  <c r="AH61" i="8"/>
  <c r="AG61" i="8"/>
  <c r="AF61" i="8"/>
  <c r="AE61" i="8"/>
  <c r="AD61" i="8"/>
  <c r="AC61" i="8"/>
  <c r="AB61" i="8"/>
  <c r="AK66" i="8"/>
  <c r="AJ66" i="8"/>
  <c r="AI66" i="8"/>
  <c r="AH66" i="8"/>
  <c r="AG66" i="8"/>
  <c r="AF66" i="8"/>
  <c r="AE66" i="8"/>
  <c r="AD66" i="8"/>
  <c r="AC66" i="8"/>
  <c r="AB66" i="8"/>
  <c r="AK56" i="8"/>
  <c r="AJ56" i="8"/>
  <c r="AI56" i="8"/>
  <c r="AH56" i="8"/>
  <c r="AG56" i="8"/>
  <c r="AF56" i="8"/>
  <c r="AE56" i="8"/>
  <c r="AD56" i="8"/>
  <c r="AC56" i="8"/>
  <c r="AB56" i="8"/>
  <c r="AK55" i="8"/>
  <c r="AJ55" i="8"/>
  <c r="AI55" i="8"/>
  <c r="AH55" i="8"/>
  <c r="AG55" i="8"/>
  <c r="AF55" i="8"/>
  <c r="AE55" i="8"/>
  <c r="AD55" i="8"/>
  <c r="AC55" i="8"/>
  <c r="AB55" i="8"/>
  <c r="AK49" i="8"/>
  <c r="AJ49" i="8"/>
  <c r="AI49" i="8"/>
  <c r="AH49" i="8"/>
  <c r="AG49" i="8"/>
  <c r="AF49" i="8"/>
  <c r="AE49" i="8"/>
  <c r="AD49" i="8"/>
  <c r="AC49" i="8"/>
  <c r="AK50" i="8"/>
  <c r="AJ50" i="8"/>
  <c r="AI50" i="8"/>
  <c r="AH50" i="8"/>
  <c r="AG50" i="8"/>
  <c r="AF50" i="8"/>
  <c r="AE50" i="8"/>
  <c r="AD50" i="8"/>
  <c r="AC50" i="8"/>
  <c r="AK58" i="8"/>
  <c r="AJ58" i="8"/>
  <c r="AI58" i="8"/>
  <c r="AH58" i="8"/>
  <c r="AG58" i="8"/>
  <c r="AF58" i="8"/>
  <c r="AE58" i="8"/>
  <c r="AD58" i="8"/>
  <c r="AC58" i="8"/>
  <c r="AB58" i="8"/>
  <c r="AC43" i="8"/>
  <c r="AD43" i="8"/>
  <c r="AE43" i="8"/>
  <c r="AF43" i="8"/>
  <c r="AG43" i="8"/>
  <c r="AH43" i="8"/>
  <c r="AI43" i="8"/>
  <c r="AJ43" i="8"/>
  <c r="AK43" i="8"/>
  <c r="AC44" i="8"/>
  <c r="AD44" i="8"/>
  <c r="AE44" i="8"/>
  <c r="AF44" i="8"/>
  <c r="AG44" i="8"/>
  <c r="AH44" i="8"/>
  <c r="AI44" i="8"/>
  <c r="AJ44" i="8"/>
  <c r="AK44" i="8"/>
  <c r="AC45" i="8"/>
  <c r="AD45" i="8"/>
  <c r="AE45" i="8"/>
  <c r="AF45" i="8"/>
  <c r="AG45" i="8"/>
  <c r="AH45" i="8"/>
  <c r="AI45" i="8"/>
  <c r="AJ45" i="8"/>
  <c r="AK45" i="8"/>
  <c r="AC46" i="8"/>
  <c r="AD46" i="8"/>
  <c r="AE46" i="8"/>
  <c r="AF46" i="8"/>
  <c r="AG46" i="8"/>
  <c r="AH46" i="8"/>
  <c r="AI46" i="8"/>
  <c r="AJ46" i="8"/>
  <c r="AK46" i="8"/>
  <c r="AC47" i="8"/>
  <c r="AD47" i="8"/>
  <c r="AE47" i="8"/>
  <c r="AF47" i="8"/>
  <c r="AG47" i="8"/>
  <c r="AH47" i="8"/>
  <c r="AI47" i="8"/>
  <c r="AJ47" i="8"/>
  <c r="AK47" i="8"/>
  <c r="AK42" i="8"/>
  <c r="AJ42" i="8"/>
  <c r="AI42" i="8"/>
  <c r="AH42" i="8"/>
  <c r="AG42" i="8"/>
  <c r="AF42" i="8"/>
  <c r="AE42" i="8"/>
  <c r="AD42" i="8"/>
  <c r="AC42" i="8"/>
  <c r="AK57" i="8"/>
  <c r="AJ57" i="8"/>
  <c r="AI57" i="8"/>
  <c r="AH57" i="8"/>
  <c r="AG57" i="8"/>
  <c r="AF57" i="8"/>
  <c r="AE57" i="8"/>
  <c r="AD57" i="8"/>
  <c r="AC57" i="8"/>
  <c r="AB57" i="8"/>
  <c r="AK54" i="8"/>
  <c r="AJ54" i="8"/>
  <c r="AI54" i="8"/>
  <c r="AH54" i="8"/>
  <c r="AG54" i="8"/>
  <c r="AF54" i="8"/>
  <c r="AE54" i="8"/>
  <c r="AD54" i="8"/>
  <c r="AC54" i="8"/>
  <c r="AB54" i="8"/>
  <c r="AK48" i="8"/>
  <c r="AJ48" i="8"/>
  <c r="AI48" i="8"/>
  <c r="AH48" i="8"/>
  <c r="AG48" i="8"/>
  <c r="AF48" i="8"/>
  <c r="AE48" i="8"/>
  <c r="AD48" i="8"/>
  <c r="AC48" i="8"/>
  <c r="AK41" i="8"/>
  <c r="AJ41" i="8"/>
  <c r="AI41" i="8"/>
  <c r="AH41" i="8"/>
  <c r="AG41" i="8"/>
  <c r="AF41" i="8"/>
  <c r="AE41" i="8"/>
  <c r="AD41" i="8"/>
  <c r="AC41" i="8"/>
  <c r="AK36" i="8"/>
  <c r="AJ36" i="8"/>
  <c r="AI36" i="8"/>
  <c r="AH36" i="8"/>
  <c r="AG36" i="8"/>
  <c r="AF36" i="8"/>
  <c r="AE36" i="8"/>
  <c r="AD36" i="8"/>
  <c r="AC36" i="8"/>
  <c r="AK35" i="8"/>
  <c r="AJ35" i="8"/>
  <c r="AI35" i="8"/>
  <c r="AH35" i="8"/>
  <c r="AG35" i="8"/>
  <c r="AF35" i="8"/>
  <c r="AE35" i="8"/>
  <c r="AD35" i="8"/>
  <c r="AC35" i="8"/>
  <c r="AK37" i="8"/>
  <c r="AJ37" i="8"/>
  <c r="AI37" i="8"/>
  <c r="AH37" i="8"/>
  <c r="AG37" i="8"/>
  <c r="AF37" i="8"/>
  <c r="AE37" i="8"/>
  <c r="AD37" i="8"/>
  <c r="AC37" i="8"/>
  <c r="AK34" i="8"/>
  <c r="AJ34" i="8"/>
  <c r="AI34" i="8"/>
  <c r="AH34" i="8"/>
  <c r="AG34" i="8"/>
  <c r="AF34" i="8"/>
  <c r="AE34" i="8"/>
  <c r="AD34" i="8"/>
  <c r="AC34" i="8"/>
  <c r="AK29" i="8"/>
  <c r="AJ29" i="8"/>
  <c r="AI29" i="8"/>
  <c r="AH29" i="8"/>
  <c r="AG29" i="8"/>
  <c r="AF29" i="8"/>
  <c r="AE29" i="8"/>
  <c r="AD29" i="8"/>
  <c r="AC29" i="8"/>
  <c r="AK27" i="8"/>
  <c r="AJ27" i="8"/>
  <c r="AI27" i="8"/>
  <c r="AH27" i="8"/>
  <c r="AG27" i="8"/>
  <c r="AF27" i="8"/>
  <c r="AE27" i="8"/>
  <c r="AD27" i="8"/>
  <c r="AC27" i="8"/>
  <c r="AK24" i="8"/>
  <c r="AJ24" i="8"/>
  <c r="AI24" i="8"/>
  <c r="AH24" i="8"/>
  <c r="AG24" i="8"/>
  <c r="AF24" i="8"/>
  <c r="AE24" i="8"/>
  <c r="AD24" i="8"/>
  <c r="AC24" i="8"/>
  <c r="AK18" i="8"/>
  <c r="AJ18" i="8"/>
  <c r="AI18" i="8"/>
  <c r="AH18" i="8"/>
  <c r="AG18" i="8"/>
  <c r="AF18" i="8"/>
  <c r="AE18" i="8"/>
  <c r="AD18" i="8"/>
  <c r="AC18" i="8"/>
  <c r="AK28" i="8"/>
  <c r="AJ28" i="8"/>
  <c r="AI28" i="8"/>
  <c r="AH28" i="8"/>
  <c r="AG28" i="8"/>
  <c r="AF28" i="8"/>
  <c r="AE28" i="8"/>
  <c r="AD28" i="8"/>
  <c r="AC28" i="8"/>
  <c r="AK31" i="8"/>
  <c r="AJ31" i="8"/>
  <c r="AI31" i="8"/>
  <c r="AH31" i="8"/>
  <c r="AG31" i="8"/>
  <c r="AF31" i="8"/>
  <c r="AE31" i="8"/>
  <c r="AD31" i="8"/>
  <c r="AC31" i="8"/>
  <c r="AK30" i="8"/>
  <c r="AJ30" i="8"/>
  <c r="AI30" i="8"/>
  <c r="AH30" i="8"/>
  <c r="AG30" i="8"/>
  <c r="AF30" i="8"/>
  <c r="AE30" i="8"/>
  <c r="AD30" i="8"/>
  <c r="AC30" i="8"/>
  <c r="AK26" i="8"/>
  <c r="AJ26" i="8"/>
  <c r="AI26" i="8"/>
  <c r="AH26" i="8"/>
  <c r="AG26" i="8"/>
  <c r="AF26" i="8"/>
  <c r="AE26" i="8"/>
  <c r="AD26" i="8"/>
  <c r="AC26" i="8"/>
  <c r="AK25" i="8"/>
  <c r="AJ25" i="8"/>
  <c r="AI25" i="8"/>
  <c r="AH25" i="8"/>
  <c r="AG25" i="8"/>
  <c r="AF25" i="8"/>
  <c r="AE25" i="8"/>
  <c r="AD25" i="8"/>
  <c r="AC25" i="8"/>
  <c r="AB110" i="8"/>
  <c r="AC110" i="8"/>
  <c r="AD110" i="8"/>
  <c r="AE110" i="8"/>
  <c r="AF110" i="8"/>
  <c r="AG110" i="8"/>
  <c r="AH110" i="8"/>
  <c r="AI110" i="8"/>
  <c r="AJ110" i="8"/>
  <c r="AK110" i="8"/>
  <c r="AB111" i="8"/>
  <c r="AC111" i="8"/>
  <c r="AD111" i="8"/>
  <c r="AE111" i="8"/>
  <c r="AF111" i="8"/>
  <c r="AG111" i="8"/>
  <c r="AH111" i="8"/>
  <c r="AI111" i="8"/>
  <c r="AJ111" i="8"/>
  <c r="AK111" i="8"/>
  <c r="AB112" i="8"/>
  <c r="AC112" i="8"/>
  <c r="AD112" i="8"/>
  <c r="AE112" i="8"/>
  <c r="AF112" i="8"/>
  <c r="AG112" i="8"/>
  <c r="AH112" i="8"/>
  <c r="AI112" i="8"/>
  <c r="AJ112" i="8"/>
  <c r="AK112" i="8"/>
  <c r="AD45" i="7"/>
  <c r="L11" i="1"/>
  <c r="AA81" i="7"/>
  <c r="AB81" i="7"/>
  <c r="AC81" i="7"/>
  <c r="AD81" i="7"/>
  <c r="AE81" i="7"/>
  <c r="AF81" i="7"/>
  <c r="AG81" i="7"/>
  <c r="AH81" i="7"/>
  <c r="AI81" i="7"/>
  <c r="AJ81" i="7"/>
  <c r="AA83" i="7"/>
  <c r="AB83" i="7"/>
  <c r="AC83" i="7"/>
  <c r="AD83" i="7"/>
  <c r="AE83" i="7"/>
  <c r="AF83" i="7"/>
  <c r="AG83" i="7"/>
  <c r="AH83" i="7"/>
  <c r="AI83" i="7"/>
  <c r="AJ83" i="7"/>
  <c r="L13" i="1"/>
  <c r="Z186" i="7"/>
  <c r="Y186" i="7"/>
  <c r="X186" i="7"/>
  <c r="W186" i="7"/>
  <c r="V186" i="7"/>
  <c r="U186" i="7"/>
  <c r="T186" i="7"/>
  <c r="S186" i="7"/>
  <c r="R186" i="7"/>
  <c r="Q186" i="7"/>
  <c r="P186" i="7"/>
  <c r="O186" i="7"/>
  <c r="N186" i="7"/>
  <c r="M186" i="7"/>
  <c r="L186" i="7"/>
  <c r="K186" i="7"/>
  <c r="J186" i="7"/>
  <c r="I186" i="7"/>
  <c r="H186" i="7"/>
  <c r="G186" i="7"/>
  <c r="F186" i="7"/>
  <c r="E186" i="7"/>
  <c r="AB150" i="8"/>
  <c r="AC150" i="8"/>
  <c r="AD150" i="8"/>
  <c r="AE150" i="8"/>
  <c r="AF150" i="8"/>
  <c r="AG150" i="8"/>
  <c r="AH150" i="8"/>
  <c r="AI150" i="8"/>
  <c r="AJ150" i="8"/>
  <c r="AK150" i="8"/>
  <c r="AB131" i="8"/>
  <c r="AC131" i="8"/>
  <c r="AD131" i="8"/>
  <c r="AE131" i="8"/>
  <c r="AF131" i="8"/>
  <c r="AG131" i="8"/>
  <c r="AH131" i="8"/>
  <c r="AI131" i="8"/>
  <c r="AJ131" i="8"/>
  <c r="AK131" i="8"/>
  <c r="AB132" i="8"/>
  <c r="AC132" i="8"/>
  <c r="AD132" i="8"/>
  <c r="AE132" i="8"/>
  <c r="AF132" i="8"/>
  <c r="AG132" i="8"/>
  <c r="AH132" i="8"/>
  <c r="AI132" i="8"/>
  <c r="AJ132" i="8"/>
  <c r="AK132" i="8"/>
  <c r="AB133" i="8"/>
  <c r="AC133" i="8"/>
  <c r="AD133" i="8"/>
  <c r="AE133" i="8"/>
  <c r="AF133" i="8"/>
  <c r="AG133" i="8"/>
  <c r="AH133" i="8"/>
  <c r="AI133" i="8"/>
  <c r="AJ133" i="8"/>
  <c r="AK133" i="8"/>
  <c r="AB122" i="8"/>
  <c r="AC122" i="8"/>
  <c r="AD122" i="8"/>
  <c r="AE122" i="8"/>
  <c r="AF122" i="8"/>
  <c r="AG122" i="8"/>
  <c r="AH122" i="8"/>
  <c r="AI122" i="8"/>
  <c r="AJ122" i="8"/>
  <c r="AK122" i="8"/>
  <c r="AB123" i="8"/>
  <c r="AC123" i="8"/>
  <c r="AD123" i="8"/>
  <c r="AE123" i="8"/>
  <c r="AF123" i="8"/>
  <c r="AG123" i="8"/>
  <c r="AH123" i="8"/>
  <c r="AI123" i="8"/>
  <c r="AJ123" i="8"/>
  <c r="AK123" i="8"/>
  <c r="AB124" i="8"/>
  <c r="AC124" i="8"/>
  <c r="AD124" i="8"/>
  <c r="AE124" i="8"/>
  <c r="AF124" i="8"/>
  <c r="AG124" i="8"/>
  <c r="AH124" i="8"/>
  <c r="AI124" i="8"/>
  <c r="AJ124" i="8"/>
  <c r="AK124" i="8"/>
  <c r="AB125" i="8"/>
  <c r="AC125" i="8"/>
  <c r="AD125" i="8"/>
  <c r="AE125" i="8"/>
  <c r="AF125" i="8"/>
  <c r="AG125" i="8"/>
  <c r="AH125" i="8"/>
  <c r="AI125" i="8"/>
  <c r="AJ125" i="8"/>
  <c r="AK125" i="8"/>
  <c r="AB126" i="8"/>
  <c r="AC126" i="8"/>
  <c r="AD126" i="8"/>
  <c r="AE126" i="8"/>
  <c r="AF126" i="8"/>
  <c r="AG126" i="8"/>
  <c r="AH126" i="8"/>
  <c r="AI126" i="8"/>
  <c r="AJ126" i="8"/>
  <c r="AK126" i="8"/>
  <c r="AB127" i="8"/>
  <c r="AC127" i="8"/>
  <c r="AD127" i="8"/>
  <c r="AE127" i="8"/>
  <c r="AF127" i="8"/>
  <c r="AG127" i="8"/>
  <c r="AH127" i="8"/>
  <c r="AI127" i="8"/>
  <c r="AJ127" i="8"/>
  <c r="AK127" i="8"/>
  <c r="AB128" i="8"/>
  <c r="AC128" i="8"/>
  <c r="AD128" i="8"/>
  <c r="AE128" i="8"/>
  <c r="AF128" i="8"/>
  <c r="AG128" i="8"/>
  <c r="AH128" i="8"/>
  <c r="AI128" i="8"/>
  <c r="AJ128" i="8"/>
  <c r="AK128" i="8"/>
  <c r="AB129" i="8"/>
  <c r="AC129" i="8"/>
  <c r="AD129" i="8"/>
  <c r="AE129" i="8"/>
  <c r="AF129" i="8"/>
  <c r="AG129" i="8"/>
  <c r="AH129" i="8"/>
  <c r="AI129" i="8"/>
  <c r="AJ129" i="8"/>
  <c r="AK129" i="8"/>
  <c r="AK38" i="8"/>
  <c r="AJ38" i="8"/>
  <c r="AI38" i="8"/>
  <c r="AH38" i="8"/>
  <c r="AG38" i="8"/>
  <c r="AF38" i="8"/>
  <c r="AE38" i="8"/>
  <c r="AD38" i="8"/>
  <c r="AC38" i="8"/>
  <c r="AK94" i="8"/>
  <c r="AJ94" i="8"/>
  <c r="AI94" i="8"/>
  <c r="AH94" i="8"/>
  <c r="AG94" i="8"/>
  <c r="AF94" i="8"/>
  <c r="AE94" i="8"/>
  <c r="AD94" i="8"/>
  <c r="AC94" i="8"/>
  <c r="AB94" i="8"/>
  <c r="AK113" i="8"/>
  <c r="AJ113" i="8"/>
  <c r="AI113" i="8"/>
  <c r="AH113" i="8"/>
  <c r="AG113" i="8"/>
  <c r="AF113" i="8"/>
  <c r="AE113" i="8"/>
  <c r="AD113" i="8"/>
  <c r="AC113" i="8"/>
  <c r="AB113" i="8"/>
  <c r="AB116" i="8"/>
  <c r="AC116" i="8"/>
  <c r="AD116" i="8"/>
  <c r="AE116" i="8"/>
  <c r="AF116" i="8"/>
  <c r="AG116" i="8"/>
  <c r="AH116" i="8"/>
  <c r="AI116" i="8"/>
  <c r="AJ116" i="8"/>
  <c r="AK116" i="8"/>
  <c r="AK117" i="8"/>
  <c r="AJ117" i="8"/>
  <c r="AI117" i="8"/>
  <c r="AH117" i="8"/>
  <c r="AG117" i="8"/>
  <c r="AF117" i="8"/>
  <c r="AE117" i="8"/>
  <c r="AD117" i="8"/>
  <c r="AC117" i="8"/>
  <c r="AB117" i="8"/>
  <c r="AB199" i="8"/>
  <c r="AC199" i="8"/>
  <c r="AD199" i="8"/>
  <c r="AE199" i="8"/>
  <c r="AF199" i="8"/>
  <c r="AG199" i="8"/>
  <c r="AH199" i="8"/>
  <c r="AI199" i="8"/>
  <c r="AJ199" i="8"/>
  <c r="AK199" i="8"/>
  <c r="AK178" i="8"/>
  <c r="AJ178" i="8"/>
  <c r="AI178" i="8"/>
  <c r="AH178" i="8"/>
  <c r="AG178" i="8"/>
  <c r="AF178" i="8"/>
  <c r="AE178" i="8"/>
  <c r="AD178" i="8"/>
  <c r="AC178" i="8"/>
  <c r="AB178" i="8"/>
  <c r="AB175" i="8"/>
  <c r="AC175" i="8"/>
  <c r="AD175" i="8"/>
  <c r="AE175" i="8"/>
  <c r="AF175" i="8"/>
  <c r="AG175" i="8"/>
  <c r="AH175" i="8"/>
  <c r="AI175" i="8"/>
  <c r="AJ175" i="8"/>
  <c r="AK175" i="8"/>
  <c r="AB176" i="8"/>
  <c r="AC176" i="8"/>
  <c r="AD176" i="8"/>
  <c r="AE176" i="8"/>
  <c r="AF176" i="8"/>
  <c r="AG176" i="8"/>
  <c r="AH176" i="8"/>
  <c r="AI176" i="8"/>
  <c r="AJ176" i="8"/>
  <c r="AK176" i="8"/>
  <c r="AB155" i="8"/>
  <c r="AC155" i="8"/>
  <c r="AD155" i="8"/>
  <c r="AE155" i="8"/>
  <c r="AF155" i="8"/>
  <c r="AG155" i="8"/>
  <c r="AH155" i="8"/>
  <c r="AI155" i="8"/>
  <c r="AJ155" i="8"/>
  <c r="AK155" i="8"/>
  <c r="AB156" i="8"/>
  <c r="AC156" i="8"/>
  <c r="AD156" i="8"/>
  <c r="AE156" i="8"/>
  <c r="AF156" i="8"/>
  <c r="AG156" i="8"/>
  <c r="AH156" i="8"/>
  <c r="AI156" i="8"/>
  <c r="AJ156" i="8"/>
  <c r="AK156" i="8"/>
  <c r="AB157" i="8"/>
  <c r="AC157" i="8"/>
  <c r="AD157" i="8"/>
  <c r="AE157" i="8"/>
  <c r="AF157" i="8"/>
  <c r="AG157" i="8"/>
  <c r="AH157" i="8"/>
  <c r="AI157" i="8"/>
  <c r="AJ157" i="8"/>
  <c r="AK157" i="8"/>
  <c r="AB158" i="8"/>
  <c r="AC158" i="8"/>
  <c r="AD158" i="8"/>
  <c r="AE158" i="8"/>
  <c r="AF158" i="8"/>
  <c r="AG158" i="8"/>
  <c r="AH158" i="8"/>
  <c r="AI158" i="8"/>
  <c r="AJ158" i="8"/>
  <c r="AK158" i="8"/>
  <c r="AB159" i="8"/>
  <c r="AC159" i="8"/>
  <c r="AD159" i="8"/>
  <c r="AE159" i="8"/>
  <c r="AF159" i="8"/>
  <c r="AG159" i="8"/>
  <c r="AH159" i="8"/>
  <c r="AI159" i="8"/>
  <c r="AJ159" i="8"/>
  <c r="AK159" i="8"/>
  <c r="AB160" i="8"/>
  <c r="AC160" i="8"/>
  <c r="AD160" i="8"/>
  <c r="AE160" i="8"/>
  <c r="AF160" i="8"/>
  <c r="AG160" i="8"/>
  <c r="AH160" i="8"/>
  <c r="AI160" i="8"/>
  <c r="AJ160" i="8"/>
  <c r="AK160" i="8"/>
  <c r="AB161" i="8"/>
  <c r="AC161" i="8"/>
  <c r="AD161" i="8"/>
  <c r="AE161" i="8"/>
  <c r="AF161" i="8"/>
  <c r="AG161" i="8"/>
  <c r="AH161" i="8"/>
  <c r="AI161" i="8"/>
  <c r="AJ161" i="8"/>
  <c r="AK161" i="8"/>
  <c r="AB162" i="8"/>
  <c r="AC162" i="8"/>
  <c r="AD162" i="8"/>
  <c r="AE162" i="8"/>
  <c r="AF162" i="8"/>
  <c r="AG162" i="8"/>
  <c r="AH162" i="8"/>
  <c r="AI162" i="8"/>
  <c r="AJ162" i="8"/>
  <c r="AK162" i="8"/>
  <c r="AB163" i="8"/>
  <c r="AC163" i="8"/>
  <c r="AD163" i="8"/>
  <c r="AE163" i="8"/>
  <c r="AF163" i="8"/>
  <c r="AG163" i="8"/>
  <c r="AH163" i="8"/>
  <c r="AI163" i="8"/>
  <c r="AJ163" i="8"/>
  <c r="AK163" i="8"/>
  <c r="AB164" i="8"/>
  <c r="AC164" i="8"/>
  <c r="AD164" i="8"/>
  <c r="AE164" i="8"/>
  <c r="AF164" i="8"/>
  <c r="AG164" i="8"/>
  <c r="AH164" i="8"/>
  <c r="AI164" i="8"/>
  <c r="AJ164" i="8"/>
  <c r="AK164" i="8"/>
  <c r="AB130" i="8"/>
  <c r="AC130" i="8"/>
  <c r="AD130" i="8"/>
  <c r="AE130" i="8"/>
  <c r="AF130" i="8"/>
  <c r="AG130" i="8"/>
  <c r="AH130" i="8"/>
  <c r="AI130" i="8"/>
  <c r="AJ130" i="8"/>
  <c r="AK130" i="8"/>
  <c r="AB134" i="8"/>
  <c r="AC134" i="8"/>
  <c r="AD134" i="8"/>
  <c r="AE134" i="8"/>
  <c r="AF134" i="8"/>
  <c r="AG134" i="8"/>
  <c r="AH134" i="8"/>
  <c r="AI134" i="8"/>
  <c r="AJ134" i="8"/>
  <c r="AK134" i="8"/>
  <c r="AB135" i="8"/>
  <c r="AC135" i="8"/>
  <c r="AD135" i="8"/>
  <c r="AE135" i="8"/>
  <c r="AF135" i="8"/>
  <c r="AG135" i="8"/>
  <c r="AH135" i="8"/>
  <c r="AI135" i="8"/>
  <c r="AJ135" i="8"/>
  <c r="AK135" i="8"/>
  <c r="AB136" i="8"/>
  <c r="AC136" i="8"/>
  <c r="AD136" i="8"/>
  <c r="AE136" i="8"/>
  <c r="AF136" i="8"/>
  <c r="AG136" i="8"/>
  <c r="AH136" i="8"/>
  <c r="AI136" i="8"/>
  <c r="AJ136" i="8"/>
  <c r="AK136" i="8"/>
  <c r="AB137" i="8"/>
  <c r="AC137" i="8"/>
  <c r="AD137" i="8"/>
  <c r="AE137" i="8"/>
  <c r="AF137" i="8"/>
  <c r="AG137" i="8"/>
  <c r="AH137" i="8"/>
  <c r="AI137" i="8"/>
  <c r="AJ137" i="8"/>
  <c r="AK137" i="8"/>
  <c r="AB138" i="8"/>
  <c r="AC138" i="8"/>
  <c r="AD138" i="8"/>
  <c r="AE138" i="8"/>
  <c r="AF138" i="8"/>
  <c r="AG138" i="8"/>
  <c r="AH138" i="8"/>
  <c r="AI138" i="8"/>
  <c r="AJ138" i="8"/>
  <c r="AK138" i="8"/>
  <c r="AB139" i="8"/>
  <c r="AC139" i="8"/>
  <c r="AD139" i="8"/>
  <c r="AE139" i="8"/>
  <c r="AF139" i="8"/>
  <c r="AG139" i="8"/>
  <c r="AH139" i="8"/>
  <c r="AI139" i="8"/>
  <c r="AJ139" i="8"/>
  <c r="AK139" i="8"/>
  <c r="AB140" i="8"/>
  <c r="AC140" i="8"/>
  <c r="AD140" i="8"/>
  <c r="AE140" i="8"/>
  <c r="AF140" i="8"/>
  <c r="AG140" i="8"/>
  <c r="AH140" i="8"/>
  <c r="AI140" i="8"/>
  <c r="AJ140" i="8"/>
  <c r="AK140" i="8"/>
  <c r="AB141" i="8"/>
  <c r="AC141" i="8"/>
  <c r="AD141" i="8"/>
  <c r="AE141" i="8"/>
  <c r="AF141" i="8"/>
  <c r="AG141" i="8"/>
  <c r="AH141" i="8"/>
  <c r="AI141" i="8"/>
  <c r="AJ141" i="8"/>
  <c r="AK141" i="8"/>
  <c r="AB142" i="8"/>
  <c r="AC142" i="8"/>
  <c r="AD142" i="8"/>
  <c r="AE142" i="8"/>
  <c r="AF142" i="8"/>
  <c r="AG142" i="8"/>
  <c r="AH142" i="8"/>
  <c r="AI142" i="8"/>
  <c r="AJ142" i="8"/>
  <c r="AK142" i="8"/>
  <c r="AB146" i="8"/>
  <c r="AC146" i="8"/>
  <c r="AD146" i="8"/>
  <c r="AE146" i="8"/>
  <c r="AF146" i="8"/>
  <c r="AG146" i="8"/>
  <c r="AH146" i="8"/>
  <c r="AI146" i="8"/>
  <c r="AJ146" i="8"/>
  <c r="AK146" i="8"/>
  <c r="AB149" i="8"/>
  <c r="AC149" i="8"/>
  <c r="AD149" i="8"/>
  <c r="AE149" i="8"/>
  <c r="AF149" i="8"/>
  <c r="AG149" i="8"/>
  <c r="AH149" i="8"/>
  <c r="AI149" i="8"/>
  <c r="AJ149" i="8"/>
  <c r="AK149" i="8"/>
  <c r="AB151" i="8"/>
  <c r="AC151" i="8"/>
  <c r="AD151" i="8"/>
  <c r="AE151" i="8"/>
  <c r="AF151" i="8"/>
  <c r="AG151" i="8"/>
  <c r="AH151" i="8"/>
  <c r="AI151" i="8"/>
  <c r="AJ151" i="8"/>
  <c r="AK151" i="8"/>
  <c r="AB152" i="8"/>
  <c r="AC152" i="8"/>
  <c r="AD152" i="8"/>
  <c r="AE152" i="8"/>
  <c r="AF152" i="8"/>
  <c r="AG152" i="8"/>
  <c r="AH152" i="8"/>
  <c r="AI152" i="8"/>
  <c r="AJ152" i="8"/>
  <c r="AK152" i="8"/>
  <c r="AB153" i="8"/>
  <c r="AC153" i="8"/>
  <c r="AD153" i="8"/>
  <c r="AE153" i="8"/>
  <c r="AF153" i="8"/>
  <c r="AG153" i="8"/>
  <c r="AH153" i="8"/>
  <c r="AI153" i="8"/>
  <c r="AJ153" i="8"/>
  <c r="AK153" i="8"/>
  <c r="AB121" i="8"/>
  <c r="AC121" i="8"/>
  <c r="AD121" i="8"/>
  <c r="AE121" i="8"/>
  <c r="AF121" i="8"/>
  <c r="AG121" i="8"/>
  <c r="AH121" i="8"/>
  <c r="AI121" i="8"/>
  <c r="AJ121" i="8"/>
  <c r="AK121" i="8"/>
  <c r="AB93" i="8"/>
  <c r="AC93" i="8"/>
  <c r="AD93" i="8"/>
  <c r="AE93" i="8"/>
  <c r="AF93" i="8"/>
  <c r="AG93" i="8"/>
  <c r="AH93" i="8"/>
  <c r="AI93" i="8"/>
  <c r="AJ93" i="8"/>
  <c r="AK93" i="8"/>
  <c r="AB95" i="8"/>
  <c r="AC95" i="8"/>
  <c r="AD95" i="8"/>
  <c r="AE95" i="8"/>
  <c r="AF95" i="8"/>
  <c r="AG95" i="8"/>
  <c r="AH95" i="8"/>
  <c r="AI95" i="8"/>
  <c r="AJ95" i="8"/>
  <c r="AK95" i="8"/>
  <c r="AB96" i="8"/>
  <c r="AC96" i="8"/>
  <c r="AD96" i="8"/>
  <c r="AE96" i="8"/>
  <c r="AF96" i="8"/>
  <c r="AG96" i="8"/>
  <c r="AH96" i="8"/>
  <c r="AI96" i="8"/>
  <c r="AJ96" i="8"/>
  <c r="AK96" i="8"/>
  <c r="AB97" i="8"/>
  <c r="AC97" i="8"/>
  <c r="AD97" i="8"/>
  <c r="AE97" i="8"/>
  <c r="AF97" i="8"/>
  <c r="AG97" i="8"/>
  <c r="AH97" i="8"/>
  <c r="AI97" i="8"/>
  <c r="AJ97" i="8"/>
  <c r="AK97" i="8"/>
  <c r="AB98" i="8"/>
  <c r="AC98" i="8"/>
  <c r="AD98" i="8"/>
  <c r="AE98" i="8"/>
  <c r="AF98" i="8"/>
  <c r="AG98" i="8"/>
  <c r="AH98" i="8"/>
  <c r="AI98" i="8"/>
  <c r="AJ98" i="8"/>
  <c r="AK98" i="8"/>
  <c r="AB99" i="8"/>
  <c r="AC99" i="8"/>
  <c r="AD99" i="8"/>
  <c r="AE99" i="8"/>
  <c r="AF99" i="8"/>
  <c r="AG99" i="8"/>
  <c r="AH99" i="8"/>
  <c r="AI99" i="8"/>
  <c r="AJ99" i="8"/>
  <c r="AK99" i="8"/>
  <c r="AB100" i="8"/>
  <c r="AC100" i="8"/>
  <c r="AD100" i="8"/>
  <c r="AE100" i="8"/>
  <c r="AF100" i="8"/>
  <c r="AG100" i="8"/>
  <c r="AH100" i="8"/>
  <c r="AI100" i="8"/>
  <c r="AJ100" i="8"/>
  <c r="AK100" i="8"/>
  <c r="AB101" i="8"/>
  <c r="AC101" i="8"/>
  <c r="AD101" i="8"/>
  <c r="AE101" i="8"/>
  <c r="AF101" i="8"/>
  <c r="AG101" i="8"/>
  <c r="AH101" i="8"/>
  <c r="AI101" i="8"/>
  <c r="AJ101" i="8"/>
  <c r="AK101" i="8"/>
  <c r="AB102" i="8"/>
  <c r="AC102" i="8"/>
  <c r="AD102" i="8"/>
  <c r="AE102" i="8"/>
  <c r="AF102" i="8"/>
  <c r="AG102" i="8"/>
  <c r="AH102" i="8"/>
  <c r="AI102" i="8"/>
  <c r="AJ102" i="8"/>
  <c r="AK102" i="8"/>
  <c r="AB103" i="8"/>
  <c r="AC103" i="8"/>
  <c r="AD103" i="8"/>
  <c r="AE103" i="8"/>
  <c r="AF103" i="8"/>
  <c r="AG103" i="8"/>
  <c r="AH103" i="8"/>
  <c r="AI103" i="8"/>
  <c r="AJ103" i="8"/>
  <c r="AK103" i="8"/>
  <c r="AB104" i="8"/>
  <c r="AC104" i="8"/>
  <c r="AD104" i="8"/>
  <c r="AE104" i="8"/>
  <c r="AF104" i="8"/>
  <c r="AG104" i="8"/>
  <c r="AH104" i="8"/>
  <c r="AI104" i="8"/>
  <c r="AJ104" i="8"/>
  <c r="AK104" i="8"/>
  <c r="AB105" i="8"/>
  <c r="AC105" i="8"/>
  <c r="AD105" i="8"/>
  <c r="AE105" i="8"/>
  <c r="AF105" i="8"/>
  <c r="AG105" i="8"/>
  <c r="AH105" i="8"/>
  <c r="AI105" i="8"/>
  <c r="AJ105" i="8"/>
  <c r="AK105" i="8"/>
  <c r="AB106" i="8"/>
  <c r="AC106" i="8"/>
  <c r="AD106" i="8"/>
  <c r="AE106" i="8"/>
  <c r="AF106" i="8"/>
  <c r="AG106" i="8"/>
  <c r="AH106" i="8"/>
  <c r="AI106" i="8"/>
  <c r="AJ106" i="8"/>
  <c r="AK106" i="8"/>
  <c r="AB107" i="8"/>
  <c r="AC107" i="8"/>
  <c r="AD107" i="8"/>
  <c r="AE107" i="8"/>
  <c r="AF107" i="8"/>
  <c r="AG107" i="8"/>
  <c r="AH107" i="8"/>
  <c r="AI107" i="8"/>
  <c r="AJ107" i="8"/>
  <c r="AK107" i="8"/>
  <c r="AB108" i="8"/>
  <c r="AC108" i="8"/>
  <c r="AD108" i="8"/>
  <c r="AE108" i="8"/>
  <c r="AF108" i="8"/>
  <c r="AG108" i="8"/>
  <c r="AH108" i="8"/>
  <c r="AI108" i="8"/>
  <c r="AJ108" i="8"/>
  <c r="AK108" i="8"/>
  <c r="AB109" i="8"/>
  <c r="AC109" i="8"/>
  <c r="AD109" i="8"/>
  <c r="AE109" i="8"/>
  <c r="AF109" i="8"/>
  <c r="AG109" i="8"/>
  <c r="AH109" i="8"/>
  <c r="AI109" i="8"/>
  <c r="AJ109" i="8"/>
  <c r="AK109" i="8"/>
  <c r="AB114" i="8"/>
  <c r="AC114" i="8"/>
  <c r="AD114" i="8"/>
  <c r="AE114" i="8"/>
  <c r="AF114" i="8"/>
  <c r="AG114" i="8"/>
  <c r="AH114" i="8"/>
  <c r="AI114" i="8"/>
  <c r="AJ114" i="8"/>
  <c r="AK114" i="8"/>
  <c r="AB115" i="8"/>
  <c r="AC115" i="8"/>
  <c r="AD115" i="8"/>
  <c r="AE115" i="8"/>
  <c r="AF115" i="8"/>
  <c r="AG115" i="8"/>
  <c r="AH115" i="8"/>
  <c r="AI115" i="8"/>
  <c r="AJ115" i="8"/>
  <c r="AK115" i="8"/>
  <c r="AB118" i="8"/>
  <c r="AC118" i="8"/>
  <c r="AD118" i="8"/>
  <c r="AE118" i="8"/>
  <c r="AF118" i="8"/>
  <c r="AG118" i="8"/>
  <c r="AH118" i="8"/>
  <c r="AI118" i="8"/>
  <c r="AJ118" i="8"/>
  <c r="AK118" i="8"/>
  <c r="AB90" i="8"/>
  <c r="AC90" i="8"/>
  <c r="AD90" i="8"/>
  <c r="AE90" i="8"/>
  <c r="AF90" i="8"/>
  <c r="AG90" i="8"/>
  <c r="AH90" i="8"/>
  <c r="AI90" i="8"/>
  <c r="AJ90" i="8"/>
  <c r="AK90" i="8"/>
  <c r="AB91" i="8"/>
  <c r="AC91" i="8"/>
  <c r="AD91" i="8"/>
  <c r="AE91" i="8"/>
  <c r="AF91" i="8"/>
  <c r="AG91" i="8"/>
  <c r="AH91" i="8"/>
  <c r="AI91" i="8"/>
  <c r="AJ91" i="8"/>
  <c r="AK91" i="8"/>
  <c r="AB10" i="8"/>
  <c r="AC10" i="8"/>
  <c r="AD10" i="8"/>
  <c r="AE10" i="8"/>
  <c r="AF10" i="8"/>
  <c r="AG10" i="8"/>
  <c r="AH10" i="8"/>
  <c r="AI10" i="8"/>
  <c r="AJ10" i="8"/>
  <c r="AK10" i="8"/>
  <c r="AC11" i="8"/>
  <c r="AD11" i="8"/>
  <c r="AE11" i="8"/>
  <c r="AF11" i="8"/>
  <c r="AG11" i="8"/>
  <c r="AH11" i="8"/>
  <c r="AI11" i="8"/>
  <c r="AJ11" i="8"/>
  <c r="AK11" i="8"/>
  <c r="AC12" i="8"/>
  <c r="AD12" i="8"/>
  <c r="AE12" i="8"/>
  <c r="AF12" i="8"/>
  <c r="AG12" i="8"/>
  <c r="AH12" i="8"/>
  <c r="AI12" i="8"/>
  <c r="AJ12" i="8"/>
  <c r="AK12" i="8"/>
  <c r="AC13" i="8"/>
  <c r="AD13" i="8"/>
  <c r="AE13" i="8"/>
  <c r="AF13" i="8"/>
  <c r="AG13" i="8"/>
  <c r="AH13" i="8"/>
  <c r="AI13" i="8"/>
  <c r="AJ13" i="8"/>
  <c r="AK13" i="8"/>
  <c r="AC14" i="8"/>
  <c r="AD14" i="8"/>
  <c r="AE14" i="8"/>
  <c r="AF14" i="8"/>
  <c r="AG14" i="8"/>
  <c r="AH14" i="8"/>
  <c r="AI14" i="8"/>
  <c r="AJ14" i="8"/>
  <c r="AK14" i="8"/>
  <c r="AC15" i="8"/>
  <c r="AD15" i="8"/>
  <c r="AE15" i="8"/>
  <c r="AF15" i="8"/>
  <c r="AG15" i="8"/>
  <c r="AH15" i="8"/>
  <c r="AI15" i="8"/>
  <c r="AJ15" i="8"/>
  <c r="AK15" i="8"/>
  <c r="AC16" i="8"/>
  <c r="AD16" i="8"/>
  <c r="AE16" i="8"/>
  <c r="AF16" i="8"/>
  <c r="AG16" i="8"/>
  <c r="AH16" i="8"/>
  <c r="AI16" i="8"/>
  <c r="AJ16" i="8"/>
  <c r="AK16" i="8"/>
  <c r="AC17" i="8"/>
  <c r="AD17" i="8"/>
  <c r="AE17" i="8"/>
  <c r="AF17" i="8"/>
  <c r="AG17" i="8"/>
  <c r="AH17" i="8"/>
  <c r="AI17" i="8"/>
  <c r="AJ17" i="8"/>
  <c r="AK17" i="8"/>
  <c r="AC19" i="8"/>
  <c r="AD19" i="8"/>
  <c r="AE19" i="8"/>
  <c r="AF19" i="8"/>
  <c r="AG19" i="8"/>
  <c r="AH19" i="8"/>
  <c r="AI19" i="8"/>
  <c r="AJ19" i="8"/>
  <c r="AK19" i="8"/>
  <c r="AC20" i="8"/>
  <c r="AD20" i="8"/>
  <c r="AE20" i="8"/>
  <c r="AF20" i="8"/>
  <c r="AG20" i="8"/>
  <c r="AH20" i="8"/>
  <c r="AI20" i="8"/>
  <c r="AJ20" i="8"/>
  <c r="AK20" i="8"/>
  <c r="AC21" i="8"/>
  <c r="AD21" i="8"/>
  <c r="AE21" i="8"/>
  <c r="AF21" i="8"/>
  <c r="AG21" i="8"/>
  <c r="AH21" i="8"/>
  <c r="AI21" i="8"/>
  <c r="AJ21" i="8"/>
  <c r="AK21" i="8"/>
  <c r="AC22" i="8"/>
  <c r="AD22" i="8"/>
  <c r="AE22" i="8"/>
  <c r="AF22" i="8"/>
  <c r="AG22" i="8"/>
  <c r="AH22" i="8"/>
  <c r="AI22" i="8"/>
  <c r="AJ22" i="8"/>
  <c r="AK22" i="8"/>
  <c r="AC23" i="8"/>
  <c r="AD23" i="8"/>
  <c r="AE23" i="8"/>
  <c r="AF23" i="8"/>
  <c r="AG23" i="8"/>
  <c r="AH23" i="8"/>
  <c r="AI23" i="8"/>
  <c r="AJ23" i="8"/>
  <c r="AK23" i="8"/>
  <c r="AC32" i="8"/>
  <c r="AD32" i="8"/>
  <c r="AE32" i="8"/>
  <c r="AF32" i="8"/>
  <c r="AG32" i="8"/>
  <c r="AH32" i="8"/>
  <c r="AI32" i="8"/>
  <c r="AJ32" i="8"/>
  <c r="AK32" i="8"/>
  <c r="AC33" i="8"/>
  <c r="AD33" i="8"/>
  <c r="AE33" i="8"/>
  <c r="AF33" i="8"/>
  <c r="AG33" i="8"/>
  <c r="AH33" i="8"/>
  <c r="AI33" i="8"/>
  <c r="AJ33" i="8"/>
  <c r="AK33" i="8"/>
  <c r="AC39" i="8"/>
  <c r="AD39" i="8"/>
  <c r="AE39" i="8"/>
  <c r="AF39" i="8"/>
  <c r="AG39" i="8"/>
  <c r="AH39" i="8"/>
  <c r="AI39" i="8"/>
  <c r="AJ39" i="8"/>
  <c r="AK39" i="8"/>
  <c r="AC40" i="8"/>
  <c r="AD40" i="8"/>
  <c r="AE40" i="8"/>
  <c r="AF40" i="8"/>
  <c r="AG40" i="8"/>
  <c r="AH40" i="8"/>
  <c r="AI40" i="8"/>
  <c r="AJ40" i="8"/>
  <c r="AK40" i="8"/>
  <c r="AC51" i="8"/>
  <c r="AD51" i="8"/>
  <c r="AE51" i="8"/>
  <c r="AF51" i="8"/>
  <c r="AG51" i="8"/>
  <c r="AH51" i="8"/>
  <c r="AI51" i="8"/>
  <c r="AJ51" i="8"/>
  <c r="AK51" i="8"/>
  <c r="AC52" i="8"/>
  <c r="AD52" i="8"/>
  <c r="AE52" i="8"/>
  <c r="AF52" i="8"/>
  <c r="AG52" i="8"/>
  <c r="AH52" i="8"/>
  <c r="AI52" i="8"/>
  <c r="AJ52" i="8"/>
  <c r="AK52" i="8"/>
  <c r="AB59" i="8"/>
  <c r="AC59" i="8"/>
  <c r="AD59" i="8"/>
  <c r="AE59" i="8"/>
  <c r="AF59" i="8"/>
  <c r="AG59" i="8"/>
  <c r="AH59" i="8"/>
  <c r="AI59" i="8"/>
  <c r="AJ59" i="8"/>
  <c r="AK59" i="8"/>
  <c r="AB60" i="8"/>
  <c r="AC60" i="8"/>
  <c r="AD60" i="8"/>
  <c r="AE60" i="8"/>
  <c r="AF60" i="8"/>
  <c r="AG60" i="8"/>
  <c r="AH60" i="8"/>
  <c r="AI60" i="8"/>
  <c r="AJ60" i="8"/>
  <c r="AK60" i="8"/>
  <c r="AB77" i="8"/>
  <c r="AC77" i="8"/>
  <c r="AD77" i="8"/>
  <c r="AE77" i="8"/>
  <c r="AF77" i="8"/>
  <c r="AG77" i="8"/>
  <c r="AH77" i="8"/>
  <c r="AI77" i="8"/>
  <c r="AJ77" i="8"/>
  <c r="AK77" i="8"/>
  <c r="AB78" i="8"/>
  <c r="AC78" i="8"/>
  <c r="AD78" i="8"/>
  <c r="AE78" i="8"/>
  <c r="AF78" i="8"/>
  <c r="AG78" i="8"/>
  <c r="AH78" i="8"/>
  <c r="AI78" i="8"/>
  <c r="AJ78" i="8"/>
  <c r="AK78" i="8"/>
  <c r="AB79" i="8"/>
  <c r="AC79" i="8"/>
  <c r="AD79" i="8"/>
  <c r="AE79" i="8"/>
  <c r="AF79" i="8"/>
  <c r="AG79" i="8"/>
  <c r="AH79" i="8"/>
  <c r="AI79" i="8"/>
  <c r="AJ79" i="8"/>
  <c r="AK79" i="8"/>
  <c r="AB80" i="8"/>
  <c r="AC80" i="8"/>
  <c r="AD80" i="8"/>
  <c r="AE80" i="8"/>
  <c r="AF80" i="8"/>
  <c r="AG80" i="8"/>
  <c r="AH80" i="8"/>
  <c r="AI80" i="8"/>
  <c r="AJ80" i="8"/>
  <c r="AK80" i="8"/>
  <c r="AB81" i="8"/>
  <c r="AC81" i="8"/>
  <c r="AD81" i="8"/>
  <c r="AE81" i="8"/>
  <c r="AF81" i="8"/>
  <c r="AG81" i="8"/>
  <c r="AH81" i="8"/>
  <c r="AI81" i="8"/>
  <c r="AJ81" i="8"/>
  <c r="AK81" i="8"/>
  <c r="AB82" i="8"/>
  <c r="AC82" i="8"/>
  <c r="AD82" i="8"/>
  <c r="AE82" i="8"/>
  <c r="AF82" i="8"/>
  <c r="AG82" i="8"/>
  <c r="AH82" i="8"/>
  <c r="AI82" i="8"/>
  <c r="AJ82" i="8"/>
  <c r="AK82" i="8"/>
  <c r="AB83" i="8"/>
  <c r="AC83" i="8"/>
  <c r="AD83" i="8"/>
  <c r="AE83" i="8"/>
  <c r="AF83" i="8"/>
  <c r="AG83" i="8"/>
  <c r="AH83" i="8"/>
  <c r="AI83" i="8"/>
  <c r="AJ83" i="8"/>
  <c r="AK83" i="8"/>
  <c r="AB85" i="8"/>
  <c r="AC85" i="8"/>
  <c r="AD85" i="8"/>
  <c r="AE85" i="8"/>
  <c r="AF85" i="8"/>
  <c r="AG85" i="8"/>
  <c r="AH85" i="8"/>
  <c r="AI85" i="8"/>
  <c r="AJ85" i="8"/>
  <c r="AK85" i="8"/>
  <c r="AB86" i="8"/>
  <c r="AC86" i="8"/>
  <c r="AD86" i="8"/>
  <c r="AE86" i="8"/>
  <c r="AF86" i="8"/>
  <c r="AG86" i="8"/>
  <c r="AH86" i="8"/>
  <c r="AI86" i="8"/>
  <c r="AJ86" i="8"/>
  <c r="AK86" i="8"/>
  <c r="AB88" i="8"/>
  <c r="AC88" i="8"/>
  <c r="AD88" i="8"/>
  <c r="AE88" i="8"/>
  <c r="AF88" i="8"/>
  <c r="AG88" i="8"/>
  <c r="AH88" i="8"/>
  <c r="AI88" i="8"/>
  <c r="AJ88" i="8"/>
  <c r="AK88" i="8"/>
  <c r="AB216" i="8"/>
  <c r="AC216" i="8"/>
  <c r="AD216" i="8"/>
  <c r="AE216" i="8"/>
  <c r="AF216" i="8"/>
  <c r="AG216" i="8"/>
  <c r="AH216" i="8"/>
  <c r="AI216" i="8"/>
  <c r="AJ216" i="8"/>
  <c r="AK216" i="8"/>
  <c r="AB217" i="8"/>
  <c r="AC217" i="8"/>
  <c r="AD217" i="8"/>
  <c r="AE217" i="8"/>
  <c r="AF217" i="8"/>
  <c r="AG217" i="8"/>
  <c r="AH217" i="8"/>
  <c r="AI217" i="8"/>
  <c r="AJ217" i="8"/>
  <c r="AK217" i="8"/>
  <c r="AB218" i="8"/>
  <c r="AC218" i="8"/>
  <c r="AD218" i="8"/>
  <c r="AE218" i="8"/>
  <c r="AF218" i="8"/>
  <c r="AG218" i="8"/>
  <c r="AH218" i="8"/>
  <c r="AI218" i="8"/>
  <c r="AJ218" i="8"/>
  <c r="AK218" i="8"/>
  <c r="AB219" i="8"/>
  <c r="AC219" i="8"/>
  <c r="AD219" i="8"/>
  <c r="AE219" i="8"/>
  <c r="AF219" i="8"/>
  <c r="AG219" i="8"/>
  <c r="AH219" i="8"/>
  <c r="AI219" i="8"/>
  <c r="AJ219" i="8"/>
  <c r="AK219" i="8"/>
  <c r="AB220" i="8"/>
  <c r="AC220" i="8"/>
  <c r="AD220" i="8"/>
  <c r="AE220" i="8"/>
  <c r="AF220" i="8"/>
  <c r="AG220" i="8"/>
  <c r="AH220" i="8"/>
  <c r="AI220" i="8"/>
  <c r="AJ220" i="8"/>
  <c r="AK220" i="8"/>
  <c r="AB221" i="8"/>
  <c r="AC221" i="8"/>
  <c r="AD221" i="8"/>
  <c r="AE221" i="8"/>
  <c r="AF221" i="8"/>
  <c r="AG221" i="8"/>
  <c r="AH221" i="8"/>
  <c r="AI221" i="8"/>
  <c r="AJ221" i="8"/>
  <c r="AK221" i="8"/>
  <c r="AB222" i="8"/>
  <c r="AC222" i="8"/>
  <c r="AD222" i="8"/>
  <c r="AE222" i="8"/>
  <c r="AF222" i="8"/>
  <c r="AG222" i="8"/>
  <c r="AH222" i="8"/>
  <c r="AI222" i="8"/>
  <c r="AJ222" i="8"/>
  <c r="AK222" i="8"/>
  <c r="AB223" i="8"/>
  <c r="AC223" i="8"/>
  <c r="AD223" i="8"/>
  <c r="AE223" i="8"/>
  <c r="AF223" i="8"/>
  <c r="AG223" i="8"/>
  <c r="AH223" i="8"/>
  <c r="AI223" i="8"/>
  <c r="AJ223" i="8"/>
  <c r="AK223" i="8"/>
  <c r="AB224" i="8"/>
  <c r="AC224" i="8"/>
  <c r="AD224" i="8"/>
  <c r="AE224" i="8"/>
  <c r="AF224" i="8"/>
  <c r="AG224" i="8"/>
  <c r="AH224" i="8"/>
  <c r="AI224" i="8"/>
  <c r="AJ224" i="8"/>
  <c r="AK224" i="8"/>
  <c r="AB225" i="8"/>
  <c r="AC225" i="8"/>
  <c r="AD225" i="8"/>
  <c r="AE225" i="8"/>
  <c r="AF225" i="8"/>
  <c r="AG225" i="8"/>
  <c r="AH225" i="8"/>
  <c r="AI225" i="8"/>
  <c r="AJ225" i="8"/>
  <c r="AK225" i="8"/>
  <c r="AB226" i="8"/>
  <c r="AC226" i="8"/>
  <c r="AD226" i="8"/>
  <c r="AE226" i="8"/>
  <c r="AF226" i="8"/>
  <c r="AG226" i="8"/>
  <c r="AH226" i="8"/>
  <c r="AI226" i="8"/>
  <c r="AJ226" i="8"/>
  <c r="AK226" i="8"/>
  <c r="AB227" i="8"/>
  <c r="AC227" i="8"/>
  <c r="AD227" i="8"/>
  <c r="AE227" i="8"/>
  <c r="AF227" i="8"/>
  <c r="AG227" i="8"/>
  <c r="AH227" i="8"/>
  <c r="AI227" i="8"/>
  <c r="AJ227" i="8"/>
  <c r="AK227" i="8"/>
  <c r="AB228" i="8"/>
  <c r="AC228" i="8"/>
  <c r="AD228" i="8"/>
  <c r="AE228" i="8"/>
  <c r="AF228" i="8"/>
  <c r="AG228" i="8"/>
  <c r="AH228" i="8"/>
  <c r="AI228" i="8"/>
  <c r="AJ228" i="8"/>
  <c r="AK228" i="8"/>
  <c r="AB229" i="8"/>
  <c r="AC229" i="8"/>
  <c r="AD229" i="8"/>
  <c r="AE229" i="8"/>
  <c r="AF229" i="8"/>
  <c r="AG229" i="8"/>
  <c r="AH229" i="8"/>
  <c r="AI229" i="8"/>
  <c r="AJ229" i="8"/>
  <c r="AK229" i="8"/>
  <c r="AB230" i="8"/>
  <c r="AC230" i="8"/>
  <c r="AD230" i="8"/>
  <c r="AE230" i="8"/>
  <c r="AF230" i="8"/>
  <c r="AG230" i="8"/>
  <c r="AH230" i="8"/>
  <c r="AI230" i="8"/>
  <c r="AJ230" i="8"/>
  <c r="AK230" i="8"/>
  <c r="AB231" i="8"/>
  <c r="AC231" i="8"/>
  <c r="AD231" i="8"/>
  <c r="AE231" i="8"/>
  <c r="AF231" i="8"/>
  <c r="AG231" i="8"/>
  <c r="AH231" i="8"/>
  <c r="AI231" i="8"/>
  <c r="AJ231" i="8"/>
  <c r="AK231" i="8"/>
  <c r="AB232" i="8"/>
  <c r="AC232" i="8"/>
  <c r="AD232" i="8"/>
  <c r="AE232" i="8"/>
  <c r="AF232" i="8"/>
  <c r="AG232" i="8"/>
  <c r="AH232" i="8"/>
  <c r="AI232" i="8"/>
  <c r="AJ232" i="8"/>
  <c r="AK232" i="8"/>
  <c r="AB196" i="8"/>
  <c r="AC196" i="8"/>
  <c r="AD196" i="8"/>
  <c r="AE196" i="8"/>
  <c r="AF196" i="8"/>
  <c r="AG196" i="8"/>
  <c r="AH196" i="8"/>
  <c r="AI196" i="8"/>
  <c r="AJ196" i="8"/>
  <c r="AK196" i="8"/>
  <c r="AB197" i="8"/>
  <c r="AC197" i="8"/>
  <c r="AD197" i="8"/>
  <c r="AE197" i="8"/>
  <c r="AF197" i="8"/>
  <c r="AG197" i="8"/>
  <c r="AH197" i="8"/>
  <c r="AI197" i="8"/>
  <c r="AJ197" i="8"/>
  <c r="AK197" i="8"/>
  <c r="AB187" i="8"/>
  <c r="AC187" i="8"/>
  <c r="AD187" i="8"/>
  <c r="AE187" i="8"/>
  <c r="AF187" i="8"/>
  <c r="AG187" i="8"/>
  <c r="AH187" i="8"/>
  <c r="AI187" i="8"/>
  <c r="AJ187" i="8"/>
  <c r="AK187" i="8"/>
  <c r="AB177" i="8"/>
  <c r="AC177" i="8"/>
  <c r="AD177" i="8"/>
  <c r="AE177" i="8"/>
  <c r="AF177" i="8"/>
  <c r="AG177" i="8"/>
  <c r="AH177" i="8"/>
  <c r="AI177" i="8"/>
  <c r="AJ177" i="8"/>
  <c r="AK177" i="8"/>
  <c r="AB179" i="8"/>
  <c r="AC179" i="8"/>
  <c r="AD179" i="8"/>
  <c r="AE179" i="8"/>
  <c r="AF179" i="8"/>
  <c r="AG179" i="8"/>
  <c r="AH179" i="8"/>
  <c r="AI179" i="8"/>
  <c r="AJ179" i="8"/>
  <c r="AK179" i="8"/>
  <c r="AB180" i="8"/>
  <c r="AC180" i="8"/>
  <c r="AD180" i="8"/>
  <c r="AE180" i="8"/>
  <c r="AF180" i="8"/>
  <c r="AG180" i="8"/>
  <c r="AH180" i="8"/>
  <c r="AI180" i="8"/>
  <c r="AJ180" i="8"/>
  <c r="AK180" i="8"/>
  <c r="AB181" i="8"/>
  <c r="AC181" i="8"/>
  <c r="AD181" i="8"/>
  <c r="AE181" i="8"/>
  <c r="AF181" i="8"/>
  <c r="AG181" i="8"/>
  <c r="AH181" i="8"/>
  <c r="AI181" i="8"/>
  <c r="AJ181" i="8"/>
  <c r="AK181" i="8"/>
  <c r="AB182" i="8"/>
  <c r="AC182" i="8"/>
  <c r="AD182" i="8"/>
  <c r="AE182" i="8"/>
  <c r="AF182" i="8"/>
  <c r="AG182" i="8"/>
  <c r="AH182" i="8"/>
  <c r="AI182" i="8"/>
  <c r="AJ182" i="8"/>
  <c r="AK182" i="8"/>
  <c r="AB183" i="8"/>
  <c r="AC183" i="8"/>
  <c r="AD183" i="8"/>
  <c r="AE183" i="8"/>
  <c r="AF183" i="8"/>
  <c r="AG183" i="8"/>
  <c r="AH183" i="8"/>
  <c r="AI183" i="8"/>
  <c r="AJ183" i="8"/>
  <c r="AK183" i="8"/>
  <c r="AB184" i="8"/>
  <c r="AC184" i="8"/>
  <c r="AD184" i="8"/>
  <c r="AE184" i="8"/>
  <c r="AF184" i="8"/>
  <c r="AG184" i="8"/>
  <c r="AH184" i="8"/>
  <c r="AI184" i="8"/>
  <c r="AJ184" i="8"/>
  <c r="AK184" i="8"/>
  <c r="AB185" i="8"/>
  <c r="AC185" i="8"/>
  <c r="AD185" i="8"/>
  <c r="AE185" i="8"/>
  <c r="AF185" i="8"/>
  <c r="AG185" i="8"/>
  <c r="AH185" i="8"/>
  <c r="AI185" i="8"/>
  <c r="AJ185" i="8"/>
  <c r="AK185" i="8"/>
  <c r="AB169" i="8"/>
  <c r="AC169" i="8"/>
  <c r="AD169" i="8"/>
  <c r="AE169" i="8"/>
  <c r="AF169" i="8"/>
  <c r="AG169" i="8"/>
  <c r="AH169" i="8"/>
  <c r="AI169" i="8"/>
  <c r="AJ169" i="8"/>
  <c r="AK169" i="8"/>
  <c r="AB170" i="8"/>
  <c r="AC170" i="8"/>
  <c r="AD170" i="8"/>
  <c r="AE170" i="8"/>
  <c r="AF170" i="8"/>
  <c r="AG170" i="8"/>
  <c r="AH170" i="8"/>
  <c r="AI170" i="8"/>
  <c r="AJ170" i="8"/>
  <c r="AK170" i="8"/>
  <c r="AB171" i="8"/>
  <c r="AC171" i="8"/>
  <c r="AD171" i="8"/>
  <c r="AE171" i="8"/>
  <c r="AF171" i="8"/>
  <c r="AG171" i="8"/>
  <c r="AH171" i="8"/>
  <c r="AI171" i="8"/>
  <c r="AJ171" i="8"/>
  <c r="AK171" i="8"/>
  <c r="AB172" i="8"/>
  <c r="AC172" i="8"/>
  <c r="AD172" i="8"/>
  <c r="AE172" i="8"/>
  <c r="AF172" i="8"/>
  <c r="AG172" i="8"/>
  <c r="AH172" i="8"/>
  <c r="AI172" i="8"/>
  <c r="AJ172" i="8"/>
  <c r="AK172" i="8"/>
  <c r="AB166" i="8"/>
  <c r="AC166" i="8"/>
  <c r="AD166" i="8"/>
  <c r="AE166" i="8"/>
  <c r="AF166" i="8"/>
  <c r="AG166" i="8"/>
  <c r="AH166" i="8"/>
  <c r="AI166" i="8"/>
  <c r="AJ166" i="8"/>
  <c r="AK166" i="8"/>
  <c r="AB167" i="8"/>
  <c r="AC167" i="8"/>
  <c r="AD167" i="8"/>
  <c r="AE167" i="8"/>
  <c r="AF167" i="8"/>
  <c r="AG167" i="8"/>
  <c r="AH167" i="8"/>
  <c r="AI167" i="8"/>
  <c r="AJ167" i="8"/>
  <c r="AK167" i="8"/>
  <c r="AB174" i="8"/>
  <c r="AC174" i="8"/>
  <c r="AD174" i="8"/>
  <c r="AE174" i="8"/>
  <c r="AF174" i="8"/>
  <c r="AG174" i="8"/>
  <c r="AH174" i="8"/>
  <c r="AI174" i="8"/>
  <c r="AJ174" i="8"/>
  <c r="AK174" i="8"/>
  <c r="AB189" i="8"/>
  <c r="AC189" i="8"/>
  <c r="AD189" i="8"/>
  <c r="AE189" i="8"/>
  <c r="AF189" i="8"/>
  <c r="AG189" i="8"/>
  <c r="AH189" i="8"/>
  <c r="AI189" i="8"/>
  <c r="AJ189" i="8"/>
  <c r="AK189" i="8"/>
  <c r="AB190" i="8"/>
  <c r="AC190" i="8"/>
  <c r="AD190" i="8"/>
  <c r="AE190" i="8"/>
  <c r="AF190" i="8"/>
  <c r="AG190" i="8"/>
  <c r="AH190" i="8"/>
  <c r="AI190" i="8"/>
  <c r="AJ190" i="8"/>
  <c r="AK190" i="8"/>
  <c r="AK9" i="8"/>
  <c r="AJ9" i="8"/>
  <c r="AI9" i="8"/>
  <c r="AH9" i="8"/>
  <c r="AG9" i="8"/>
  <c r="AF9" i="8"/>
  <c r="AE9" i="8"/>
  <c r="AD9" i="8"/>
  <c r="AC9" i="8"/>
  <c r="AB9" i="8"/>
  <c r="AK7" i="8"/>
  <c r="AJ7" i="8"/>
  <c r="AI7" i="8"/>
  <c r="AH7" i="8"/>
  <c r="AG7" i="8"/>
  <c r="AF7" i="8"/>
  <c r="AE7" i="8"/>
  <c r="AD7" i="8"/>
  <c r="AC7" i="8"/>
  <c r="AB7" i="8"/>
  <c r="AA233" i="8"/>
  <c r="Z233" i="8"/>
  <c r="Y233" i="8"/>
  <c r="W233" i="8"/>
  <c r="X233" i="8"/>
  <c r="V233" i="8"/>
  <c r="U233" i="8"/>
  <c r="T233" i="8"/>
  <c r="S233" i="8"/>
  <c r="R233" i="8"/>
  <c r="Q233" i="8"/>
  <c r="P233" i="8"/>
  <c r="O233" i="8"/>
  <c r="N233" i="8"/>
  <c r="M233" i="8"/>
  <c r="L233" i="8"/>
  <c r="K233" i="8"/>
  <c r="J233" i="8"/>
  <c r="I233" i="8"/>
  <c r="H233" i="8"/>
  <c r="G233" i="8"/>
  <c r="F233" i="8"/>
  <c r="E233" i="8"/>
  <c r="D233" i="8"/>
  <c r="C233" i="8"/>
  <c r="D186" i="7"/>
  <c r="C186" i="7"/>
  <c r="AB215" i="8"/>
  <c r="AC215" i="8"/>
  <c r="AD215" i="8"/>
  <c r="AE215" i="8"/>
  <c r="AF215" i="8"/>
  <c r="AG215" i="8"/>
  <c r="AH215" i="8"/>
  <c r="AI215" i="8"/>
  <c r="AJ215" i="8"/>
  <c r="AK215" i="8"/>
  <c r="AB198" i="8"/>
  <c r="AC198" i="8"/>
  <c r="AD198" i="8"/>
  <c r="AE198" i="8"/>
  <c r="AF198" i="8"/>
  <c r="AG198" i="8"/>
  <c r="AH198" i="8"/>
  <c r="AI198" i="8"/>
  <c r="AJ198" i="8"/>
  <c r="AK198" i="8"/>
  <c r="AB200" i="8"/>
  <c r="AC200" i="8"/>
  <c r="AD200" i="8"/>
  <c r="AE200" i="8"/>
  <c r="AF200" i="8"/>
  <c r="AG200" i="8"/>
  <c r="AH200" i="8"/>
  <c r="AI200" i="8"/>
  <c r="AJ200" i="8"/>
  <c r="AK200" i="8"/>
  <c r="AB201" i="8"/>
  <c r="AC201" i="8"/>
  <c r="AD201" i="8"/>
  <c r="AE201" i="8"/>
  <c r="AF201" i="8"/>
  <c r="AG201" i="8"/>
  <c r="AH201" i="8"/>
  <c r="AI201" i="8"/>
  <c r="AJ201" i="8"/>
  <c r="AK201" i="8"/>
  <c r="AB202" i="8"/>
  <c r="AC202" i="8"/>
  <c r="AD202" i="8"/>
  <c r="AE202" i="8"/>
  <c r="AF202" i="8"/>
  <c r="AG202" i="8"/>
  <c r="AH202" i="8"/>
  <c r="AI202" i="8"/>
  <c r="AJ202" i="8"/>
  <c r="AK202" i="8"/>
  <c r="AB203" i="8"/>
  <c r="AC203" i="8"/>
  <c r="AD203" i="8"/>
  <c r="AE203" i="8"/>
  <c r="AF203" i="8"/>
  <c r="AG203" i="8"/>
  <c r="AH203" i="8"/>
  <c r="AI203" i="8"/>
  <c r="AJ203" i="8"/>
  <c r="AK203" i="8"/>
  <c r="AB204" i="8"/>
  <c r="AC204" i="8"/>
  <c r="AD204" i="8"/>
  <c r="AE204" i="8"/>
  <c r="AF204" i="8"/>
  <c r="AG204" i="8"/>
  <c r="AH204" i="8"/>
  <c r="AI204" i="8"/>
  <c r="AJ204" i="8"/>
  <c r="AK204" i="8"/>
  <c r="AB205" i="8"/>
  <c r="AC205" i="8"/>
  <c r="AD205" i="8"/>
  <c r="AE205" i="8"/>
  <c r="AF205" i="8"/>
  <c r="AG205" i="8"/>
  <c r="AH205" i="8"/>
  <c r="AI205" i="8"/>
  <c r="AJ205" i="8"/>
  <c r="AK205" i="8"/>
  <c r="AB191" i="8"/>
  <c r="AC191" i="8"/>
  <c r="AD191" i="8"/>
  <c r="AE191" i="8"/>
  <c r="AF191" i="8"/>
  <c r="AG191" i="8"/>
  <c r="AH191" i="8"/>
  <c r="AI191" i="8"/>
  <c r="AJ191" i="8"/>
  <c r="AK191" i="8"/>
  <c r="AB192" i="8"/>
  <c r="AC192" i="8"/>
  <c r="AD192" i="8"/>
  <c r="AE192" i="8"/>
  <c r="AF192" i="8"/>
  <c r="AG192" i="8"/>
  <c r="AH192" i="8"/>
  <c r="AI192" i="8"/>
  <c r="AJ192" i="8"/>
  <c r="AK192" i="8"/>
  <c r="AB193" i="8"/>
  <c r="AC193" i="8"/>
  <c r="AD193" i="8"/>
  <c r="AE193" i="8"/>
  <c r="AF193" i="8"/>
  <c r="AG193" i="8"/>
  <c r="AH193" i="8"/>
  <c r="AI193" i="8"/>
  <c r="AJ193" i="8"/>
  <c r="AK193" i="8"/>
  <c r="AB168" i="8"/>
  <c r="AC168" i="8"/>
  <c r="AD168" i="8"/>
  <c r="AE168" i="8"/>
  <c r="AF168" i="8"/>
  <c r="AG168" i="8"/>
  <c r="AH168" i="8"/>
  <c r="AI168" i="8"/>
  <c r="AJ168" i="8"/>
  <c r="AK168" i="8"/>
  <c r="AA99" i="5"/>
  <c r="Z99" i="5"/>
  <c r="Y99" i="5"/>
  <c r="X99" i="5"/>
  <c r="W99" i="5"/>
  <c r="V99" i="5"/>
  <c r="U99" i="5"/>
  <c r="T99" i="5"/>
  <c r="S99" i="5"/>
  <c r="R99" i="5"/>
  <c r="AA81" i="5"/>
  <c r="Z81" i="5"/>
  <c r="Y81" i="5"/>
  <c r="X81" i="5"/>
  <c r="W81" i="5"/>
  <c r="V81" i="5"/>
  <c r="U81" i="5"/>
  <c r="T81" i="5"/>
  <c r="S81" i="5"/>
  <c r="R81" i="5"/>
  <c r="AA128" i="5"/>
  <c r="Z128" i="5"/>
  <c r="Y128" i="5"/>
  <c r="X128" i="5"/>
  <c r="W128" i="5"/>
  <c r="V128" i="5"/>
  <c r="U128" i="5"/>
  <c r="T128" i="5"/>
  <c r="S128" i="5"/>
  <c r="R128" i="5"/>
  <c r="R134" i="5"/>
  <c r="S134" i="5"/>
  <c r="T134" i="5"/>
  <c r="U134" i="5"/>
  <c r="V134" i="5"/>
  <c r="W134" i="5"/>
  <c r="X134" i="5"/>
  <c r="Y134" i="5"/>
  <c r="Z134" i="5"/>
  <c r="AA134" i="5"/>
  <c r="AC62" i="6"/>
  <c r="AL20" i="6"/>
  <c r="AK20" i="6"/>
  <c r="AJ20" i="6"/>
  <c r="AI20" i="6"/>
  <c r="AH20" i="6"/>
  <c r="AG20" i="6"/>
  <c r="AF20" i="6"/>
  <c r="AE20" i="6"/>
  <c r="AD20" i="6"/>
  <c r="AC20" i="6"/>
  <c r="AL14" i="6"/>
  <c r="AK14" i="6"/>
  <c r="AJ14" i="6"/>
  <c r="AI14" i="6"/>
  <c r="AH14" i="6"/>
  <c r="AG14" i="6"/>
  <c r="AF14" i="6"/>
  <c r="AE14" i="6"/>
  <c r="AD14" i="6"/>
  <c r="AC14" i="6"/>
  <c r="AL10" i="6"/>
  <c r="AK10" i="6"/>
  <c r="AJ10" i="6"/>
  <c r="AI10" i="6"/>
  <c r="AH10" i="6"/>
  <c r="AG10" i="6"/>
  <c r="AF10" i="6"/>
  <c r="AE10" i="6"/>
  <c r="AD10" i="6"/>
  <c r="AC10" i="6"/>
  <c r="AA85" i="6"/>
  <c r="Z85" i="6"/>
  <c r="Y85" i="6"/>
  <c r="X85" i="6"/>
  <c r="W85" i="6"/>
  <c r="V85" i="6"/>
  <c r="U85" i="6"/>
  <c r="AL21" i="6"/>
  <c r="AK21" i="6"/>
  <c r="AJ21" i="6"/>
  <c r="AI21" i="6"/>
  <c r="AH21" i="6"/>
  <c r="AG21" i="6"/>
  <c r="AF21" i="6"/>
  <c r="AE21" i="6"/>
  <c r="AD21" i="6"/>
  <c r="AC21" i="6"/>
  <c r="AL15" i="6"/>
  <c r="AK15" i="6"/>
  <c r="AJ15" i="6"/>
  <c r="AI15" i="6"/>
  <c r="AH15" i="6"/>
  <c r="AG15" i="6"/>
  <c r="AF15" i="6"/>
  <c r="AE15" i="6"/>
  <c r="AD15" i="6"/>
  <c r="AC15" i="6"/>
  <c r="L115" i="1"/>
  <c r="AA79" i="5"/>
  <c r="Z79" i="5"/>
  <c r="Y79" i="5"/>
  <c r="X79" i="5"/>
  <c r="W79" i="5"/>
  <c r="V79" i="5"/>
  <c r="U79" i="5"/>
  <c r="T79" i="5"/>
  <c r="S79" i="5"/>
  <c r="R79" i="5"/>
  <c r="AA17" i="5"/>
  <c r="Z17" i="5"/>
  <c r="Y17" i="5"/>
  <c r="X17" i="5"/>
  <c r="W17" i="5"/>
  <c r="V17" i="5"/>
  <c r="U17" i="5"/>
  <c r="T17" i="5"/>
  <c r="S17" i="5"/>
  <c r="R17" i="5"/>
  <c r="AJ156" i="7"/>
  <c r="AI156" i="7"/>
  <c r="AH156" i="7"/>
  <c r="AG156" i="7"/>
  <c r="AF156" i="7"/>
  <c r="AE156" i="7"/>
  <c r="AD156" i="7"/>
  <c r="AC156" i="7"/>
  <c r="AB156" i="7"/>
  <c r="AA156" i="7"/>
  <c r="AJ148" i="7"/>
  <c r="AI148" i="7"/>
  <c r="AH148" i="7"/>
  <c r="AG148" i="7"/>
  <c r="AF148" i="7"/>
  <c r="AE148" i="7"/>
  <c r="AD148" i="7"/>
  <c r="AC148" i="7"/>
  <c r="AB148" i="7"/>
  <c r="AA148" i="7"/>
  <c r="AJ137" i="7"/>
  <c r="AI137" i="7"/>
  <c r="AH137" i="7"/>
  <c r="AG137" i="7"/>
  <c r="AF137" i="7"/>
  <c r="AE137" i="7"/>
  <c r="AD137" i="7"/>
  <c r="AC137" i="7"/>
  <c r="AB137" i="7"/>
  <c r="AA137" i="7"/>
  <c r="AJ127" i="7"/>
  <c r="AI127" i="7"/>
  <c r="AH127" i="7"/>
  <c r="AG127" i="7"/>
  <c r="AF127" i="7"/>
  <c r="AE127" i="7"/>
  <c r="AD127" i="7"/>
  <c r="AC127" i="7"/>
  <c r="AB127" i="7"/>
  <c r="AA127" i="7"/>
  <c r="AA151" i="7"/>
  <c r="AB151" i="7"/>
  <c r="AC151" i="7"/>
  <c r="AD151" i="7"/>
  <c r="AE151" i="7"/>
  <c r="AF151" i="7"/>
  <c r="AG151" i="7"/>
  <c r="AH151" i="7"/>
  <c r="AI151" i="7"/>
  <c r="AJ151" i="7"/>
  <c r="AA117" i="7"/>
  <c r="AB117" i="7"/>
  <c r="AC117" i="7"/>
  <c r="AD117" i="7"/>
  <c r="AE117" i="7"/>
  <c r="AF117" i="7"/>
  <c r="AG117" i="7"/>
  <c r="AH117" i="7"/>
  <c r="AI117" i="7"/>
  <c r="AJ117" i="7"/>
  <c r="AA100" i="7"/>
  <c r="AB100" i="7"/>
  <c r="AC100" i="7"/>
  <c r="AD100" i="7"/>
  <c r="AE100" i="7"/>
  <c r="AF100" i="7"/>
  <c r="AG100" i="7"/>
  <c r="AH100" i="7"/>
  <c r="AI100" i="7"/>
  <c r="AJ100" i="7"/>
  <c r="AA101" i="7"/>
  <c r="AB101" i="7"/>
  <c r="AC101" i="7"/>
  <c r="AD101" i="7"/>
  <c r="AE101" i="7"/>
  <c r="AF101" i="7"/>
  <c r="AG101" i="7"/>
  <c r="AH101" i="7"/>
  <c r="AI101" i="7"/>
  <c r="AJ101" i="7"/>
  <c r="AA69" i="7"/>
  <c r="AB69" i="7"/>
  <c r="AC69" i="7"/>
  <c r="AD69" i="7"/>
  <c r="AE69" i="7"/>
  <c r="AF69" i="7"/>
  <c r="AG69" i="7"/>
  <c r="AH69" i="7"/>
  <c r="AI69" i="7"/>
  <c r="AJ69" i="7"/>
  <c r="AA70" i="7"/>
  <c r="AB70" i="7"/>
  <c r="AC70" i="7"/>
  <c r="AD70" i="7"/>
  <c r="AE70" i="7"/>
  <c r="AF70" i="7"/>
  <c r="AG70" i="7"/>
  <c r="AH70" i="7"/>
  <c r="AI70" i="7"/>
  <c r="AJ70" i="7"/>
  <c r="AA71" i="7"/>
  <c r="AB71" i="7"/>
  <c r="AC71" i="7"/>
  <c r="AD71" i="7"/>
  <c r="AE71" i="7"/>
  <c r="AF71" i="7"/>
  <c r="AG71" i="7"/>
  <c r="AH71" i="7"/>
  <c r="AI71" i="7"/>
  <c r="AJ71" i="7"/>
  <c r="AA158" i="7"/>
  <c r="AB158" i="7"/>
  <c r="AC158" i="7"/>
  <c r="AD158" i="7"/>
  <c r="AE158" i="7"/>
  <c r="AF158" i="7"/>
  <c r="AG158" i="7"/>
  <c r="AH158" i="7"/>
  <c r="AI158" i="7"/>
  <c r="AJ158" i="7"/>
  <c r="AJ146" i="7"/>
  <c r="AI146" i="7"/>
  <c r="AH146" i="7"/>
  <c r="AG146" i="7"/>
  <c r="AF146" i="7"/>
  <c r="AE146" i="7"/>
  <c r="AD146" i="7"/>
  <c r="AC146" i="7"/>
  <c r="AB146" i="7"/>
  <c r="AA146" i="7"/>
  <c r="AJ172" i="7"/>
  <c r="AI172" i="7"/>
  <c r="AH172" i="7"/>
  <c r="AG172" i="7"/>
  <c r="AF172" i="7"/>
  <c r="AE172" i="7"/>
  <c r="AD172" i="7"/>
  <c r="AC172" i="7"/>
  <c r="AB172" i="7"/>
  <c r="AA172" i="7"/>
  <c r="AJ154" i="7"/>
  <c r="AI154" i="7"/>
  <c r="AH154" i="7"/>
  <c r="AG154" i="7"/>
  <c r="AF154" i="7"/>
  <c r="AE154" i="7"/>
  <c r="AD154" i="7"/>
  <c r="AC154" i="7"/>
  <c r="AB154" i="7"/>
  <c r="AA154" i="7"/>
  <c r="AJ135" i="7"/>
  <c r="AI135" i="7"/>
  <c r="AH135" i="7"/>
  <c r="AG135" i="7"/>
  <c r="AF135" i="7"/>
  <c r="AE135" i="7"/>
  <c r="AD135" i="7"/>
  <c r="AC135" i="7"/>
  <c r="AB135" i="7"/>
  <c r="AA135" i="7"/>
  <c r="AJ125" i="7"/>
  <c r="AI125" i="7"/>
  <c r="AH125" i="7"/>
  <c r="AG125" i="7"/>
  <c r="AF125" i="7"/>
  <c r="AE125" i="7"/>
  <c r="AD125" i="7"/>
  <c r="AC125" i="7"/>
  <c r="AB125" i="7"/>
  <c r="AA125" i="7"/>
  <c r="AA112" i="7"/>
  <c r="AB112" i="7"/>
  <c r="AC112" i="7"/>
  <c r="AD112" i="7"/>
  <c r="AE112" i="7"/>
  <c r="AF112" i="7"/>
  <c r="AG112" i="7"/>
  <c r="AH112" i="7"/>
  <c r="AI112" i="7"/>
  <c r="AJ112" i="7"/>
  <c r="AA88" i="7"/>
  <c r="AB88" i="7"/>
  <c r="AC88" i="7"/>
  <c r="AD88" i="7"/>
  <c r="AE88" i="7"/>
  <c r="AF88" i="7"/>
  <c r="AG88" i="7"/>
  <c r="AH88" i="7"/>
  <c r="AI88" i="7"/>
  <c r="AJ88" i="7"/>
  <c r="AA89" i="7"/>
  <c r="AB89" i="7"/>
  <c r="AC89" i="7"/>
  <c r="AD89" i="7"/>
  <c r="AE89" i="7"/>
  <c r="AF89" i="7"/>
  <c r="AG89" i="7"/>
  <c r="AH89" i="7"/>
  <c r="AI89" i="7"/>
  <c r="AJ89" i="7"/>
  <c r="AA90" i="7"/>
  <c r="AB90" i="7"/>
  <c r="AC90" i="7"/>
  <c r="AD90" i="7"/>
  <c r="AE90" i="7"/>
  <c r="AF90" i="7"/>
  <c r="AG90" i="7"/>
  <c r="AH90" i="7"/>
  <c r="AI90" i="7"/>
  <c r="AJ90" i="7"/>
  <c r="AA91" i="7"/>
  <c r="AB91" i="7"/>
  <c r="AC91" i="7"/>
  <c r="AD91" i="7"/>
  <c r="AE91" i="7"/>
  <c r="AF91" i="7"/>
  <c r="AG91" i="7"/>
  <c r="AH91" i="7"/>
  <c r="AI91" i="7"/>
  <c r="AJ91" i="7"/>
  <c r="AA92" i="7"/>
  <c r="AB92" i="7"/>
  <c r="AC92" i="7"/>
  <c r="AD92" i="7"/>
  <c r="AE92" i="7"/>
  <c r="AF92" i="7"/>
  <c r="AG92" i="7"/>
  <c r="AH92" i="7"/>
  <c r="AI92" i="7"/>
  <c r="AJ92" i="7"/>
  <c r="AA93" i="7"/>
  <c r="AB93" i="7"/>
  <c r="AC93" i="7"/>
  <c r="AD93" i="7"/>
  <c r="AE93" i="7"/>
  <c r="AF93" i="7"/>
  <c r="AG93" i="7"/>
  <c r="AH93" i="7"/>
  <c r="AI93" i="7"/>
  <c r="AJ93" i="7"/>
  <c r="AA94" i="7"/>
  <c r="AB94" i="7"/>
  <c r="AC94" i="7"/>
  <c r="AD94" i="7"/>
  <c r="AE94" i="7"/>
  <c r="AF94" i="7"/>
  <c r="AG94" i="7"/>
  <c r="AH94" i="7"/>
  <c r="AI94" i="7"/>
  <c r="AJ94" i="7"/>
  <c r="AA95" i="7"/>
  <c r="AB95" i="7"/>
  <c r="AC95" i="7"/>
  <c r="AD95" i="7"/>
  <c r="AE95" i="7"/>
  <c r="AF95" i="7"/>
  <c r="AG95" i="7"/>
  <c r="AH95" i="7"/>
  <c r="AI95" i="7"/>
  <c r="AJ95" i="7"/>
  <c r="AA96" i="7"/>
  <c r="AB96" i="7"/>
  <c r="AC96" i="7"/>
  <c r="AD96" i="7"/>
  <c r="AE96" i="7"/>
  <c r="AF96" i="7"/>
  <c r="AG96" i="7"/>
  <c r="AH96" i="7"/>
  <c r="AI96" i="7"/>
  <c r="AJ96" i="7"/>
  <c r="AA98" i="7"/>
  <c r="AB98" i="7"/>
  <c r="AC98" i="7"/>
  <c r="AD98" i="7"/>
  <c r="AE98" i="7"/>
  <c r="AF98" i="7"/>
  <c r="AG98" i="7"/>
  <c r="AH98" i="7"/>
  <c r="AI98" i="7"/>
  <c r="AJ98" i="7"/>
  <c r="AA99" i="7"/>
  <c r="AB99" i="7"/>
  <c r="AC99" i="7"/>
  <c r="AD99" i="7"/>
  <c r="AE99" i="7"/>
  <c r="AF99" i="7"/>
  <c r="AG99" i="7"/>
  <c r="AH99" i="7"/>
  <c r="AI99" i="7"/>
  <c r="AJ99" i="7"/>
  <c r="AA102" i="7"/>
  <c r="AB102" i="7"/>
  <c r="AC102" i="7"/>
  <c r="AD102" i="7"/>
  <c r="AE102" i="7"/>
  <c r="AF102" i="7"/>
  <c r="AG102" i="7"/>
  <c r="AH102" i="7"/>
  <c r="AI102" i="7"/>
  <c r="AJ102" i="7"/>
  <c r="AA103" i="7"/>
  <c r="AB103" i="7"/>
  <c r="AC103" i="7"/>
  <c r="AD103" i="7"/>
  <c r="AE103" i="7"/>
  <c r="AF103" i="7"/>
  <c r="AG103" i="7"/>
  <c r="AH103" i="7"/>
  <c r="AI103" i="7"/>
  <c r="AJ103" i="7"/>
  <c r="AA104" i="7"/>
  <c r="AB104" i="7"/>
  <c r="AC104" i="7"/>
  <c r="AD104" i="7"/>
  <c r="AE104" i="7"/>
  <c r="AF104" i="7"/>
  <c r="AG104" i="7"/>
  <c r="AH104" i="7"/>
  <c r="AI104" i="7"/>
  <c r="AJ104" i="7"/>
  <c r="AA105" i="7"/>
  <c r="AB105" i="7"/>
  <c r="AC105" i="7"/>
  <c r="AD105" i="7"/>
  <c r="AE105" i="7"/>
  <c r="AF105" i="7"/>
  <c r="AG105" i="7"/>
  <c r="AH105" i="7"/>
  <c r="AI105" i="7"/>
  <c r="AJ105" i="7"/>
  <c r="AA106" i="7"/>
  <c r="AB106" i="7"/>
  <c r="AC106" i="7"/>
  <c r="AD106" i="7"/>
  <c r="AE106" i="7"/>
  <c r="AF106" i="7"/>
  <c r="AG106" i="7"/>
  <c r="AH106" i="7"/>
  <c r="AI106" i="7"/>
  <c r="AJ106" i="7"/>
  <c r="AA175" i="7"/>
  <c r="AB175" i="7"/>
  <c r="AC175" i="7"/>
  <c r="AD175" i="7"/>
  <c r="AE175" i="7"/>
  <c r="AF175" i="7"/>
  <c r="AG175" i="7"/>
  <c r="AH175" i="7"/>
  <c r="AI175" i="7"/>
  <c r="AJ175" i="7"/>
  <c r="AA176" i="7"/>
  <c r="AB176" i="7"/>
  <c r="AC176" i="7"/>
  <c r="AD176" i="7"/>
  <c r="AE176" i="7"/>
  <c r="AF176" i="7"/>
  <c r="AG176" i="7"/>
  <c r="AH176" i="7"/>
  <c r="AI176" i="7"/>
  <c r="AJ176" i="7"/>
  <c r="AA155" i="7"/>
  <c r="AB155" i="7"/>
  <c r="AC155" i="7"/>
  <c r="AD155" i="7"/>
  <c r="AE155" i="7"/>
  <c r="AF155" i="7"/>
  <c r="AG155" i="7"/>
  <c r="AH155" i="7"/>
  <c r="AI155" i="7"/>
  <c r="AJ155" i="7"/>
  <c r="AA157" i="7"/>
  <c r="AB157" i="7"/>
  <c r="AC157" i="7"/>
  <c r="AD157" i="7"/>
  <c r="AE157" i="7"/>
  <c r="AF157" i="7"/>
  <c r="AG157" i="7"/>
  <c r="AH157" i="7"/>
  <c r="AI157" i="7"/>
  <c r="AJ157" i="7"/>
  <c r="AA159" i="7"/>
  <c r="AB159" i="7"/>
  <c r="AC159" i="7"/>
  <c r="AD159" i="7"/>
  <c r="AE159" i="7"/>
  <c r="AF159" i="7"/>
  <c r="AG159" i="7"/>
  <c r="AH159" i="7"/>
  <c r="AI159" i="7"/>
  <c r="AJ159" i="7"/>
  <c r="AA147" i="7"/>
  <c r="AB147" i="7"/>
  <c r="AC147" i="7"/>
  <c r="AD147" i="7"/>
  <c r="AE147" i="7"/>
  <c r="AF147" i="7"/>
  <c r="AG147" i="7"/>
  <c r="AH147" i="7"/>
  <c r="AI147" i="7"/>
  <c r="AJ147" i="7"/>
  <c r="AA149" i="7"/>
  <c r="AB149" i="7"/>
  <c r="AC149" i="7"/>
  <c r="AD149" i="7"/>
  <c r="AE149" i="7"/>
  <c r="AF149" i="7"/>
  <c r="AG149" i="7"/>
  <c r="AH149" i="7"/>
  <c r="AI149" i="7"/>
  <c r="AJ149" i="7"/>
  <c r="AA140" i="7"/>
  <c r="AB140" i="7"/>
  <c r="AC140" i="7"/>
  <c r="AD140" i="7"/>
  <c r="AE140" i="7"/>
  <c r="AF140" i="7"/>
  <c r="AG140" i="7"/>
  <c r="AH140" i="7"/>
  <c r="AI140" i="7"/>
  <c r="AJ140" i="7"/>
  <c r="AA141" i="7"/>
  <c r="AB141" i="7"/>
  <c r="AC141" i="7"/>
  <c r="AD141" i="7"/>
  <c r="AE141" i="7"/>
  <c r="AF141" i="7"/>
  <c r="AG141" i="7"/>
  <c r="AH141" i="7"/>
  <c r="AI141" i="7"/>
  <c r="AJ141" i="7"/>
  <c r="AA142" i="7"/>
  <c r="AB142" i="7"/>
  <c r="AC142" i="7"/>
  <c r="AD142" i="7"/>
  <c r="AE142" i="7"/>
  <c r="AF142" i="7"/>
  <c r="AG142" i="7"/>
  <c r="AH142" i="7"/>
  <c r="AI142" i="7"/>
  <c r="AJ142" i="7"/>
  <c r="AA143" i="7"/>
  <c r="AB143" i="7"/>
  <c r="AC143" i="7"/>
  <c r="AD143" i="7"/>
  <c r="AE143" i="7"/>
  <c r="AF143" i="7"/>
  <c r="AG143" i="7"/>
  <c r="AH143" i="7"/>
  <c r="AI143" i="7"/>
  <c r="AJ143" i="7"/>
  <c r="AA144" i="7"/>
  <c r="AB144" i="7"/>
  <c r="AC144" i="7"/>
  <c r="AD144" i="7"/>
  <c r="AE144" i="7"/>
  <c r="AF144" i="7"/>
  <c r="AG144" i="7"/>
  <c r="AH144" i="7"/>
  <c r="AI144" i="7"/>
  <c r="AJ144" i="7"/>
  <c r="AA136" i="7"/>
  <c r="AB136" i="7"/>
  <c r="AC136" i="7"/>
  <c r="AD136" i="7"/>
  <c r="AE136" i="7"/>
  <c r="AF136" i="7"/>
  <c r="AG136" i="7"/>
  <c r="AH136" i="7"/>
  <c r="AI136" i="7"/>
  <c r="AJ136" i="7"/>
  <c r="AA119" i="7"/>
  <c r="AB119" i="7"/>
  <c r="AC119" i="7"/>
  <c r="AD119" i="7"/>
  <c r="AE119" i="7"/>
  <c r="AF119" i="7"/>
  <c r="AG119" i="7"/>
  <c r="AH119" i="7"/>
  <c r="AI119" i="7"/>
  <c r="AJ119" i="7"/>
  <c r="AA120" i="7"/>
  <c r="AB120" i="7"/>
  <c r="AC120" i="7"/>
  <c r="AD120" i="7"/>
  <c r="AE120" i="7"/>
  <c r="AF120" i="7"/>
  <c r="AG120" i="7"/>
  <c r="AH120" i="7"/>
  <c r="AI120" i="7"/>
  <c r="AJ120" i="7"/>
  <c r="AA121" i="7"/>
  <c r="AB121" i="7"/>
  <c r="AC121" i="7"/>
  <c r="AD121" i="7"/>
  <c r="AE121" i="7"/>
  <c r="AF121" i="7"/>
  <c r="AG121" i="7"/>
  <c r="AH121" i="7"/>
  <c r="AI121" i="7"/>
  <c r="AJ121" i="7"/>
  <c r="AA114" i="7"/>
  <c r="AB114" i="7"/>
  <c r="AC114" i="7"/>
  <c r="AD114" i="7"/>
  <c r="AE114" i="7"/>
  <c r="AF114" i="7"/>
  <c r="AG114" i="7"/>
  <c r="AH114" i="7"/>
  <c r="AI114" i="7"/>
  <c r="AJ114" i="7"/>
  <c r="AA74" i="7"/>
  <c r="AB74" i="7"/>
  <c r="AC74" i="7"/>
  <c r="AD74" i="7"/>
  <c r="AE74" i="7"/>
  <c r="AF74" i="7"/>
  <c r="AG74" i="7"/>
  <c r="AH74" i="7"/>
  <c r="AI74" i="7"/>
  <c r="AJ74" i="7"/>
  <c r="AA77" i="7"/>
  <c r="AB77" i="7"/>
  <c r="AC77" i="7"/>
  <c r="AD77" i="7"/>
  <c r="AE77" i="7"/>
  <c r="AF77" i="7"/>
  <c r="AG77" i="7"/>
  <c r="AH77" i="7"/>
  <c r="AI77" i="7"/>
  <c r="AJ77" i="7"/>
  <c r="AA63" i="7"/>
  <c r="AB63" i="7"/>
  <c r="AC63" i="7"/>
  <c r="AD63" i="7"/>
  <c r="AE63" i="7"/>
  <c r="AF63" i="7"/>
  <c r="AG63" i="7"/>
  <c r="AH63" i="7"/>
  <c r="AI63" i="7"/>
  <c r="AJ63" i="7"/>
  <c r="AA54" i="7"/>
  <c r="AB54" i="7"/>
  <c r="AA49" i="7"/>
  <c r="AB49" i="7"/>
  <c r="AC49" i="7"/>
  <c r="AD49" i="7"/>
  <c r="AE49" i="7"/>
  <c r="AF49" i="7"/>
  <c r="AG49" i="7"/>
  <c r="AH49" i="7"/>
  <c r="AI49" i="7"/>
  <c r="AJ49" i="7"/>
  <c r="AA45" i="7"/>
  <c r="AB45" i="7"/>
  <c r="AC45" i="7"/>
  <c r="AE45" i="7"/>
  <c r="AF45" i="7"/>
  <c r="AG45" i="7"/>
  <c r="AH45" i="7"/>
  <c r="AI45" i="7"/>
  <c r="AJ45" i="7"/>
  <c r="AA46" i="7"/>
  <c r="AB46" i="7"/>
  <c r="AC46" i="7"/>
  <c r="AD46" i="7"/>
  <c r="AE46" i="7"/>
  <c r="AF46" i="7"/>
  <c r="AG46" i="7"/>
  <c r="AH46" i="7"/>
  <c r="AI46" i="7"/>
  <c r="AJ46" i="7"/>
  <c r="AA32" i="7"/>
  <c r="AB32" i="7"/>
  <c r="AC32" i="7"/>
  <c r="AD32" i="7"/>
  <c r="AE32" i="7"/>
  <c r="AF32" i="7"/>
  <c r="AG32" i="7"/>
  <c r="AH32" i="7"/>
  <c r="AI32" i="7"/>
  <c r="AJ32" i="7"/>
  <c r="AA34" i="7"/>
  <c r="AB34" i="7"/>
  <c r="AC34" i="7"/>
  <c r="AD34" i="7"/>
  <c r="AE34" i="7"/>
  <c r="AF34" i="7"/>
  <c r="AG34" i="7"/>
  <c r="AH34" i="7"/>
  <c r="AI34" i="7"/>
  <c r="AJ34" i="7"/>
  <c r="AA27" i="7"/>
  <c r="AB27" i="7"/>
  <c r="AC27" i="7"/>
  <c r="AD27" i="7"/>
  <c r="AE27" i="7"/>
  <c r="AF27" i="7"/>
  <c r="AG27" i="7"/>
  <c r="AH27" i="7"/>
  <c r="AI27" i="7"/>
  <c r="AJ27" i="7"/>
  <c r="AA17" i="7"/>
  <c r="AB17" i="7"/>
  <c r="AC17" i="7"/>
  <c r="AD17" i="7"/>
  <c r="AE17" i="7"/>
  <c r="AF17" i="7"/>
  <c r="AG17" i="7"/>
  <c r="AH17" i="7"/>
  <c r="AI17" i="7"/>
  <c r="AJ17" i="7"/>
  <c r="AA18" i="7"/>
  <c r="AB18" i="7"/>
  <c r="AC18" i="7"/>
  <c r="AD18" i="7"/>
  <c r="AE18" i="7"/>
  <c r="AF18" i="7"/>
  <c r="AG18" i="7"/>
  <c r="AH18" i="7"/>
  <c r="AI18" i="7"/>
  <c r="AJ18" i="7"/>
  <c r="AA65" i="7"/>
  <c r="AB65" i="7"/>
  <c r="AC65" i="7"/>
  <c r="AD65" i="7"/>
  <c r="AE65" i="7"/>
  <c r="AF65" i="7"/>
  <c r="AG65" i="7"/>
  <c r="AH65" i="7"/>
  <c r="AI65" i="7"/>
  <c r="AJ65" i="7"/>
  <c r="AA66" i="7"/>
  <c r="AB66" i="7"/>
  <c r="AC66" i="7"/>
  <c r="AD66" i="7"/>
  <c r="AE66" i="7"/>
  <c r="AF66" i="7"/>
  <c r="AG66" i="7"/>
  <c r="AH66" i="7"/>
  <c r="AI66" i="7"/>
  <c r="AJ66" i="7"/>
  <c r="AA67" i="7"/>
  <c r="AB67" i="7"/>
  <c r="AC67" i="7"/>
  <c r="AD67" i="7"/>
  <c r="AE67" i="7"/>
  <c r="AF67" i="7"/>
  <c r="AG67" i="7"/>
  <c r="AH67" i="7"/>
  <c r="AI67" i="7"/>
  <c r="AJ67" i="7"/>
  <c r="AA68" i="7"/>
  <c r="AB68" i="7"/>
  <c r="AC68" i="7"/>
  <c r="AD68" i="7"/>
  <c r="AE68" i="7"/>
  <c r="AF68" i="7"/>
  <c r="AG68" i="7"/>
  <c r="AH68" i="7"/>
  <c r="AI68" i="7"/>
  <c r="AJ68" i="7"/>
  <c r="AA72" i="7"/>
  <c r="AB72" i="7"/>
  <c r="AC72" i="7"/>
  <c r="AD72" i="7"/>
  <c r="AE72" i="7"/>
  <c r="AF72" i="7"/>
  <c r="AG72" i="7"/>
  <c r="AH72" i="7"/>
  <c r="AI72" i="7"/>
  <c r="AJ72" i="7"/>
  <c r="AA58" i="7"/>
  <c r="AB58" i="7"/>
  <c r="AC58" i="7"/>
  <c r="AD58" i="7"/>
  <c r="AE58" i="7"/>
  <c r="AF58" i="7"/>
  <c r="AG58" i="7"/>
  <c r="AH58" i="7"/>
  <c r="AI58" i="7"/>
  <c r="AJ58" i="7"/>
  <c r="AA35" i="7"/>
  <c r="AB35" i="7"/>
  <c r="AC35" i="7"/>
  <c r="AD35" i="7"/>
  <c r="AE35" i="7"/>
  <c r="AF35" i="7"/>
  <c r="AG35" i="7"/>
  <c r="AH35" i="7"/>
  <c r="AI35" i="7"/>
  <c r="AJ35" i="7"/>
  <c r="AJ26" i="7"/>
  <c r="AI26" i="7"/>
  <c r="AH26" i="7"/>
  <c r="AG26" i="7"/>
  <c r="AF26" i="7"/>
  <c r="AE26" i="7"/>
  <c r="AD26" i="7"/>
  <c r="AC26" i="7"/>
  <c r="AB26" i="7"/>
  <c r="AA26" i="7"/>
  <c r="AJ25" i="7"/>
  <c r="AI25" i="7"/>
  <c r="AH25" i="7"/>
  <c r="AG25" i="7"/>
  <c r="AF25" i="7"/>
  <c r="AE25" i="7"/>
  <c r="AD25" i="7"/>
  <c r="AC25" i="7"/>
  <c r="AB25" i="7"/>
  <c r="AA25" i="7"/>
  <c r="AA12" i="7"/>
  <c r="AB12" i="7"/>
  <c r="AC12" i="7"/>
  <c r="AD12" i="7"/>
  <c r="AE12" i="7"/>
  <c r="AF12" i="7"/>
  <c r="AG12" i="7"/>
  <c r="AH12" i="7"/>
  <c r="AI12" i="7"/>
  <c r="AJ12" i="7"/>
  <c r="AJ41" i="7"/>
  <c r="AI41" i="7"/>
  <c r="AH41" i="7"/>
  <c r="AG41" i="7"/>
  <c r="AF41" i="7"/>
  <c r="AE41" i="7"/>
  <c r="AD41" i="7"/>
  <c r="AC41" i="7"/>
  <c r="AB41" i="7"/>
  <c r="AA41" i="7"/>
  <c r="AJ116" i="7"/>
  <c r="AI116" i="7"/>
  <c r="AH116" i="7"/>
  <c r="AG116" i="7"/>
  <c r="AF116" i="7"/>
  <c r="AE116" i="7"/>
  <c r="AD116" i="7"/>
  <c r="AC116" i="7"/>
  <c r="AB116" i="7"/>
  <c r="AA116" i="7"/>
  <c r="AJ139" i="7"/>
  <c r="AI139" i="7"/>
  <c r="AH139" i="7"/>
  <c r="AG139" i="7"/>
  <c r="AF139" i="7"/>
  <c r="AE139" i="7"/>
  <c r="AD139" i="7"/>
  <c r="AC139" i="7"/>
  <c r="AB139" i="7"/>
  <c r="AA139" i="7"/>
  <c r="AJ138" i="7"/>
  <c r="AI138" i="7"/>
  <c r="AH138" i="7"/>
  <c r="AG138" i="7"/>
  <c r="AF138" i="7"/>
  <c r="AE138" i="7"/>
  <c r="AD138" i="7"/>
  <c r="AC138" i="7"/>
  <c r="AB138" i="7"/>
  <c r="AA138" i="7"/>
  <c r="AK213" i="8"/>
  <c r="AJ213" i="8"/>
  <c r="AI213" i="8"/>
  <c r="AH213" i="8"/>
  <c r="AG213" i="8"/>
  <c r="AF213" i="8"/>
  <c r="AE213" i="8"/>
  <c r="AD213" i="8"/>
  <c r="AC213" i="8"/>
  <c r="AB213" i="8"/>
  <c r="AK212" i="8"/>
  <c r="AJ212" i="8"/>
  <c r="AI212" i="8"/>
  <c r="AH212" i="8"/>
  <c r="AG212" i="8"/>
  <c r="AF212" i="8"/>
  <c r="AE212" i="8"/>
  <c r="AD212" i="8"/>
  <c r="AC212" i="8"/>
  <c r="AB212" i="8"/>
  <c r="AK211" i="8"/>
  <c r="AJ211" i="8"/>
  <c r="AI211" i="8"/>
  <c r="AH211" i="8"/>
  <c r="AG211" i="8"/>
  <c r="AF211" i="8"/>
  <c r="AE211" i="8"/>
  <c r="AD211" i="8"/>
  <c r="AC211" i="8"/>
  <c r="AB211" i="8"/>
  <c r="AK210" i="8"/>
  <c r="AJ210" i="8"/>
  <c r="AI210" i="8"/>
  <c r="AH210" i="8"/>
  <c r="AG210" i="8"/>
  <c r="AF210" i="8"/>
  <c r="AE210" i="8"/>
  <c r="AD210" i="8"/>
  <c r="AC210" i="8"/>
  <c r="AB210" i="8"/>
  <c r="AK209" i="8"/>
  <c r="AJ209" i="8"/>
  <c r="AI209" i="8"/>
  <c r="AH209" i="8"/>
  <c r="AG209" i="8"/>
  <c r="AF209" i="8"/>
  <c r="AE209" i="8"/>
  <c r="AD209" i="8"/>
  <c r="AC209" i="8"/>
  <c r="AB209" i="8"/>
  <c r="AK208" i="8"/>
  <c r="AJ208" i="8"/>
  <c r="AI208" i="8"/>
  <c r="AH208" i="8"/>
  <c r="AG208" i="8"/>
  <c r="AF208" i="8"/>
  <c r="AE208" i="8"/>
  <c r="AD208" i="8"/>
  <c r="AC208" i="8"/>
  <c r="AB208" i="8"/>
  <c r="AK188" i="8"/>
  <c r="AJ188" i="8"/>
  <c r="AI188" i="8"/>
  <c r="AH188" i="8"/>
  <c r="AG188" i="8"/>
  <c r="AF188" i="8"/>
  <c r="AE188" i="8"/>
  <c r="AD188" i="8"/>
  <c r="AC188" i="8"/>
  <c r="AB188" i="8"/>
  <c r="AK92" i="8"/>
  <c r="AJ92" i="8"/>
  <c r="AI92" i="8"/>
  <c r="AH92" i="8"/>
  <c r="AG92" i="8"/>
  <c r="AF92" i="8"/>
  <c r="AE92" i="8"/>
  <c r="AD92" i="8"/>
  <c r="AC92" i="8"/>
  <c r="AB92" i="8"/>
  <c r="AA8" i="7"/>
  <c r="AB8" i="7"/>
  <c r="AC8" i="7"/>
  <c r="AD8" i="7"/>
  <c r="AE8" i="7"/>
  <c r="AF8" i="7"/>
  <c r="AG8" i="7"/>
  <c r="AH8" i="7"/>
  <c r="AI8" i="7"/>
  <c r="AJ8" i="7"/>
  <c r="AA9" i="7"/>
  <c r="AB9" i="7"/>
  <c r="AC9" i="7"/>
  <c r="AD9" i="7"/>
  <c r="AE9" i="7"/>
  <c r="AF9" i="7"/>
  <c r="AG9" i="7"/>
  <c r="AH9" i="7"/>
  <c r="AI9" i="7"/>
  <c r="AJ9" i="7"/>
  <c r="AA10" i="7"/>
  <c r="AB10" i="7"/>
  <c r="AC10" i="7"/>
  <c r="AD10" i="7"/>
  <c r="AE10" i="7"/>
  <c r="AF10" i="7"/>
  <c r="AG10" i="7"/>
  <c r="AH10" i="7"/>
  <c r="AI10" i="7"/>
  <c r="AJ10" i="7"/>
  <c r="AA11" i="7"/>
  <c r="AB11" i="7"/>
  <c r="AC11" i="7"/>
  <c r="AD11" i="7"/>
  <c r="AE11" i="7"/>
  <c r="AF11" i="7"/>
  <c r="AG11" i="7"/>
  <c r="AH11" i="7"/>
  <c r="AI11" i="7"/>
  <c r="AJ11" i="7"/>
  <c r="AA13" i="7"/>
  <c r="AB13" i="7"/>
  <c r="AC13" i="7"/>
  <c r="AD13" i="7"/>
  <c r="AE13" i="7"/>
  <c r="AF13" i="7"/>
  <c r="AG13" i="7"/>
  <c r="AH13" i="7"/>
  <c r="AI13" i="7"/>
  <c r="AJ13" i="7"/>
  <c r="AA14" i="7"/>
  <c r="AB14" i="7"/>
  <c r="AC14" i="7"/>
  <c r="AD14" i="7"/>
  <c r="AE14" i="7"/>
  <c r="AF14" i="7"/>
  <c r="AG14" i="7"/>
  <c r="AH14" i="7"/>
  <c r="AI14" i="7"/>
  <c r="AJ14" i="7"/>
  <c r="AA16" i="7"/>
  <c r="AB16" i="7"/>
  <c r="AC16" i="7"/>
  <c r="AD16" i="7"/>
  <c r="AE16" i="7"/>
  <c r="AF16" i="7"/>
  <c r="AG16" i="7"/>
  <c r="AH16" i="7"/>
  <c r="AI16" i="7"/>
  <c r="AJ16" i="7"/>
  <c r="AA19" i="7"/>
  <c r="AB19" i="7"/>
  <c r="AC19" i="7"/>
  <c r="AD19" i="7"/>
  <c r="AE19" i="7"/>
  <c r="AF19" i="7"/>
  <c r="AG19" i="7"/>
  <c r="AH19" i="7"/>
  <c r="AI19" i="7"/>
  <c r="AJ19" i="7"/>
  <c r="AA20" i="7"/>
  <c r="AB20" i="7"/>
  <c r="AC20" i="7"/>
  <c r="AD20" i="7"/>
  <c r="AE20" i="7"/>
  <c r="AF20" i="7"/>
  <c r="AG20" i="7"/>
  <c r="AH20" i="7"/>
  <c r="AI20" i="7"/>
  <c r="AJ20" i="7"/>
  <c r="AA21" i="7"/>
  <c r="AB21" i="7"/>
  <c r="AC21" i="7"/>
  <c r="AD21" i="7"/>
  <c r="AE21" i="7"/>
  <c r="AF21" i="7"/>
  <c r="AG21" i="7"/>
  <c r="AH21" i="7"/>
  <c r="AI21" i="7"/>
  <c r="AJ21" i="7"/>
  <c r="AA22" i="7"/>
  <c r="AB22" i="7"/>
  <c r="AC22" i="7"/>
  <c r="AD22" i="7"/>
  <c r="AE22" i="7"/>
  <c r="AF22" i="7"/>
  <c r="AG22" i="7"/>
  <c r="AH22" i="7"/>
  <c r="AI22" i="7"/>
  <c r="AJ22" i="7"/>
  <c r="AA23" i="7"/>
  <c r="AB23" i="7"/>
  <c r="AC23" i="7"/>
  <c r="AD23" i="7"/>
  <c r="AE23" i="7"/>
  <c r="AF23" i="7"/>
  <c r="AG23" i="7"/>
  <c r="AH23" i="7"/>
  <c r="AI23" i="7"/>
  <c r="AJ23" i="7"/>
  <c r="AA24" i="7"/>
  <c r="AB24" i="7"/>
  <c r="AC24" i="7"/>
  <c r="AD24" i="7"/>
  <c r="AE24" i="7"/>
  <c r="AF24" i="7"/>
  <c r="AG24" i="7"/>
  <c r="AH24" i="7"/>
  <c r="AI24" i="7"/>
  <c r="AJ24" i="7"/>
  <c r="AA30" i="7"/>
  <c r="AB30" i="7"/>
  <c r="AC30" i="7"/>
  <c r="AD30" i="7"/>
  <c r="AE30" i="7"/>
  <c r="AF30" i="7"/>
  <c r="AG30" i="7"/>
  <c r="AH30" i="7"/>
  <c r="AI30" i="7"/>
  <c r="AJ30" i="7"/>
  <c r="AA31" i="7"/>
  <c r="AB31" i="7"/>
  <c r="AC31" i="7"/>
  <c r="AD31" i="7"/>
  <c r="AE31" i="7"/>
  <c r="AF31" i="7"/>
  <c r="AG31" i="7"/>
  <c r="AH31" i="7"/>
  <c r="AI31" i="7"/>
  <c r="AJ31" i="7"/>
  <c r="AA36" i="7"/>
  <c r="AB36" i="7"/>
  <c r="AC36" i="7"/>
  <c r="AD36" i="7"/>
  <c r="AE36" i="7"/>
  <c r="AF36" i="7"/>
  <c r="AG36" i="7"/>
  <c r="AH36" i="7"/>
  <c r="AI36" i="7"/>
  <c r="AJ36" i="7"/>
  <c r="AA37" i="7"/>
  <c r="AB37" i="7"/>
  <c r="AC37" i="7"/>
  <c r="AD37" i="7"/>
  <c r="AE37" i="7"/>
  <c r="AF37" i="7"/>
  <c r="AG37" i="7"/>
  <c r="AH37" i="7"/>
  <c r="AI37" i="7"/>
  <c r="AJ37" i="7"/>
  <c r="AA38" i="7"/>
  <c r="AB38" i="7"/>
  <c r="AC38" i="7"/>
  <c r="AD38" i="7"/>
  <c r="AE38" i="7"/>
  <c r="AF38" i="7"/>
  <c r="AG38" i="7"/>
  <c r="AH38" i="7"/>
  <c r="AI38" i="7"/>
  <c r="AJ38" i="7"/>
  <c r="AA39" i="7"/>
  <c r="AB39" i="7"/>
  <c r="AC39" i="7"/>
  <c r="AD39" i="7"/>
  <c r="AE39" i="7"/>
  <c r="AF39" i="7"/>
  <c r="AG39" i="7"/>
  <c r="AH39" i="7"/>
  <c r="AI39" i="7"/>
  <c r="AJ39" i="7"/>
  <c r="AA40" i="7"/>
  <c r="AB40" i="7"/>
  <c r="AC40" i="7"/>
  <c r="AD40" i="7"/>
  <c r="AE40" i="7"/>
  <c r="AF40" i="7"/>
  <c r="AG40" i="7"/>
  <c r="AH40" i="7"/>
  <c r="AI40" i="7"/>
  <c r="AJ40" i="7"/>
  <c r="AA44" i="7"/>
  <c r="AB44" i="7"/>
  <c r="AC44" i="7"/>
  <c r="AD44" i="7"/>
  <c r="AE44" i="7"/>
  <c r="AF44" i="7"/>
  <c r="AG44" i="7"/>
  <c r="AH44" i="7"/>
  <c r="AI44" i="7"/>
  <c r="AJ44" i="7"/>
  <c r="AA47" i="7"/>
  <c r="AB47" i="7"/>
  <c r="AC47" i="7"/>
  <c r="AD47" i="7"/>
  <c r="AE47" i="7"/>
  <c r="AF47" i="7"/>
  <c r="AG47" i="7"/>
  <c r="AH47" i="7"/>
  <c r="AI47" i="7"/>
  <c r="AJ47" i="7"/>
  <c r="AA48" i="7"/>
  <c r="AB48" i="7"/>
  <c r="AC48" i="7"/>
  <c r="AD48" i="7"/>
  <c r="AE48" i="7"/>
  <c r="AF48" i="7"/>
  <c r="AG48" i="7"/>
  <c r="AH48" i="7"/>
  <c r="AI48" i="7"/>
  <c r="AJ48" i="7"/>
  <c r="AA50" i="7"/>
  <c r="AB50" i="7"/>
  <c r="AC50" i="7"/>
  <c r="AD50" i="7"/>
  <c r="AE50" i="7"/>
  <c r="AF50" i="7"/>
  <c r="AG50" i="7"/>
  <c r="AH50" i="7"/>
  <c r="AI50" i="7"/>
  <c r="AJ50" i="7"/>
  <c r="AA51" i="7"/>
  <c r="AB51" i="7"/>
  <c r="AC51" i="7"/>
  <c r="AD51" i="7"/>
  <c r="AE51" i="7"/>
  <c r="AF51" i="7"/>
  <c r="AG51" i="7"/>
  <c r="AH51" i="7"/>
  <c r="AI51" i="7"/>
  <c r="AJ51" i="7"/>
  <c r="AA52" i="7"/>
  <c r="AB52" i="7"/>
  <c r="AC52" i="7"/>
  <c r="AD52" i="7"/>
  <c r="AE52" i="7"/>
  <c r="AF52" i="7"/>
  <c r="AG52" i="7"/>
  <c r="AH52" i="7"/>
  <c r="AI52" i="7"/>
  <c r="AJ52" i="7"/>
  <c r="AJ7" i="7"/>
  <c r="AI7" i="7"/>
  <c r="AH7" i="7"/>
  <c r="AG7" i="7"/>
  <c r="AF7" i="7"/>
  <c r="AE7" i="7"/>
  <c r="AD7" i="7"/>
  <c r="AC7" i="7"/>
  <c r="AB7" i="7"/>
  <c r="AA7" i="7"/>
  <c r="AA55" i="7"/>
  <c r="AB55" i="7"/>
  <c r="AC55" i="7"/>
  <c r="AD55" i="7"/>
  <c r="AE55" i="7"/>
  <c r="AF55" i="7"/>
  <c r="AG55" i="7"/>
  <c r="AH55" i="7"/>
  <c r="AI55" i="7"/>
  <c r="AJ55" i="7"/>
  <c r="AA56" i="7"/>
  <c r="AB56" i="7"/>
  <c r="AC56" i="7"/>
  <c r="AD56" i="7"/>
  <c r="AE56" i="7"/>
  <c r="AF56" i="7"/>
  <c r="AG56" i="7"/>
  <c r="AH56" i="7"/>
  <c r="AI56" i="7"/>
  <c r="AJ56" i="7"/>
  <c r="AA57" i="7"/>
  <c r="AB57" i="7"/>
  <c r="AC57" i="7"/>
  <c r="AD57" i="7"/>
  <c r="AE57" i="7"/>
  <c r="AF57" i="7"/>
  <c r="AG57" i="7"/>
  <c r="AH57" i="7"/>
  <c r="AI57" i="7"/>
  <c r="AJ57" i="7"/>
  <c r="AA59" i="7"/>
  <c r="AB59" i="7"/>
  <c r="AC59" i="7"/>
  <c r="AD59" i="7"/>
  <c r="AE59" i="7"/>
  <c r="AF59" i="7"/>
  <c r="AG59" i="7"/>
  <c r="AH59" i="7"/>
  <c r="AI59" i="7"/>
  <c r="AJ59" i="7"/>
  <c r="AA60" i="7"/>
  <c r="AB60" i="7"/>
  <c r="AC60" i="7"/>
  <c r="AD60" i="7"/>
  <c r="AE60" i="7"/>
  <c r="AF60" i="7"/>
  <c r="AG60" i="7"/>
  <c r="AH60" i="7"/>
  <c r="AI60" i="7"/>
  <c r="AJ60" i="7"/>
  <c r="AA61" i="7"/>
  <c r="AB61" i="7"/>
  <c r="AC61" i="7"/>
  <c r="AD61" i="7"/>
  <c r="AE61" i="7"/>
  <c r="AF61" i="7"/>
  <c r="AG61" i="7"/>
  <c r="AH61" i="7"/>
  <c r="AI61" i="7"/>
  <c r="AJ61" i="7"/>
  <c r="AA62" i="7"/>
  <c r="AB62" i="7"/>
  <c r="AC62" i="7"/>
  <c r="AD62" i="7"/>
  <c r="AE62" i="7"/>
  <c r="AF62" i="7"/>
  <c r="AG62" i="7"/>
  <c r="AH62" i="7"/>
  <c r="AI62" i="7"/>
  <c r="AJ62" i="7"/>
  <c r="AA64" i="7"/>
  <c r="AB64" i="7"/>
  <c r="AC64" i="7"/>
  <c r="AD64" i="7"/>
  <c r="AE64" i="7"/>
  <c r="AF64" i="7"/>
  <c r="AG64" i="7"/>
  <c r="AH64" i="7"/>
  <c r="AI64" i="7"/>
  <c r="AJ64" i="7"/>
  <c r="AA75" i="7"/>
  <c r="AB75" i="7"/>
  <c r="AC75" i="7"/>
  <c r="AD75" i="7"/>
  <c r="AE75" i="7"/>
  <c r="AF75" i="7"/>
  <c r="AG75" i="7"/>
  <c r="AH75" i="7"/>
  <c r="AI75" i="7"/>
  <c r="AJ75" i="7"/>
  <c r="AA76" i="7"/>
  <c r="AB76" i="7"/>
  <c r="AC76" i="7"/>
  <c r="AD76" i="7"/>
  <c r="AE76" i="7"/>
  <c r="AF76" i="7"/>
  <c r="AG76" i="7"/>
  <c r="AH76" i="7"/>
  <c r="AI76" i="7"/>
  <c r="AJ76" i="7"/>
  <c r="AA78" i="7"/>
  <c r="AB78" i="7"/>
  <c r="AC78" i="7"/>
  <c r="AD78" i="7"/>
  <c r="AE78" i="7"/>
  <c r="AF78" i="7"/>
  <c r="AG78" i="7"/>
  <c r="AH78" i="7"/>
  <c r="AI78" i="7"/>
  <c r="AJ78" i="7"/>
  <c r="AA79" i="7"/>
  <c r="AB79" i="7"/>
  <c r="AC79" i="7"/>
  <c r="AD79" i="7"/>
  <c r="AE79" i="7"/>
  <c r="AF79" i="7"/>
  <c r="AG79" i="7"/>
  <c r="AH79" i="7"/>
  <c r="AI79" i="7"/>
  <c r="AJ79" i="7"/>
  <c r="AA80" i="7"/>
  <c r="AB80" i="7"/>
  <c r="AC80" i="7"/>
  <c r="AD80" i="7"/>
  <c r="AE80" i="7"/>
  <c r="AF80" i="7"/>
  <c r="AG80" i="7"/>
  <c r="AH80" i="7"/>
  <c r="AI80" i="7"/>
  <c r="AJ80" i="7"/>
  <c r="AJ54" i="7"/>
  <c r="AI54" i="7"/>
  <c r="AH54" i="7"/>
  <c r="AG54" i="7"/>
  <c r="AF54" i="7"/>
  <c r="AE54" i="7"/>
  <c r="AD54" i="7"/>
  <c r="AC54" i="7"/>
  <c r="AA108" i="7"/>
  <c r="AB108" i="7"/>
  <c r="AC108" i="7"/>
  <c r="AD108" i="7"/>
  <c r="AE108" i="7"/>
  <c r="AF108" i="7"/>
  <c r="AG108" i="7"/>
  <c r="AH108" i="7"/>
  <c r="AI108" i="7"/>
  <c r="AJ108" i="7"/>
  <c r="AA109" i="7"/>
  <c r="AB109" i="7"/>
  <c r="AC109" i="7"/>
  <c r="AD109" i="7"/>
  <c r="AE109" i="7"/>
  <c r="AF109" i="7"/>
  <c r="AG109" i="7"/>
  <c r="AH109" i="7"/>
  <c r="AI109" i="7"/>
  <c r="AJ109" i="7"/>
  <c r="AA110" i="7"/>
  <c r="AB110" i="7"/>
  <c r="AC110" i="7"/>
  <c r="AD110" i="7"/>
  <c r="AE110" i="7"/>
  <c r="AF110" i="7"/>
  <c r="AG110" i="7"/>
  <c r="AH110" i="7"/>
  <c r="AI110" i="7"/>
  <c r="AJ110" i="7"/>
  <c r="AJ87" i="7"/>
  <c r="AI87" i="7"/>
  <c r="AH87" i="7"/>
  <c r="AG87" i="7"/>
  <c r="AF87" i="7"/>
  <c r="AE87" i="7"/>
  <c r="AD87" i="7"/>
  <c r="AC87" i="7"/>
  <c r="AB87" i="7"/>
  <c r="AA87" i="7"/>
  <c r="AA115" i="7"/>
  <c r="AB115" i="7"/>
  <c r="AC115" i="7"/>
  <c r="AD115" i="7"/>
  <c r="AE115" i="7"/>
  <c r="AF115" i="7"/>
  <c r="AG115" i="7"/>
  <c r="AH115" i="7"/>
  <c r="AI115" i="7"/>
  <c r="AJ115" i="7"/>
  <c r="AA118" i="7"/>
  <c r="AB118" i="7"/>
  <c r="AC118" i="7"/>
  <c r="AD118" i="7"/>
  <c r="AE118" i="7"/>
  <c r="AF118" i="7"/>
  <c r="AG118" i="7"/>
  <c r="AH118" i="7"/>
  <c r="AI118" i="7"/>
  <c r="AJ118" i="7"/>
  <c r="AA122" i="7"/>
  <c r="AB122" i="7"/>
  <c r="AC122" i="7"/>
  <c r="AD122" i="7"/>
  <c r="AE122" i="7"/>
  <c r="AF122" i="7"/>
  <c r="AG122" i="7"/>
  <c r="AH122" i="7"/>
  <c r="AI122" i="7"/>
  <c r="AJ122" i="7"/>
  <c r="AA123" i="7"/>
  <c r="AB123" i="7"/>
  <c r="AC123" i="7"/>
  <c r="AD123" i="7"/>
  <c r="AE123" i="7"/>
  <c r="AF123" i="7"/>
  <c r="AG123" i="7"/>
  <c r="AH123" i="7"/>
  <c r="AI123" i="7"/>
  <c r="AJ123" i="7"/>
  <c r="AJ113" i="7"/>
  <c r="AI113" i="7"/>
  <c r="AH113" i="7"/>
  <c r="AG113" i="7"/>
  <c r="AF113" i="7"/>
  <c r="AE113" i="7"/>
  <c r="AD113" i="7"/>
  <c r="AC113" i="7"/>
  <c r="AB113" i="7"/>
  <c r="AA113" i="7"/>
  <c r="AA128" i="7"/>
  <c r="AB128" i="7"/>
  <c r="AC128" i="7"/>
  <c r="AD128" i="7"/>
  <c r="AE128" i="7"/>
  <c r="AF128" i="7"/>
  <c r="AG128" i="7"/>
  <c r="AH128" i="7"/>
  <c r="AI128" i="7"/>
  <c r="AJ128" i="7"/>
  <c r="AA129" i="7"/>
  <c r="AB129" i="7"/>
  <c r="AC129" i="7"/>
  <c r="AD129" i="7"/>
  <c r="AE129" i="7"/>
  <c r="AF129" i="7"/>
  <c r="AG129" i="7"/>
  <c r="AH129" i="7"/>
  <c r="AI129" i="7"/>
  <c r="AJ129" i="7"/>
  <c r="AA130" i="7"/>
  <c r="AB130" i="7"/>
  <c r="AC130" i="7"/>
  <c r="AD130" i="7"/>
  <c r="AE130" i="7"/>
  <c r="AF130" i="7"/>
  <c r="AG130" i="7"/>
  <c r="AH130" i="7"/>
  <c r="AI130" i="7"/>
  <c r="AJ130" i="7"/>
  <c r="AA131" i="7"/>
  <c r="AB131" i="7"/>
  <c r="AC131" i="7"/>
  <c r="AD131" i="7"/>
  <c r="AE131" i="7"/>
  <c r="AF131" i="7"/>
  <c r="AG131" i="7"/>
  <c r="AH131" i="7"/>
  <c r="AI131" i="7"/>
  <c r="AJ131" i="7"/>
  <c r="AA132" i="7"/>
  <c r="AB132" i="7"/>
  <c r="AC132" i="7"/>
  <c r="AD132" i="7"/>
  <c r="AE132" i="7"/>
  <c r="AF132" i="7"/>
  <c r="AG132" i="7"/>
  <c r="AH132" i="7"/>
  <c r="AI132" i="7"/>
  <c r="AJ132" i="7"/>
  <c r="AA133" i="7"/>
  <c r="AB133" i="7"/>
  <c r="AC133" i="7"/>
  <c r="AD133" i="7"/>
  <c r="AE133" i="7"/>
  <c r="AF133" i="7"/>
  <c r="AG133" i="7"/>
  <c r="AH133" i="7"/>
  <c r="AI133" i="7"/>
  <c r="AJ133" i="7"/>
  <c r="AJ126" i="7"/>
  <c r="AI126" i="7"/>
  <c r="AH126" i="7"/>
  <c r="AG126" i="7"/>
  <c r="AF126" i="7"/>
  <c r="AE126" i="7"/>
  <c r="AD126" i="7"/>
  <c r="AC126" i="7"/>
  <c r="AB126" i="7"/>
  <c r="AA126" i="7"/>
  <c r="AA150" i="7"/>
  <c r="AB150" i="7"/>
  <c r="AC150" i="7"/>
  <c r="AD150" i="7"/>
  <c r="AE150" i="7"/>
  <c r="AF150" i="7"/>
  <c r="AG150" i="7"/>
  <c r="AH150" i="7"/>
  <c r="AI150" i="7"/>
  <c r="AJ150" i="7"/>
  <c r="AA160" i="7"/>
  <c r="AB160" i="7"/>
  <c r="AC160" i="7"/>
  <c r="AD160" i="7"/>
  <c r="AE160" i="7"/>
  <c r="AF160" i="7"/>
  <c r="AG160" i="7"/>
  <c r="AH160" i="7"/>
  <c r="AI160" i="7"/>
  <c r="AJ160" i="7"/>
  <c r="AA161" i="7"/>
  <c r="AB161" i="7"/>
  <c r="AC161" i="7"/>
  <c r="AD161" i="7"/>
  <c r="AE161" i="7"/>
  <c r="AF161" i="7"/>
  <c r="AG161" i="7"/>
  <c r="AH161" i="7"/>
  <c r="AI161" i="7"/>
  <c r="AJ161" i="7"/>
  <c r="AA162" i="7"/>
  <c r="AB162" i="7"/>
  <c r="AC162" i="7"/>
  <c r="AD162" i="7"/>
  <c r="AE162" i="7"/>
  <c r="AF162" i="7"/>
  <c r="AG162" i="7"/>
  <c r="AH162" i="7"/>
  <c r="AI162" i="7"/>
  <c r="AJ162" i="7"/>
  <c r="AA163" i="7"/>
  <c r="AB163" i="7"/>
  <c r="AC163" i="7"/>
  <c r="AD163" i="7"/>
  <c r="AE163" i="7"/>
  <c r="AF163" i="7"/>
  <c r="AG163" i="7"/>
  <c r="AH163" i="7"/>
  <c r="AI163" i="7"/>
  <c r="AJ163" i="7"/>
  <c r="AA164" i="7"/>
  <c r="AB164" i="7"/>
  <c r="AC164" i="7"/>
  <c r="AD164" i="7"/>
  <c r="AE164" i="7"/>
  <c r="AF164" i="7"/>
  <c r="AG164" i="7"/>
  <c r="AH164" i="7"/>
  <c r="AI164" i="7"/>
  <c r="AJ164" i="7"/>
  <c r="AA168" i="7"/>
  <c r="AB168" i="7"/>
  <c r="AC168" i="7"/>
  <c r="AD168" i="7"/>
  <c r="AE168" i="7"/>
  <c r="AF168" i="7"/>
  <c r="AG168" i="7"/>
  <c r="AH168" i="7"/>
  <c r="AI168" i="7"/>
  <c r="AJ168" i="7"/>
  <c r="AA169" i="7"/>
  <c r="AB169" i="7"/>
  <c r="AC169" i="7"/>
  <c r="AD169" i="7"/>
  <c r="AE169" i="7"/>
  <c r="AF169" i="7"/>
  <c r="AG169" i="7"/>
  <c r="AH169" i="7"/>
  <c r="AI169" i="7"/>
  <c r="AJ169" i="7"/>
  <c r="AA170" i="7"/>
  <c r="AB170" i="7"/>
  <c r="AC170" i="7"/>
  <c r="AD170" i="7"/>
  <c r="AE170" i="7"/>
  <c r="AF170" i="7"/>
  <c r="AG170" i="7"/>
  <c r="AH170" i="7"/>
  <c r="AI170" i="7"/>
  <c r="AJ170" i="7"/>
  <c r="AJ167" i="7"/>
  <c r="AI167" i="7"/>
  <c r="AH167" i="7"/>
  <c r="AG167" i="7"/>
  <c r="AF167" i="7"/>
  <c r="AE167" i="7"/>
  <c r="AD167" i="7"/>
  <c r="AC167" i="7"/>
  <c r="AB167" i="7"/>
  <c r="AA167" i="7"/>
  <c r="AA174" i="7"/>
  <c r="AB174" i="7"/>
  <c r="AC174" i="7"/>
  <c r="AD174" i="7"/>
  <c r="AE174" i="7"/>
  <c r="AF174" i="7"/>
  <c r="AG174" i="7"/>
  <c r="AH174" i="7"/>
  <c r="AI174" i="7"/>
  <c r="AJ174" i="7"/>
  <c r="AA177" i="7"/>
  <c r="AB177" i="7"/>
  <c r="AC177" i="7"/>
  <c r="AD177" i="7"/>
  <c r="AE177" i="7"/>
  <c r="AF177" i="7"/>
  <c r="AG177" i="7"/>
  <c r="AH177" i="7"/>
  <c r="AI177" i="7"/>
  <c r="AJ177" i="7"/>
  <c r="AA178" i="7"/>
  <c r="AB178" i="7"/>
  <c r="AC178" i="7"/>
  <c r="AD178" i="7"/>
  <c r="AE178" i="7"/>
  <c r="AF178" i="7"/>
  <c r="AG178" i="7"/>
  <c r="AH178" i="7"/>
  <c r="AI178" i="7"/>
  <c r="AJ178" i="7"/>
  <c r="AA179" i="7"/>
  <c r="AB179" i="7"/>
  <c r="AC179" i="7"/>
  <c r="AD179" i="7"/>
  <c r="AE179" i="7"/>
  <c r="AF179" i="7"/>
  <c r="AG179" i="7"/>
  <c r="AH179" i="7"/>
  <c r="AI179" i="7"/>
  <c r="AJ179" i="7"/>
  <c r="AA180" i="7"/>
  <c r="AB180" i="7"/>
  <c r="AC180" i="7"/>
  <c r="AD180" i="7"/>
  <c r="AE180" i="7"/>
  <c r="AF180" i="7"/>
  <c r="AG180" i="7"/>
  <c r="AH180" i="7"/>
  <c r="AI180" i="7"/>
  <c r="AJ180" i="7"/>
  <c r="AA181" i="7"/>
  <c r="AB181" i="7"/>
  <c r="AC181" i="7"/>
  <c r="AD181" i="7"/>
  <c r="AE181" i="7"/>
  <c r="AF181" i="7"/>
  <c r="AG181" i="7"/>
  <c r="AH181" i="7"/>
  <c r="AI181" i="7"/>
  <c r="AJ181" i="7"/>
  <c r="AA182" i="7"/>
  <c r="AB182" i="7"/>
  <c r="AC182" i="7"/>
  <c r="AD182" i="7"/>
  <c r="AE182" i="7"/>
  <c r="AF182" i="7"/>
  <c r="AG182" i="7"/>
  <c r="AH182" i="7"/>
  <c r="AI182" i="7"/>
  <c r="AJ182" i="7"/>
  <c r="AA183" i="7"/>
  <c r="AB183" i="7"/>
  <c r="AC183" i="7"/>
  <c r="AD183" i="7"/>
  <c r="AE183" i="7"/>
  <c r="AF183" i="7"/>
  <c r="AG183" i="7"/>
  <c r="AH183" i="7"/>
  <c r="AI183" i="7"/>
  <c r="AJ183" i="7"/>
  <c r="AA184" i="7"/>
  <c r="AB184" i="7"/>
  <c r="AC184" i="7"/>
  <c r="AD184" i="7"/>
  <c r="AE184" i="7"/>
  <c r="AF184" i="7"/>
  <c r="AG184" i="7"/>
  <c r="AH184" i="7"/>
  <c r="AI184" i="7"/>
  <c r="AJ184" i="7"/>
  <c r="AA185" i="7"/>
  <c r="AB185" i="7"/>
  <c r="AC185" i="7"/>
  <c r="AD185" i="7"/>
  <c r="AE185" i="7"/>
  <c r="AF185" i="7"/>
  <c r="AG185" i="7"/>
  <c r="AH185" i="7"/>
  <c r="AI185" i="7"/>
  <c r="AJ185" i="7"/>
  <c r="AC173" i="7"/>
  <c r="AD173" i="7"/>
  <c r="AE173" i="7"/>
  <c r="AF173" i="7"/>
  <c r="AG173" i="7"/>
  <c r="AH173" i="7"/>
  <c r="AI173" i="7"/>
  <c r="AJ173" i="7"/>
  <c r="AB173" i="7"/>
  <c r="AA173" i="7"/>
  <c r="AC24" i="6"/>
  <c r="AD24" i="6"/>
  <c r="AE24" i="6"/>
  <c r="AF24" i="6"/>
  <c r="AG24" i="6"/>
  <c r="AH24" i="6"/>
  <c r="AI24" i="6"/>
  <c r="AJ24" i="6"/>
  <c r="AK24" i="6"/>
  <c r="AL24" i="6"/>
  <c r="AL22" i="6"/>
  <c r="AK22" i="6"/>
  <c r="AJ22" i="6"/>
  <c r="AI22" i="6"/>
  <c r="AH22" i="6"/>
  <c r="AG22" i="6"/>
  <c r="AF22" i="6"/>
  <c r="AE22" i="6"/>
  <c r="AD22" i="6"/>
  <c r="AC22" i="6"/>
  <c r="AL17" i="6"/>
  <c r="AK17" i="6"/>
  <c r="AJ17" i="6"/>
  <c r="AI17" i="6"/>
  <c r="AH17" i="6"/>
  <c r="AG17" i="6"/>
  <c r="AF17" i="6"/>
  <c r="AE17" i="6"/>
  <c r="AD17" i="6"/>
  <c r="AC17" i="6"/>
  <c r="AL16" i="6"/>
  <c r="AK16" i="6"/>
  <c r="AJ16" i="6"/>
  <c r="AI16" i="6"/>
  <c r="AH16" i="6"/>
  <c r="AG16" i="6"/>
  <c r="AF16" i="6"/>
  <c r="AE16" i="6"/>
  <c r="AD16" i="6"/>
  <c r="AC16" i="6"/>
  <c r="AC19" i="6"/>
  <c r="AD19" i="6"/>
  <c r="AE19" i="6"/>
  <c r="AF19" i="6"/>
  <c r="AG19" i="6"/>
  <c r="AH19" i="6"/>
  <c r="AI19" i="6"/>
  <c r="AJ19" i="6"/>
  <c r="AK19" i="6"/>
  <c r="AL19" i="6"/>
  <c r="AC23" i="6"/>
  <c r="AD23" i="6"/>
  <c r="AE23" i="6"/>
  <c r="AF23" i="6"/>
  <c r="AG23" i="6"/>
  <c r="AH23" i="6"/>
  <c r="AI23" i="6"/>
  <c r="AJ23" i="6"/>
  <c r="AK23" i="6"/>
  <c r="AL23" i="6"/>
  <c r="AC18" i="6"/>
  <c r="AD18" i="6"/>
  <c r="AE18" i="6"/>
  <c r="AF18" i="6"/>
  <c r="AG18" i="6"/>
  <c r="AH18" i="6"/>
  <c r="AI18" i="6"/>
  <c r="AJ18" i="6"/>
  <c r="AK18" i="6"/>
  <c r="AL18" i="6"/>
  <c r="AC25" i="6"/>
  <c r="AD25" i="6"/>
  <c r="AE25" i="6"/>
  <c r="AF25" i="6"/>
  <c r="AG25" i="6"/>
  <c r="AH25" i="6"/>
  <c r="AI25" i="6"/>
  <c r="AJ25" i="6"/>
  <c r="AK25" i="6"/>
  <c r="AL25" i="6"/>
  <c r="AC26" i="6"/>
  <c r="AD26" i="6"/>
  <c r="AE26" i="6"/>
  <c r="AF26" i="6"/>
  <c r="AG26" i="6"/>
  <c r="AH26" i="6"/>
  <c r="AI26" i="6"/>
  <c r="AJ26" i="6"/>
  <c r="AK26" i="6"/>
  <c r="AL26" i="6"/>
  <c r="AC27" i="6"/>
  <c r="AD27" i="6"/>
  <c r="AE27" i="6"/>
  <c r="AF27" i="6"/>
  <c r="AG27" i="6"/>
  <c r="AH27" i="6"/>
  <c r="AI27" i="6"/>
  <c r="AJ27" i="6"/>
  <c r="AK27" i="6"/>
  <c r="AL27" i="6"/>
  <c r="AC28" i="6"/>
  <c r="AD28" i="6"/>
  <c r="AE28" i="6"/>
  <c r="AF28" i="6"/>
  <c r="AG28" i="6"/>
  <c r="AH28" i="6"/>
  <c r="AI28" i="6"/>
  <c r="AJ28" i="6"/>
  <c r="AK28" i="6"/>
  <c r="AL28" i="6"/>
  <c r="AC29" i="6"/>
  <c r="AD29" i="6"/>
  <c r="AE29" i="6"/>
  <c r="AF29" i="6"/>
  <c r="AG29" i="6"/>
  <c r="AH29" i="6"/>
  <c r="AI29" i="6"/>
  <c r="AJ29" i="6"/>
  <c r="AK29" i="6"/>
  <c r="AL29" i="6"/>
  <c r="AC30" i="6"/>
  <c r="AD30" i="6"/>
  <c r="AE30" i="6"/>
  <c r="AF30" i="6"/>
  <c r="AG30" i="6"/>
  <c r="AH30" i="6"/>
  <c r="AI30" i="6"/>
  <c r="AJ30" i="6"/>
  <c r="AK30" i="6"/>
  <c r="AL30" i="6"/>
  <c r="AC31" i="6"/>
  <c r="AD31" i="6"/>
  <c r="AE31" i="6"/>
  <c r="AF31" i="6"/>
  <c r="AG31" i="6"/>
  <c r="AH31" i="6"/>
  <c r="AI31" i="6"/>
  <c r="AJ31" i="6"/>
  <c r="AK31" i="6"/>
  <c r="AL31" i="6"/>
  <c r="AC32" i="6"/>
  <c r="AD32" i="6"/>
  <c r="AE32" i="6"/>
  <c r="AF32" i="6"/>
  <c r="AG32" i="6"/>
  <c r="AH32" i="6"/>
  <c r="AI32" i="6"/>
  <c r="AJ32" i="6"/>
  <c r="AK32" i="6"/>
  <c r="AL32" i="6"/>
  <c r="AC33" i="6"/>
  <c r="AD33" i="6"/>
  <c r="AE33" i="6"/>
  <c r="AF33" i="6"/>
  <c r="AG33" i="6"/>
  <c r="AH33" i="6"/>
  <c r="AI33" i="6"/>
  <c r="AJ33" i="6"/>
  <c r="AK33" i="6"/>
  <c r="AL33" i="6"/>
  <c r="AC34" i="6"/>
  <c r="AD34" i="6"/>
  <c r="AE34" i="6"/>
  <c r="AF34" i="6"/>
  <c r="AG34" i="6"/>
  <c r="AH34" i="6"/>
  <c r="AI34" i="6"/>
  <c r="AJ34" i="6"/>
  <c r="AK34" i="6"/>
  <c r="AL34" i="6"/>
  <c r="AC35" i="6"/>
  <c r="AD35" i="6"/>
  <c r="AE35" i="6"/>
  <c r="AF35" i="6"/>
  <c r="AG35" i="6"/>
  <c r="AH35" i="6"/>
  <c r="AI35" i="6"/>
  <c r="AJ35" i="6"/>
  <c r="AK35" i="6"/>
  <c r="AL35" i="6"/>
  <c r="AC36" i="6"/>
  <c r="AD36" i="6"/>
  <c r="AE36" i="6"/>
  <c r="AF36" i="6"/>
  <c r="AG36" i="6"/>
  <c r="AH36" i="6"/>
  <c r="AI36" i="6"/>
  <c r="AJ36" i="6"/>
  <c r="AK36" i="6"/>
  <c r="AL36" i="6"/>
  <c r="AL37" i="6"/>
  <c r="AK37" i="6"/>
  <c r="AJ37" i="6"/>
  <c r="AI37" i="6"/>
  <c r="AH37" i="6"/>
  <c r="AG37" i="6"/>
  <c r="AF37" i="6"/>
  <c r="AE37" i="6"/>
  <c r="AD37" i="6"/>
  <c r="AC37" i="6"/>
  <c r="AL13" i="6"/>
  <c r="AK13" i="6"/>
  <c r="AJ13" i="6"/>
  <c r="AI13" i="6"/>
  <c r="AH13" i="6"/>
  <c r="AG13" i="6"/>
  <c r="AF13" i="6"/>
  <c r="AE13" i="6"/>
  <c r="AD13" i="6"/>
  <c r="AC13" i="6"/>
  <c r="AL12" i="6"/>
  <c r="AK12" i="6"/>
  <c r="AJ12" i="6"/>
  <c r="AI12" i="6"/>
  <c r="AH12" i="6"/>
  <c r="AG12" i="6"/>
  <c r="AF12" i="6"/>
  <c r="AE12" i="6"/>
  <c r="AD12" i="6"/>
  <c r="AC12" i="6"/>
  <c r="AC40" i="6"/>
  <c r="AD40" i="6"/>
  <c r="AE40" i="6"/>
  <c r="AF40" i="6"/>
  <c r="AG40" i="6"/>
  <c r="AH40" i="6"/>
  <c r="AI40" i="6"/>
  <c r="AJ40" i="6"/>
  <c r="AK40" i="6"/>
  <c r="AL40" i="6"/>
  <c r="AC41" i="6"/>
  <c r="AD41" i="6"/>
  <c r="AE41" i="6"/>
  <c r="AF41" i="6"/>
  <c r="AG41" i="6"/>
  <c r="AH41" i="6"/>
  <c r="AI41" i="6"/>
  <c r="AJ41" i="6"/>
  <c r="AK41" i="6"/>
  <c r="AL41" i="6"/>
  <c r="AC51" i="6"/>
  <c r="AD51" i="6"/>
  <c r="AE51" i="6"/>
  <c r="AF51" i="6"/>
  <c r="AG51" i="6"/>
  <c r="AH51" i="6"/>
  <c r="AI51" i="6"/>
  <c r="AJ51" i="6"/>
  <c r="AK51" i="6"/>
  <c r="AL51" i="6"/>
  <c r="AC52" i="6"/>
  <c r="AD52" i="6"/>
  <c r="AE52" i="6"/>
  <c r="AF52" i="6"/>
  <c r="AG52" i="6"/>
  <c r="AH52" i="6"/>
  <c r="AI52" i="6"/>
  <c r="AJ52" i="6"/>
  <c r="AK52" i="6"/>
  <c r="AL52" i="6"/>
  <c r="AC53" i="6"/>
  <c r="AD53" i="6"/>
  <c r="AE53" i="6"/>
  <c r="AF53" i="6"/>
  <c r="AG53" i="6"/>
  <c r="AH53" i="6"/>
  <c r="AI53" i="6"/>
  <c r="AJ53" i="6"/>
  <c r="AK53" i="6"/>
  <c r="AL53" i="6"/>
  <c r="AC46" i="6"/>
  <c r="AD46" i="6"/>
  <c r="AE46" i="6"/>
  <c r="AF46" i="6"/>
  <c r="AG46" i="6"/>
  <c r="AH46" i="6"/>
  <c r="AI46" i="6"/>
  <c r="AJ46" i="6"/>
  <c r="AK46" i="6"/>
  <c r="AL46" i="6"/>
  <c r="AC47" i="6"/>
  <c r="AD47" i="6"/>
  <c r="AE47" i="6"/>
  <c r="AF47" i="6"/>
  <c r="AG47" i="6"/>
  <c r="AH47" i="6"/>
  <c r="AI47" i="6"/>
  <c r="AJ47" i="6"/>
  <c r="AK47" i="6"/>
  <c r="AL47" i="6"/>
  <c r="AC48" i="6"/>
  <c r="AD48" i="6"/>
  <c r="AE48" i="6"/>
  <c r="AF48" i="6"/>
  <c r="AG48" i="6"/>
  <c r="AH48" i="6"/>
  <c r="AI48" i="6"/>
  <c r="AJ48" i="6"/>
  <c r="AK48" i="6"/>
  <c r="AL48" i="6"/>
  <c r="AC56" i="6"/>
  <c r="AD56" i="6"/>
  <c r="AE56" i="6"/>
  <c r="AF56" i="6"/>
  <c r="AG56" i="6"/>
  <c r="AH56" i="6"/>
  <c r="AI56" i="6"/>
  <c r="AJ56" i="6"/>
  <c r="AK56" i="6"/>
  <c r="AL56" i="6"/>
  <c r="AC57" i="6"/>
  <c r="AD57" i="6"/>
  <c r="AE57" i="6"/>
  <c r="AF57" i="6"/>
  <c r="AG57" i="6"/>
  <c r="AH57" i="6"/>
  <c r="AI57" i="6"/>
  <c r="AJ57" i="6"/>
  <c r="AK57" i="6"/>
  <c r="AL57" i="6"/>
  <c r="AC58" i="6"/>
  <c r="AD58" i="6"/>
  <c r="AE58" i="6"/>
  <c r="AF58" i="6"/>
  <c r="AG58" i="6"/>
  <c r="AH58" i="6"/>
  <c r="AI58" i="6"/>
  <c r="AJ58" i="6"/>
  <c r="AK58" i="6"/>
  <c r="AL58" i="6"/>
  <c r="AC66" i="6"/>
  <c r="AD66" i="6"/>
  <c r="AE66" i="6"/>
  <c r="AF66" i="6"/>
  <c r="AG66" i="6"/>
  <c r="AH66" i="6"/>
  <c r="AI66" i="6"/>
  <c r="AJ66" i="6"/>
  <c r="AK66" i="6"/>
  <c r="AL66" i="6"/>
  <c r="AC67" i="6"/>
  <c r="AD67" i="6"/>
  <c r="AE67" i="6"/>
  <c r="AF67" i="6"/>
  <c r="AG67" i="6"/>
  <c r="AH67" i="6"/>
  <c r="AI67" i="6"/>
  <c r="AJ67" i="6"/>
  <c r="AK67" i="6"/>
  <c r="AL67" i="6"/>
  <c r="AC68" i="6"/>
  <c r="AD68" i="6"/>
  <c r="AE68" i="6"/>
  <c r="AF68" i="6"/>
  <c r="AG68" i="6"/>
  <c r="AH68" i="6"/>
  <c r="AI68" i="6"/>
  <c r="AJ68" i="6"/>
  <c r="AK68" i="6"/>
  <c r="AL68" i="6"/>
  <c r="T85" i="6"/>
  <c r="S85" i="6"/>
  <c r="R85" i="6"/>
  <c r="AC11" i="6"/>
  <c r="AD11" i="6"/>
  <c r="AE11" i="6"/>
  <c r="AF11" i="6"/>
  <c r="AG11" i="6"/>
  <c r="AH11" i="6"/>
  <c r="AI11" i="6"/>
  <c r="AJ11" i="6"/>
  <c r="AK11" i="6"/>
  <c r="AL11" i="6"/>
  <c r="AC39" i="6"/>
  <c r="AC42" i="6"/>
  <c r="AD42" i="6"/>
  <c r="AE42" i="6"/>
  <c r="AF42" i="6"/>
  <c r="AG42" i="6"/>
  <c r="AH42" i="6"/>
  <c r="AI42" i="6"/>
  <c r="AJ42" i="6"/>
  <c r="AK42" i="6"/>
  <c r="AL42" i="6"/>
  <c r="AC43" i="6"/>
  <c r="AD43" i="6"/>
  <c r="AE43" i="6"/>
  <c r="AF43" i="6"/>
  <c r="AG43" i="6"/>
  <c r="AH43" i="6"/>
  <c r="AI43" i="6"/>
  <c r="AJ43" i="6"/>
  <c r="AK43" i="6"/>
  <c r="AL43" i="6"/>
  <c r="AC44" i="6"/>
  <c r="AD44" i="6"/>
  <c r="AE44" i="6"/>
  <c r="AF44" i="6"/>
  <c r="AG44" i="6"/>
  <c r="AH44" i="6"/>
  <c r="AI44" i="6"/>
  <c r="AJ44" i="6"/>
  <c r="AK44" i="6"/>
  <c r="AL44" i="6"/>
  <c r="AL39" i="6"/>
  <c r="AK39" i="6"/>
  <c r="AJ39" i="6"/>
  <c r="AI39" i="6"/>
  <c r="AH39" i="6"/>
  <c r="AG39" i="6"/>
  <c r="AF39" i="6"/>
  <c r="AE39" i="6"/>
  <c r="AD39" i="6"/>
  <c r="AC50" i="6"/>
  <c r="AD50" i="6"/>
  <c r="AE50" i="6"/>
  <c r="AF50" i="6"/>
  <c r="AG50" i="6"/>
  <c r="AH50" i="6"/>
  <c r="AI50" i="6"/>
  <c r="AJ50" i="6"/>
  <c r="AK50" i="6"/>
  <c r="AL50" i="6"/>
  <c r="AL49" i="6"/>
  <c r="AK49" i="6"/>
  <c r="AJ49" i="6"/>
  <c r="AI49" i="6"/>
  <c r="AH49" i="6"/>
  <c r="AG49" i="6"/>
  <c r="AF49" i="6"/>
  <c r="AE49" i="6"/>
  <c r="AD49" i="6"/>
  <c r="AC49" i="6"/>
  <c r="AC59" i="6"/>
  <c r="AD59" i="6"/>
  <c r="AE59" i="6"/>
  <c r="AF59" i="6"/>
  <c r="AG59" i="6"/>
  <c r="AH59" i="6"/>
  <c r="AI59" i="6"/>
  <c r="AJ59" i="6"/>
  <c r="AK59" i="6"/>
  <c r="AL59" i="6"/>
  <c r="AC60" i="6"/>
  <c r="AD60" i="6"/>
  <c r="AE60" i="6"/>
  <c r="AF60" i="6"/>
  <c r="AG60" i="6"/>
  <c r="AH60" i="6"/>
  <c r="AI60" i="6"/>
  <c r="AJ60" i="6"/>
  <c r="AK60" i="6"/>
  <c r="AL60" i="6"/>
  <c r="AC61" i="6"/>
  <c r="AD61" i="6"/>
  <c r="AE61" i="6"/>
  <c r="AF61" i="6"/>
  <c r="AG61" i="6"/>
  <c r="AH61" i="6"/>
  <c r="AI61" i="6"/>
  <c r="AJ61" i="6"/>
  <c r="AK61" i="6"/>
  <c r="AL61" i="6"/>
  <c r="AD62" i="6"/>
  <c r="AE62" i="6"/>
  <c r="AF62" i="6"/>
  <c r="AG62" i="6"/>
  <c r="AH62" i="6"/>
  <c r="AI62" i="6"/>
  <c r="AJ62" i="6"/>
  <c r="AK62" i="6"/>
  <c r="AL62" i="6"/>
  <c r="AC63" i="6"/>
  <c r="AD63" i="6"/>
  <c r="AE63" i="6"/>
  <c r="AF63" i="6"/>
  <c r="AG63" i="6"/>
  <c r="AH63" i="6"/>
  <c r="AI63" i="6"/>
  <c r="AJ63" i="6"/>
  <c r="AK63" i="6"/>
  <c r="AL63" i="6"/>
  <c r="AC73" i="6"/>
  <c r="AD73" i="6"/>
  <c r="AE73" i="6"/>
  <c r="AF73" i="6"/>
  <c r="AG73" i="6"/>
  <c r="AH73" i="6"/>
  <c r="AI73" i="6"/>
  <c r="AJ73" i="6"/>
  <c r="AK73" i="6"/>
  <c r="AL73" i="6"/>
  <c r="AC74" i="6"/>
  <c r="AD74" i="6"/>
  <c r="AE74" i="6"/>
  <c r="AF74" i="6"/>
  <c r="AG74" i="6"/>
  <c r="AH74" i="6"/>
  <c r="AI74" i="6"/>
  <c r="AJ74" i="6"/>
  <c r="AK74" i="6"/>
  <c r="AL74" i="6"/>
  <c r="AC75" i="6"/>
  <c r="AD75" i="6"/>
  <c r="AE75" i="6"/>
  <c r="AF75" i="6"/>
  <c r="AG75" i="6"/>
  <c r="AH75" i="6"/>
  <c r="AI75" i="6"/>
  <c r="AJ75" i="6"/>
  <c r="AK75" i="6"/>
  <c r="AL75" i="6"/>
  <c r="AC76" i="6"/>
  <c r="AD76" i="6"/>
  <c r="AE76" i="6"/>
  <c r="AF76" i="6"/>
  <c r="AG76" i="6"/>
  <c r="AH76" i="6"/>
  <c r="AI76" i="6"/>
  <c r="AJ76" i="6"/>
  <c r="AK76" i="6"/>
  <c r="AL76" i="6"/>
  <c r="AC77" i="6"/>
  <c r="AD77" i="6"/>
  <c r="AE77" i="6"/>
  <c r="AF77" i="6"/>
  <c r="AG77" i="6"/>
  <c r="AH77" i="6"/>
  <c r="AI77" i="6"/>
  <c r="AJ77" i="6"/>
  <c r="AK77" i="6"/>
  <c r="AL77" i="6"/>
  <c r="AC78" i="6"/>
  <c r="AD78" i="6"/>
  <c r="AE78" i="6"/>
  <c r="AF78" i="6"/>
  <c r="AG78" i="6"/>
  <c r="AH78" i="6"/>
  <c r="AI78" i="6"/>
  <c r="AJ78" i="6"/>
  <c r="AK78" i="6"/>
  <c r="AL78" i="6"/>
  <c r="AC79" i="6"/>
  <c r="AD79" i="6"/>
  <c r="AE79" i="6"/>
  <c r="AF79" i="6"/>
  <c r="AG79" i="6"/>
  <c r="AH79" i="6"/>
  <c r="AI79" i="6"/>
  <c r="AJ79" i="6"/>
  <c r="AK79" i="6"/>
  <c r="AL79" i="6"/>
  <c r="AC80" i="6"/>
  <c r="AD80" i="6"/>
  <c r="AE80" i="6"/>
  <c r="AF80" i="6"/>
  <c r="AG80" i="6"/>
  <c r="AH80" i="6"/>
  <c r="AI80" i="6"/>
  <c r="AJ80" i="6"/>
  <c r="AK80" i="6"/>
  <c r="AL80" i="6"/>
  <c r="AC81" i="6"/>
  <c r="AD81" i="6"/>
  <c r="AE81" i="6"/>
  <c r="AF81" i="6"/>
  <c r="AG81" i="6"/>
  <c r="AH81" i="6"/>
  <c r="AI81" i="6"/>
  <c r="AJ81" i="6"/>
  <c r="AK81" i="6"/>
  <c r="AL81" i="6"/>
  <c r="AC82" i="6"/>
  <c r="AD82" i="6"/>
  <c r="AE82" i="6"/>
  <c r="AF82" i="6"/>
  <c r="AG82" i="6"/>
  <c r="AH82" i="6"/>
  <c r="AI82" i="6"/>
  <c r="AJ82" i="6"/>
  <c r="AK82" i="6"/>
  <c r="AL82" i="6"/>
  <c r="AC83" i="6"/>
  <c r="AD83" i="6"/>
  <c r="AE83" i="6"/>
  <c r="AF83" i="6"/>
  <c r="AG83" i="6"/>
  <c r="AH83" i="6"/>
  <c r="AI83" i="6"/>
  <c r="AJ83" i="6"/>
  <c r="AK83" i="6"/>
  <c r="AL83" i="6"/>
  <c r="AC84" i="6"/>
  <c r="AD84" i="6"/>
  <c r="AE84" i="6"/>
  <c r="AF84" i="6"/>
  <c r="AG84" i="6"/>
  <c r="AH84" i="6"/>
  <c r="AI84" i="6"/>
  <c r="AJ84" i="6"/>
  <c r="AK84" i="6"/>
  <c r="AL84" i="6"/>
  <c r="AC70" i="6"/>
  <c r="AD70" i="6"/>
  <c r="AE70" i="6"/>
  <c r="AF70" i="6"/>
  <c r="AG70" i="6"/>
  <c r="AH70" i="6"/>
  <c r="AI70" i="6"/>
  <c r="AJ70" i="6"/>
  <c r="AK70" i="6"/>
  <c r="AL70" i="6"/>
  <c r="AC71" i="6"/>
  <c r="AD71" i="6"/>
  <c r="AE71" i="6"/>
  <c r="AF71" i="6"/>
  <c r="AG71" i="6"/>
  <c r="AH71" i="6"/>
  <c r="AI71" i="6"/>
  <c r="AJ71" i="6"/>
  <c r="AK71" i="6"/>
  <c r="AL71" i="6"/>
  <c r="AC72" i="6"/>
  <c r="AD72" i="6"/>
  <c r="AE72" i="6"/>
  <c r="AF72" i="6"/>
  <c r="AG72" i="6"/>
  <c r="AH72" i="6"/>
  <c r="AI72" i="6"/>
  <c r="AJ72" i="6"/>
  <c r="AK72" i="6"/>
  <c r="AL72" i="6"/>
  <c r="AE69" i="6"/>
  <c r="AF69" i="6"/>
  <c r="AG69" i="6"/>
  <c r="AH69" i="6"/>
  <c r="AI69" i="6"/>
  <c r="AJ69" i="6"/>
  <c r="AK69" i="6"/>
  <c r="AL69" i="6"/>
  <c r="AD69" i="6"/>
  <c r="AC69" i="6"/>
  <c r="Q85" i="6"/>
  <c r="P85" i="6"/>
  <c r="O85" i="6"/>
  <c r="N85" i="6"/>
  <c r="M85" i="6"/>
  <c r="L85" i="6"/>
  <c r="K85" i="6"/>
  <c r="J85" i="6"/>
  <c r="I85" i="6"/>
  <c r="H85" i="6"/>
  <c r="G85" i="6"/>
  <c r="F85" i="6"/>
  <c r="E85" i="6"/>
  <c r="D85" i="6"/>
  <c r="C85" i="6"/>
  <c r="L181" i="5"/>
  <c r="R84" i="5"/>
  <c r="S84" i="5"/>
  <c r="T84" i="5"/>
  <c r="U84" i="5"/>
  <c r="V84" i="5"/>
  <c r="W84" i="5"/>
  <c r="X84" i="5"/>
  <c r="Y84" i="5"/>
  <c r="Z84" i="5"/>
  <c r="AA84" i="5"/>
  <c r="R96" i="5"/>
  <c r="S96" i="5"/>
  <c r="T96" i="5"/>
  <c r="U96" i="5"/>
  <c r="V96" i="5"/>
  <c r="W96" i="5"/>
  <c r="X96" i="5"/>
  <c r="Y96" i="5"/>
  <c r="Z96" i="5"/>
  <c r="AA96" i="5"/>
  <c r="R97" i="5"/>
  <c r="S97" i="5"/>
  <c r="T97" i="5"/>
  <c r="U97" i="5"/>
  <c r="V97" i="5"/>
  <c r="W97" i="5"/>
  <c r="X97" i="5"/>
  <c r="Y97" i="5"/>
  <c r="Z97" i="5"/>
  <c r="AA97" i="5"/>
  <c r="R98" i="5"/>
  <c r="S98" i="5"/>
  <c r="T98" i="5"/>
  <c r="U98" i="5"/>
  <c r="V98" i="5"/>
  <c r="W98" i="5"/>
  <c r="X98" i="5"/>
  <c r="Y98" i="5"/>
  <c r="Z98" i="5"/>
  <c r="AA98" i="5"/>
  <c r="R100" i="5"/>
  <c r="S100" i="5"/>
  <c r="T100" i="5"/>
  <c r="U100" i="5"/>
  <c r="V100" i="5"/>
  <c r="W100" i="5"/>
  <c r="X100" i="5"/>
  <c r="Y100" i="5"/>
  <c r="Z100" i="5"/>
  <c r="AA100" i="5"/>
  <c r="R101" i="5"/>
  <c r="S101" i="5"/>
  <c r="T101" i="5"/>
  <c r="U101" i="5"/>
  <c r="V101" i="5"/>
  <c r="W101" i="5"/>
  <c r="X101" i="5"/>
  <c r="Y101" i="5"/>
  <c r="Z101" i="5"/>
  <c r="AA101" i="5"/>
  <c r="R102" i="5"/>
  <c r="S102" i="5"/>
  <c r="T102" i="5"/>
  <c r="U102" i="5"/>
  <c r="V102" i="5"/>
  <c r="W102" i="5"/>
  <c r="X102" i="5"/>
  <c r="Y102" i="5"/>
  <c r="Z102" i="5"/>
  <c r="AA102" i="5"/>
  <c r="R103" i="5"/>
  <c r="S103" i="5"/>
  <c r="T103" i="5"/>
  <c r="U103" i="5"/>
  <c r="V103" i="5"/>
  <c r="W103" i="5"/>
  <c r="X103" i="5"/>
  <c r="Y103" i="5"/>
  <c r="Z103" i="5"/>
  <c r="AA103" i="5"/>
  <c r="R104" i="5"/>
  <c r="S104" i="5"/>
  <c r="T104" i="5"/>
  <c r="U104" i="5"/>
  <c r="V104" i="5"/>
  <c r="W104" i="5"/>
  <c r="X104" i="5"/>
  <c r="Y104" i="5"/>
  <c r="Z104" i="5"/>
  <c r="AA104" i="5"/>
  <c r="R105" i="5"/>
  <c r="S105" i="5"/>
  <c r="T105" i="5"/>
  <c r="U105" i="5"/>
  <c r="V105" i="5"/>
  <c r="W105" i="5"/>
  <c r="X105" i="5"/>
  <c r="Y105" i="5"/>
  <c r="Z105" i="5"/>
  <c r="AA105" i="5"/>
  <c r="R88" i="5"/>
  <c r="S88" i="5"/>
  <c r="T88" i="5"/>
  <c r="U88" i="5"/>
  <c r="V88" i="5"/>
  <c r="W88" i="5"/>
  <c r="X88" i="5"/>
  <c r="Y88" i="5"/>
  <c r="Z88" i="5"/>
  <c r="AA88" i="5"/>
  <c r="R89" i="5"/>
  <c r="S89" i="5"/>
  <c r="T89" i="5"/>
  <c r="U89" i="5"/>
  <c r="V89" i="5"/>
  <c r="W89" i="5"/>
  <c r="X89" i="5"/>
  <c r="Y89" i="5"/>
  <c r="Z89" i="5"/>
  <c r="AA89" i="5"/>
  <c r="R90" i="5"/>
  <c r="S90" i="5"/>
  <c r="T90" i="5"/>
  <c r="U90" i="5"/>
  <c r="V90" i="5"/>
  <c r="W90" i="5"/>
  <c r="X90" i="5"/>
  <c r="Y90" i="5"/>
  <c r="Z90" i="5"/>
  <c r="AA90" i="5"/>
  <c r="R91" i="5"/>
  <c r="S91" i="5"/>
  <c r="T91" i="5"/>
  <c r="U91" i="5"/>
  <c r="V91" i="5"/>
  <c r="W91" i="5"/>
  <c r="X91" i="5"/>
  <c r="Y91" i="5"/>
  <c r="Z91" i="5"/>
  <c r="AA91" i="5"/>
  <c r="R92" i="5"/>
  <c r="S92" i="5"/>
  <c r="T92" i="5"/>
  <c r="U92" i="5"/>
  <c r="V92" i="5"/>
  <c r="W92" i="5"/>
  <c r="X92" i="5"/>
  <c r="Y92" i="5"/>
  <c r="Z92" i="5"/>
  <c r="AA92" i="5"/>
  <c r="R93" i="5"/>
  <c r="S93" i="5"/>
  <c r="T93" i="5"/>
  <c r="U93" i="5"/>
  <c r="V93" i="5"/>
  <c r="W93" i="5"/>
  <c r="X93" i="5"/>
  <c r="Y93" i="5"/>
  <c r="Z93" i="5"/>
  <c r="AA93" i="5"/>
  <c r="R94" i="5"/>
  <c r="S94" i="5"/>
  <c r="T94" i="5"/>
  <c r="U94" i="5"/>
  <c r="V94" i="5"/>
  <c r="W94" i="5"/>
  <c r="X94" i="5"/>
  <c r="Y94" i="5"/>
  <c r="Z94" i="5"/>
  <c r="AA94" i="5"/>
  <c r="R95" i="5"/>
  <c r="S95" i="5"/>
  <c r="T95" i="5"/>
  <c r="U95" i="5"/>
  <c r="V95" i="5"/>
  <c r="W95" i="5"/>
  <c r="X95" i="5"/>
  <c r="Y95" i="5"/>
  <c r="Z95" i="5"/>
  <c r="AA95" i="5"/>
  <c r="R123" i="5"/>
  <c r="S123" i="5"/>
  <c r="T123" i="5"/>
  <c r="U123" i="5"/>
  <c r="V123" i="5"/>
  <c r="W123" i="5"/>
  <c r="X123" i="5"/>
  <c r="Y123" i="5"/>
  <c r="Z123" i="5"/>
  <c r="AA123" i="5"/>
  <c r="R124" i="5"/>
  <c r="S124" i="5"/>
  <c r="T124" i="5"/>
  <c r="U124" i="5"/>
  <c r="V124" i="5"/>
  <c r="W124" i="5"/>
  <c r="X124" i="5"/>
  <c r="Y124" i="5"/>
  <c r="Z124" i="5"/>
  <c r="AA124" i="5"/>
  <c r="R110" i="5"/>
  <c r="S110" i="5"/>
  <c r="T110" i="5"/>
  <c r="U110" i="5"/>
  <c r="V110" i="5"/>
  <c r="W110" i="5"/>
  <c r="X110" i="5"/>
  <c r="Y110" i="5"/>
  <c r="Z110" i="5"/>
  <c r="AA110" i="5"/>
  <c r="R111" i="5"/>
  <c r="S111" i="5"/>
  <c r="T111" i="5"/>
  <c r="U111" i="5"/>
  <c r="V111" i="5"/>
  <c r="W111" i="5"/>
  <c r="X111" i="5"/>
  <c r="Y111" i="5"/>
  <c r="Z111" i="5"/>
  <c r="AA111" i="5"/>
  <c r="R112" i="5"/>
  <c r="S112" i="5"/>
  <c r="T112" i="5"/>
  <c r="U112" i="5"/>
  <c r="V112" i="5"/>
  <c r="W112" i="5"/>
  <c r="X112" i="5"/>
  <c r="Y112" i="5"/>
  <c r="Z112" i="5"/>
  <c r="AA112" i="5"/>
  <c r="R113" i="5"/>
  <c r="S113" i="5"/>
  <c r="T113" i="5"/>
  <c r="U113" i="5"/>
  <c r="V113" i="5"/>
  <c r="W113" i="5"/>
  <c r="X113" i="5"/>
  <c r="Y113" i="5"/>
  <c r="Z113" i="5"/>
  <c r="AA113" i="5"/>
  <c r="R114" i="5"/>
  <c r="S114" i="5"/>
  <c r="T114" i="5"/>
  <c r="U114" i="5"/>
  <c r="V114" i="5"/>
  <c r="W114" i="5"/>
  <c r="X114" i="5"/>
  <c r="Y114" i="5"/>
  <c r="Z114" i="5"/>
  <c r="AA114" i="5"/>
  <c r="R115" i="5"/>
  <c r="S115" i="5"/>
  <c r="T115" i="5"/>
  <c r="U115" i="5"/>
  <c r="V115" i="5"/>
  <c r="W115" i="5"/>
  <c r="X115" i="5"/>
  <c r="Y115" i="5"/>
  <c r="Z115" i="5"/>
  <c r="AA115" i="5"/>
  <c r="R116" i="5"/>
  <c r="S116" i="5"/>
  <c r="T116" i="5"/>
  <c r="U116" i="5"/>
  <c r="V116" i="5"/>
  <c r="W116" i="5"/>
  <c r="X116" i="5"/>
  <c r="Y116" i="5"/>
  <c r="Z116" i="5"/>
  <c r="AA116" i="5"/>
  <c r="R117" i="5"/>
  <c r="S117" i="5"/>
  <c r="T117" i="5"/>
  <c r="U117" i="5"/>
  <c r="V117" i="5"/>
  <c r="W117" i="5"/>
  <c r="X117" i="5"/>
  <c r="Y117" i="5"/>
  <c r="Z117" i="5"/>
  <c r="AA117" i="5"/>
  <c r="R118" i="5"/>
  <c r="S118" i="5"/>
  <c r="T118" i="5"/>
  <c r="U118" i="5"/>
  <c r="V118" i="5"/>
  <c r="W118" i="5"/>
  <c r="X118" i="5"/>
  <c r="Y118" i="5"/>
  <c r="Z118" i="5"/>
  <c r="AA118" i="5"/>
  <c r="R119" i="5"/>
  <c r="S119" i="5"/>
  <c r="T119" i="5"/>
  <c r="U119" i="5"/>
  <c r="V119" i="5"/>
  <c r="W119" i="5"/>
  <c r="X119" i="5"/>
  <c r="Y119" i="5"/>
  <c r="Z119" i="5"/>
  <c r="AA119" i="5"/>
  <c r="R120" i="5"/>
  <c r="S120" i="5"/>
  <c r="T120" i="5"/>
  <c r="U120" i="5"/>
  <c r="V120" i="5"/>
  <c r="W120" i="5"/>
  <c r="X120" i="5"/>
  <c r="Y120" i="5"/>
  <c r="Z120" i="5"/>
  <c r="AA120" i="5"/>
  <c r="R121" i="5"/>
  <c r="S121" i="5"/>
  <c r="T121" i="5"/>
  <c r="U121" i="5"/>
  <c r="V121" i="5"/>
  <c r="W121" i="5"/>
  <c r="X121" i="5"/>
  <c r="Y121" i="5"/>
  <c r="Z121" i="5"/>
  <c r="AA121" i="5"/>
  <c r="R122" i="5"/>
  <c r="S122" i="5"/>
  <c r="T122" i="5"/>
  <c r="U122" i="5"/>
  <c r="V122" i="5"/>
  <c r="W122" i="5"/>
  <c r="X122" i="5"/>
  <c r="Y122" i="5"/>
  <c r="Z122" i="5"/>
  <c r="AA122" i="5"/>
  <c r="R125" i="5"/>
  <c r="S125" i="5"/>
  <c r="T125" i="5"/>
  <c r="U125" i="5"/>
  <c r="V125" i="5"/>
  <c r="W125" i="5"/>
  <c r="X125" i="5"/>
  <c r="Y125" i="5"/>
  <c r="Z125" i="5"/>
  <c r="AA125" i="5"/>
  <c r="R126" i="5"/>
  <c r="S126" i="5"/>
  <c r="T126" i="5"/>
  <c r="U126" i="5"/>
  <c r="V126" i="5"/>
  <c r="W126" i="5"/>
  <c r="X126" i="5"/>
  <c r="Y126" i="5"/>
  <c r="Z126" i="5"/>
  <c r="AA126" i="5"/>
  <c r="R108" i="5"/>
  <c r="S108" i="5"/>
  <c r="T108" i="5"/>
  <c r="U108" i="5"/>
  <c r="V108" i="5"/>
  <c r="W108" i="5"/>
  <c r="X108" i="5"/>
  <c r="Y108" i="5"/>
  <c r="Z108" i="5"/>
  <c r="AA108" i="5"/>
  <c r="AA142" i="5"/>
  <c r="Z142" i="5"/>
  <c r="Y142" i="5"/>
  <c r="X142" i="5"/>
  <c r="W142" i="5"/>
  <c r="V142" i="5"/>
  <c r="U142" i="5"/>
  <c r="T142" i="5"/>
  <c r="S142" i="5"/>
  <c r="R142" i="5"/>
  <c r="R130" i="5"/>
  <c r="S130" i="5"/>
  <c r="T130" i="5"/>
  <c r="U130" i="5"/>
  <c r="V130" i="5"/>
  <c r="W130" i="5"/>
  <c r="X130" i="5"/>
  <c r="Y130" i="5"/>
  <c r="Z130" i="5"/>
  <c r="AA130" i="5"/>
  <c r="R131" i="5"/>
  <c r="S131" i="5"/>
  <c r="T131" i="5"/>
  <c r="U131" i="5"/>
  <c r="V131" i="5"/>
  <c r="W131" i="5"/>
  <c r="X131" i="5"/>
  <c r="Y131" i="5"/>
  <c r="Z131" i="5"/>
  <c r="AA131" i="5"/>
  <c r="R132" i="5"/>
  <c r="S132" i="5"/>
  <c r="T132" i="5"/>
  <c r="U132" i="5"/>
  <c r="V132" i="5"/>
  <c r="W132" i="5"/>
  <c r="X132" i="5"/>
  <c r="Y132" i="5"/>
  <c r="Z132" i="5"/>
  <c r="AA132" i="5"/>
  <c r="R133" i="5"/>
  <c r="S133" i="5"/>
  <c r="T133" i="5"/>
  <c r="U133" i="5"/>
  <c r="V133" i="5"/>
  <c r="W133" i="5"/>
  <c r="X133" i="5"/>
  <c r="Y133" i="5"/>
  <c r="Z133" i="5"/>
  <c r="AA133" i="5"/>
  <c r="R135" i="5"/>
  <c r="S135" i="5"/>
  <c r="T135" i="5"/>
  <c r="U135" i="5"/>
  <c r="V135" i="5"/>
  <c r="W135" i="5"/>
  <c r="X135" i="5"/>
  <c r="Y135" i="5"/>
  <c r="Z135" i="5"/>
  <c r="AA135" i="5"/>
  <c r="R136" i="5"/>
  <c r="S136" i="5"/>
  <c r="T136" i="5"/>
  <c r="U136" i="5"/>
  <c r="V136" i="5"/>
  <c r="W136" i="5"/>
  <c r="X136" i="5"/>
  <c r="Y136" i="5"/>
  <c r="Z136" i="5"/>
  <c r="AA136" i="5"/>
  <c r="R137" i="5"/>
  <c r="S137" i="5"/>
  <c r="T137" i="5"/>
  <c r="U137" i="5"/>
  <c r="V137" i="5"/>
  <c r="W137" i="5"/>
  <c r="X137" i="5"/>
  <c r="Y137" i="5"/>
  <c r="Z137" i="5"/>
  <c r="AA137" i="5"/>
  <c r="R138" i="5"/>
  <c r="S138" i="5"/>
  <c r="T138" i="5"/>
  <c r="U138" i="5"/>
  <c r="V138" i="5"/>
  <c r="W138" i="5"/>
  <c r="X138" i="5"/>
  <c r="Y138" i="5"/>
  <c r="Z138" i="5"/>
  <c r="AA138" i="5"/>
  <c r="R139" i="5"/>
  <c r="S139" i="5"/>
  <c r="T139" i="5"/>
  <c r="U139" i="5"/>
  <c r="V139" i="5"/>
  <c r="W139" i="5"/>
  <c r="X139" i="5"/>
  <c r="Y139" i="5"/>
  <c r="Z139" i="5"/>
  <c r="AA139" i="5"/>
  <c r="R140" i="5"/>
  <c r="S140" i="5"/>
  <c r="T140" i="5"/>
  <c r="U140" i="5"/>
  <c r="V140" i="5"/>
  <c r="W140" i="5"/>
  <c r="X140" i="5"/>
  <c r="Y140" i="5"/>
  <c r="Z140" i="5"/>
  <c r="AA140" i="5"/>
  <c r="R141" i="5"/>
  <c r="S141" i="5"/>
  <c r="T141" i="5"/>
  <c r="U141" i="5"/>
  <c r="V141" i="5"/>
  <c r="W141" i="5"/>
  <c r="X141" i="5"/>
  <c r="Y141" i="5"/>
  <c r="Z141" i="5"/>
  <c r="AA141" i="5"/>
  <c r="R58" i="5"/>
  <c r="S58" i="5"/>
  <c r="T58" i="5"/>
  <c r="U58" i="5"/>
  <c r="V58" i="5"/>
  <c r="W58" i="5"/>
  <c r="X58" i="5"/>
  <c r="Y58" i="5"/>
  <c r="Z58" i="5"/>
  <c r="AA58" i="5"/>
  <c r="R59" i="5"/>
  <c r="S59" i="5"/>
  <c r="T59" i="5"/>
  <c r="U59" i="5"/>
  <c r="V59" i="5"/>
  <c r="W59" i="5"/>
  <c r="X59" i="5"/>
  <c r="Y59" i="5"/>
  <c r="Z59" i="5"/>
  <c r="AA59" i="5"/>
  <c r="R60" i="5"/>
  <c r="S60" i="5"/>
  <c r="T60" i="5"/>
  <c r="U60" i="5"/>
  <c r="V60" i="5"/>
  <c r="W60" i="5"/>
  <c r="X60" i="5"/>
  <c r="Y60" i="5"/>
  <c r="Z60" i="5"/>
  <c r="AA60" i="5"/>
  <c r="R61" i="5"/>
  <c r="S61" i="5"/>
  <c r="T61" i="5"/>
  <c r="U61" i="5"/>
  <c r="V61" i="5"/>
  <c r="W61" i="5"/>
  <c r="X61" i="5"/>
  <c r="Y61" i="5"/>
  <c r="Z61" i="5"/>
  <c r="AA61" i="5"/>
  <c r="R51" i="5"/>
  <c r="S51" i="5"/>
  <c r="T51" i="5"/>
  <c r="U51" i="5"/>
  <c r="V51" i="5"/>
  <c r="W51" i="5"/>
  <c r="X51" i="5"/>
  <c r="Y51" i="5"/>
  <c r="Z51" i="5"/>
  <c r="AA51" i="5"/>
  <c r="R52" i="5"/>
  <c r="S52" i="5"/>
  <c r="T52" i="5"/>
  <c r="U52" i="5"/>
  <c r="V52" i="5"/>
  <c r="W52" i="5"/>
  <c r="X52" i="5"/>
  <c r="Y52" i="5"/>
  <c r="Z52" i="5"/>
  <c r="AA52" i="5"/>
  <c r="R53" i="5"/>
  <c r="S53" i="5"/>
  <c r="T53" i="5"/>
  <c r="U53" i="5"/>
  <c r="V53" i="5"/>
  <c r="W53" i="5"/>
  <c r="X53" i="5"/>
  <c r="Y53" i="5"/>
  <c r="Z53" i="5"/>
  <c r="AA53" i="5"/>
  <c r="R54" i="5"/>
  <c r="S54" i="5"/>
  <c r="T54" i="5"/>
  <c r="U54" i="5"/>
  <c r="V54" i="5"/>
  <c r="W54" i="5"/>
  <c r="X54" i="5"/>
  <c r="Y54" i="5"/>
  <c r="Z54" i="5"/>
  <c r="AA54" i="5"/>
  <c r="R55" i="5"/>
  <c r="S55" i="5"/>
  <c r="T55" i="5"/>
  <c r="U55" i="5"/>
  <c r="V55" i="5"/>
  <c r="W55" i="5"/>
  <c r="X55" i="5"/>
  <c r="Y55" i="5"/>
  <c r="Z55" i="5"/>
  <c r="AA55" i="5"/>
  <c r="R56" i="5"/>
  <c r="S56" i="5"/>
  <c r="T56" i="5"/>
  <c r="U56" i="5"/>
  <c r="V56" i="5"/>
  <c r="W56" i="5"/>
  <c r="X56" i="5"/>
  <c r="Y56" i="5"/>
  <c r="Z56" i="5"/>
  <c r="AA56" i="5"/>
  <c r="R57" i="5"/>
  <c r="S57" i="5"/>
  <c r="T57" i="5"/>
  <c r="U57" i="5"/>
  <c r="V57" i="5"/>
  <c r="W57" i="5"/>
  <c r="X57" i="5"/>
  <c r="Y57" i="5"/>
  <c r="Z57" i="5"/>
  <c r="AA57" i="5"/>
  <c r="R48" i="5"/>
  <c r="S48" i="5"/>
  <c r="T48" i="5"/>
  <c r="U48" i="5"/>
  <c r="V48" i="5"/>
  <c r="W48" i="5"/>
  <c r="X48" i="5"/>
  <c r="Y48" i="5"/>
  <c r="Z48" i="5"/>
  <c r="AA48" i="5"/>
  <c r="R49" i="5"/>
  <c r="S49" i="5"/>
  <c r="T49" i="5"/>
  <c r="U49" i="5"/>
  <c r="V49" i="5"/>
  <c r="W49" i="5"/>
  <c r="X49" i="5"/>
  <c r="Y49" i="5"/>
  <c r="Z49" i="5"/>
  <c r="AA49" i="5"/>
  <c r="R50" i="5"/>
  <c r="S50" i="5"/>
  <c r="T50" i="5"/>
  <c r="U50" i="5"/>
  <c r="V50" i="5"/>
  <c r="W50" i="5"/>
  <c r="X50" i="5"/>
  <c r="Y50" i="5"/>
  <c r="Z50" i="5"/>
  <c r="AA50" i="5"/>
  <c r="AA44" i="5"/>
  <c r="Z44" i="5"/>
  <c r="Y44" i="5"/>
  <c r="X44" i="5"/>
  <c r="W44" i="5"/>
  <c r="V44" i="5"/>
  <c r="U44" i="5"/>
  <c r="T44" i="5"/>
  <c r="S44" i="5"/>
  <c r="R44" i="5"/>
  <c r="AA39" i="5"/>
  <c r="Z39" i="5"/>
  <c r="Y39" i="5"/>
  <c r="X39" i="5"/>
  <c r="W39" i="5"/>
  <c r="V39" i="5"/>
  <c r="U39" i="5"/>
  <c r="T39" i="5"/>
  <c r="S39" i="5"/>
  <c r="R39" i="5"/>
  <c r="AA12" i="5"/>
  <c r="Z12" i="5"/>
  <c r="Y12" i="5"/>
  <c r="X12" i="5"/>
  <c r="W12" i="5"/>
  <c r="V12" i="5"/>
  <c r="U12" i="5"/>
  <c r="T12" i="5"/>
  <c r="S12" i="5"/>
  <c r="R12" i="5"/>
  <c r="L20" i="1"/>
  <c r="AA22" i="5"/>
  <c r="Z22" i="5"/>
  <c r="Y22" i="5"/>
  <c r="X22" i="5"/>
  <c r="W22" i="5"/>
  <c r="V22" i="5"/>
  <c r="U22" i="5"/>
  <c r="T22" i="5"/>
  <c r="S22" i="5"/>
  <c r="R22" i="5"/>
  <c r="AA21" i="5"/>
  <c r="Z21" i="5"/>
  <c r="Y21" i="5"/>
  <c r="X21" i="5"/>
  <c r="W21" i="5"/>
  <c r="V21" i="5"/>
  <c r="U21" i="5"/>
  <c r="T21" i="5"/>
  <c r="S21" i="5"/>
  <c r="R21" i="5"/>
  <c r="AA20" i="5"/>
  <c r="Z20" i="5"/>
  <c r="Y20" i="5"/>
  <c r="X20" i="5"/>
  <c r="W20" i="5"/>
  <c r="V20" i="5"/>
  <c r="U20" i="5"/>
  <c r="T20" i="5"/>
  <c r="S20" i="5"/>
  <c r="R20" i="5"/>
  <c r="AA19" i="5"/>
  <c r="Z19" i="5"/>
  <c r="Y19" i="5"/>
  <c r="X19" i="5"/>
  <c r="W19" i="5"/>
  <c r="V19" i="5"/>
  <c r="U19" i="5"/>
  <c r="T19" i="5"/>
  <c r="S19" i="5"/>
  <c r="R19" i="5"/>
  <c r="AA18" i="5"/>
  <c r="Z18" i="5"/>
  <c r="Y18" i="5"/>
  <c r="X18" i="5"/>
  <c r="W18" i="5"/>
  <c r="V18" i="5"/>
  <c r="U18" i="5"/>
  <c r="T18" i="5"/>
  <c r="S18" i="5"/>
  <c r="R18" i="5"/>
  <c r="AA30" i="5"/>
  <c r="Z30" i="5"/>
  <c r="Y30" i="5"/>
  <c r="X30" i="5"/>
  <c r="W30" i="5"/>
  <c r="V30" i="5"/>
  <c r="U30" i="5"/>
  <c r="T30" i="5"/>
  <c r="S30" i="5"/>
  <c r="R30" i="5"/>
  <c r="AA29" i="5"/>
  <c r="Z29" i="5"/>
  <c r="Y29" i="5"/>
  <c r="X29" i="5"/>
  <c r="W29" i="5"/>
  <c r="V29" i="5"/>
  <c r="U29" i="5"/>
  <c r="T29" i="5"/>
  <c r="S29" i="5"/>
  <c r="R29" i="5"/>
  <c r="AA28" i="5"/>
  <c r="Z28" i="5"/>
  <c r="Y28" i="5"/>
  <c r="X28" i="5"/>
  <c r="W28" i="5"/>
  <c r="V28" i="5"/>
  <c r="U28" i="5"/>
  <c r="T28" i="5"/>
  <c r="S28" i="5"/>
  <c r="R28" i="5"/>
  <c r="AA27" i="5"/>
  <c r="Z27" i="5"/>
  <c r="Y27" i="5"/>
  <c r="X27" i="5"/>
  <c r="W27" i="5"/>
  <c r="V27" i="5"/>
  <c r="U27" i="5"/>
  <c r="T27" i="5"/>
  <c r="S27" i="5"/>
  <c r="R27" i="5"/>
  <c r="AA74" i="5"/>
  <c r="Z74" i="5"/>
  <c r="Y74" i="5"/>
  <c r="X74" i="5"/>
  <c r="W74" i="5"/>
  <c r="V74" i="5"/>
  <c r="U74" i="5"/>
  <c r="T74" i="5"/>
  <c r="S74" i="5"/>
  <c r="R74" i="5"/>
  <c r="AA13" i="5"/>
  <c r="Z13" i="5"/>
  <c r="Y13" i="5"/>
  <c r="X13" i="5"/>
  <c r="W13" i="5"/>
  <c r="V13" i="5"/>
  <c r="U13" i="5"/>
  <c r="T13" i="5"/>
  <c r="S13" i="5"/>
  <c r="R13" i="5"/>
  <c r="AA80" i="5"/>
  <c r="Z80" i="5"/>
  <c r="Y80" i="5"/>
  <c r="X80" i="5"/>
  <c r="W80" i="5"/>
  <c r="V80" i="5"/>
  <c r="U80" i="5"/>
  <c r="T80" i="5"/>
  <c r="S80" i="5"/>
  <c r="R80" i="5"/>
  <c r="AA78" i="5"/>
  <c r="Z78" i="5"/>
  <c r="Y78" i="5"/>
  <c r="X78" i="5"/>
  <c r="W78" i="5"/>
  <c r="V78" i="5"/>
  <c r="U78" i="5"/>
  <c r="T78" i="5"/>
  <c r="S78" i="5"/>
  <c r="R78" i="5"/>
  <c r="AA77" i="5"/>
  <c r="Z77" i="5"/>
  <c r="Y77" i="5"/>
  <c r="X77" i="5"/>
  <c r="W77" i="5"/>
  <c r="V77" i="5"/>
  <c r="U77" i="5"/>
  <c r="T77" i="5"/>
  <c r="S77" i="5"/>
  <c r="R77" i="5"/>
  <c r="AA75" i="5"/>
  <c r="Z75" i="5"/>
  <c r="Y75" i="5"/>
  <c r="X75" i="5"/>
  <c r="W75" i="5"/>
  <c r="V75" i="5"/>
  <c r="U75" i="5"/>
  <c r="T75" i="5"/>
  <c r="S75" i="5"/>
  <c r="R75" i="5"/>
  <c r="AA76" i="5"/>
  <c r="Z76" i="5"/>
  <c r="Y76" i="5"/>
  <c r="X76" i="5"/>
  <c r="W76" i="5"/>
  <c r="V76" i="5"/>
  <c r="U76" i="5"/>
  <c r="T76" i="5"/>
  <c r="S76" i="5"/>
  <c r="R76" i="5"/>
  <c r="AA73" i="5"/>
  <c r="Z73" i="5"/>
  <c r="Y73" i="5"/>
  <c r="X73" i="5"/>
  <c r="W73" i="5"/>
  <c r="V73" i="5"/>
  <c r="U73" i="5"/>
  <c r="T73" i="5"/>
  <c r="S73" i="5"/>
  <c r="R73" i="5"/>
  <c r="L151" i="1"/>
  <c r="AA150" i="5"/>
  <c r="Z150" i="5"/>
  <c r="Y150" i="5"/>
  <c r="X150" i="5"/>
  <c r="W150" i="5"/>
  <c r="V150" i="5"/>
  <c r="U150" i="5"/>
  <c r="T150" i="5"/>
  <c r="S150" i="5"/>
  <c r="R150" i="5"/>
  <c r="AA149" i="5"/>
  <c r="Z149" i="5"/>
  <c r="Y149" i="5"/>
  <c r="X149" i="5"/>
  <c r="W149" i="5"/>
  <c r="V149" i="5"/>
  <c r="U149" i="5"/>
  <c r="T149" i="5"/>
  <c r="S149" i="5"/>
  <c r="R149" i="5"/>
  <c r="AA151" i="5"/>
  <c r="Z151" i="5"/>
  <c r="Y151" i="5"/>
  <c r="X151" i="5"/>
  <c r="W151" i="5"/>
  <c r="V151" i="5"/>
  <c r="U151" i="5"/>
  <c r="T151" i="5"/>
  <c r="S151" i="5"/>
  <c r="R151" i="5"/>
  <c r="AA161" i="5"/>
  <c r="Z161" i="5"/>
  <c r="Y161" i="5"/>
  <c r="X161" i="5"/>
  <c r="W161" i="5"/>
  <c r="V161" i="5"/>
  <c r="U161" i="5"/>
  <c r="T161" i="5"/>
  <c r="S161" i="5"/>
  <c r="R161" i="5"/>
  <c r="AA163" i="5"/>
  <c r="Z163" i="5"/>
  <c r="Y163" i="5"/>
  <c r="X163" i="5"/>
  <c r="W163" i="5"/>
  <c r="V163" i="5"/>
  <c r="U163" i="5"/>
  <c r="T163" i="5"/>
  <c r="S163" i="5"/>
  <c r="R163" i="5"/>
  <c r="AA162" i="5"/>
  <c r="Z162" i="5"/>
  <c r="Y162" i="5"/>
  <c r="X162" i="5"/>
  <c r="W162" i="5"/>
  <c r="V162" i="5"/>
  <c r="U162" i="5"/>
  <c r="T162" i="5"/>
  <c r="S162" i="5"/>
  <c r="R162" i="5"/>
  <c r="R11" i="5"/>
  <c r="S11" i="5"/>
  <c r="T11" i="5"/>
  <c r="U11" i="5"/>
  <c r="V11" i="5"/>
  <c r="W11" i="5"/>
  <c r="X11" i="5"/>
  <c r="Y11" i="5"/>
  <c r="Z11" i="5"/>
  <c r="AA11" i="5"/>
  <c r="R14" i="5"/>
  <c r="S14" i="5"/>
  <c r="T14" i="5"/>
  <c r="U14" i="5"/>
  <c r="V14" i="5"/>
  <c r="W14" i="5"/>
  <c r="X14" i="5"/>
  <c r="Y14" i="5"/>
  <c r="Z14" i="5"/>
  <c r="AA14" i="5"/>
  <c r="R15" i="5"/>
  <c r="S15" i="5"/>
  <c r="T15" i="5"/>
  <c r="U15" i="5"/>
  <c r="V15" i="5"/>
  <c r="W15" i="5"/>
  <c r="X15" i="5"/>
  <c r="Y15" i="5"/>
  <c r="Z15" i="5"/>
  <c r="AA15" i="5"/>
  <c r="R16" i="5"/>
  <c r="S16" i="5"/>
  <c r="T16" i="5"/>
  <c r="U16" i="5"/>
  <c r="V16" i="5"/>
  <c r="W16" i="5"/>
  <c r="X16" i="5"/>
  <c r="Y16" i="5"/>
  <c r="Z16" i="5"/>
  <c r="AA16" i="5"/>
  <c r="R23" i="5"/>
  <c r="S23" i="5"/>
  <c r="T23" i="5"/>
  <c r="U23" i="5"/>
  <c r="V23" i="5"/>
  <c r="W23" i="5"/>
  <c r="X23" i="5"/>
  <c r="Y23" i="5"/>
  <c r="Z23" i="5"/>
  <c r="AA23" i="5"/>
  <c r="R24" i="5"/>
  <c r="S24" i="5"/>
  <c r="T24" i="5"/>
  <c r="U24" i="5"/>
  <c r="V24" i="5"/>
  <c r="W24" i="5"/>
  <c r="X24" i="5"/>
  <c r="Y24" i="5"/>
  <c r="Z24" i="5"/>
  <c r="AA24" i="5"/>
  <c r="R25" i="5"/>
  <c r="S25" i="5"/>
  <c r="T25" i="5"/>
  <c r="U25" i="5"/>
  <c r="V25" i="5"/>
  <c r="W25" i="5"/>
  <c r="X25" i="5"/>
  <c r="Y25" i="5"/>
  <c r="Z25" i="5"/>
  <c r="AA25" i="5"/>
  <c r="R26" i="5"/>
  <c r="S26" i="5"/>
  <c r="T26" i="5"/>
  <c r="U26" i="5"/>
  <c r="V26" i="5"/>
  <c r="W26" i="5"/>
  <c r="X26" i="5"/>
  <c r="Y26" i="5"/>
  <c r="Z26" i="5"/>
  <c r="AA26" i="5"/>
  <c r="R31" i="5"/>
  <c r="S31" i="5"/>
  <c r="T31" i="5"/>
  <c r="U31" i="5"/>
  <c r="V31" i="5"/>
  <c r="W31" i="5"/>
  <c r="X31" i="5"/>
  <c r="Y31" i="5"/>
  <c r="Z31" i="5"/>
  <c r="AA31" i="5"/>
  <c r="R32" i="5"/>
  <c r="S32" i="5"/>
  <c r="T32" i="5"/>
  <c r="U32" i="5"/>
  <c r="V32" i="5"/>
  <c r="W32" i="5"/>
  <c r="X32" i="5"/>
  <c r="Y32" i="5"/>
  <c r="Z32" i="5"/>
  <c r="AA32" i="5"/>
  <c r="R33" i="5"/>
  <c r="S33" i="5"/>
  <c r="T33" i="5"/>
  <c r="U33" i="5"/>
  <c r="V33" i="5"/>
  <c r="W33" i="5"/>
  <c r="X33" i="5"/>
  <c r="Y33" i="5"/>
  <c r="Z33" i="5"/>
  <c r="AA33" i="5"/>
  <c r="R34" i="5"/>
  <c r="S34" i="5"/>
  <c r="T34" i="5"/>
  <c r="U34" i="5"/>
  <c r="V34" i="5"/>
  <c r="W34" i="5"/>
  <c r="X34" i="5"/>
  <c r="Y34" i="5"/>
  <c r="Z34" i="5"/>
  <c r="AA34" i="5"/>
  <c r="R35" i="5"/>
  <c r="S35" i="5"/>
  <c r="T35" i="5"/>
  <c r="U35" i="5"/>
  <c r="V35" i="5"/>
  <c r="W35" i="5"/>
  <c r="X35" i="5"/>
  <c r="Y35" i="5"/>
  <c r="Z35" i="5"/>
  <c r="AA35" i="5"/>
  <c r="R36" i="5"/>
  <c r="S36" i="5"/>
  <c r="T36" i="5"/>
  <c r="U36" i="5"/>
  <c r="V36" i="5"/>
  <c r="W36" i="5"/>
  <c r="X36" i="5"/>
  <c r="Y36" i="5"/>
  <c r="Z36" i="5"/>
  <c r="AA36" i="5"/>
  <c r="R37" i="5"/>
  <c r="S37" i="5"/>
  <c r="T37" i="5"/>
  <c r="U37" i="5"/>
  <c r="V37" i="5"/>
  <c r="W37" i="5"/>
  <c r="X37" i="5"/>
  <c r="Y37" i="5"/>
  <c r="Z37" i="5"/>
  <c r="AA37" i="5"/>
  <c r="R38" i="5"/>
  <c r="S38" i="5"/>
  <c r="T38" i="5"/>
  <c r="U38" i="5"/>
  <c r="V38" i="5"/>
  <c r="W38" i="5"/>
  <c r="X38" i="5"/>
  <c r="Y38" i="5"/>
  <c r="Z38" i="5"/>
  <c r="AA38" i="5"/>
  <c r="R40" i="5"/>
  <c r="S40" i="5"/>
  <c r="T40" i="5"/>
  <c r="U40" i="5"/>
  <c r="V40" i="5"/>
  <c r="W40" i="5"/>
  <c r="X40" i="5"/>
  <c r="Y40" i="5"/>
  <c r="Z40" i="5"/>
  <c r="AA40" i="5"/>
  <c r="R41" i="5"/>
  <c r="S41" i="5"/>
  <c r="T41" i="5"/>
  <c r="U41" i="5"/>
  <c r="V41" i="5"/>
  <c r="W41" i="5"/>
  <c r="X41" i="5"/>
  <c r="Y41" i="5"/>
  <c r="Z41" i="5"/>
  <c r="AA41" i="5"/>
  <c r="R42" i="5"/>
  <c r="S42" i="5"/>
  <c r="T42" i="5"/>
  <c r="U42" i="5"/>
  <c r="V42" i="5"/>
  <c r="W42" i="5"/>
  <c r="X42" i="5"/>
  <c r="Y42" i="5"/>
  <c r="Z42" i="5"/>
  <c r="AA42" i="5"/>
  <c r="R43" i="5"/>
  <c r="S43" i="5"/>
  <c r="T43" i="5"/>
  <c r="U43" i="5"/>
  <c r="V43" i="5"/>
  <c r="W43" i="5"/>
  <c r="X43" i="5"/>
  <c r="Y43" i="5"/>
  <c r="Z43" i="5"/>
  <c r="AA43" i="5"/>
  <c r="R45" i="5"/>
  <c r="S45" i="5"/>
  <c r="T45" i="5"/>
  <c r="U45" i="5"/>
  <c r="V45" i="5"/>
  <c r="W45" i="5"/>
  <c r="X45" i="5"/>
  <c r="Y45" i="5"/>
  <c r="Z45" i="5"/>
  <c r="AA45" i="5"/>
  <c r="AA10" i="5"/>
  <c r="Z10" i="5"/>
  <c r="Y10" i="5"/>
  <c r="X10" i="5"/>
  <c r="W10" i="5"/>
  <c r="V10" i="5"/>
  <c r="U10" i="5"/>
  <c r="T10" i="5"/>
  <c r="S10" i="5"/>
  <c r="R10" i="5"/>
  <c r="AA9" i="5"/>
  <c r="Z9" i="5"/>
  <c r="Y9" i="5"/>
  <c r="X9" i="5"/>
  <c r="W9" i="5"/>
  <c r="V9" i="5"/>
  <c r="U9" i="5"/>
  <c r="T9" i="5"/>
  <c r="S9" i="5"/>
  <c r="R9" i="5"/>
  <c r="AA8" i="5"/>
  <c r="Z8" i="5"/>
  <c r="Y8" i="5"/>
  <c r="X8" i="5"/>
  <c r="W8" i="5"/>
  <c r="V8" i="5"/>
  <c r="U8" i="5"/>
  <c r="T8" i="5"/>
  <c r="S8" i="5"/>
  <c r="R8" i="5"/>
  <c r="AA7" i="5"/>
  <c r="Z7" i="5"/>
  <c r="Y7" i="5"/>
  <c r="X7" i="5"/>
  <c r="W7" i="5"/>
  <c r="V7" i="5"/>
  <c r="U7" i="5"/>
  <c r="T7" i="5"/>
  <c r="S7" i="5"/>
  <c r="R7" i="5"/>
  <c r="R69" i="5"/>
  <c r="S69" i="5"/>
  <c r="T69" i="5"/>
  <c r="U69" i="5"/>
  <c r="V69" i="5"/>
  <c r="W69" i="5"/>
  <c r="X69" i="5"/>
  <c r="Y69" i="5"/>
  <c r="Z69" i="5"/>
  <c r="AA69" i="5"/>
  <c r="R70" i="5"/>
  <c r="S70" i="5"/>
  <c r="T70" i="5"/>
  <c r="U70" i="5"/>
  <c r="V70" i="5"/>
  <c r="W70" i="5"/>
  <c r="X70" i="5"/>
  <c r="Y70" i="5"/>
  <c r="Z70" i="5"/>
  <c r="AA70" i="5"/>
  <c r="R71" i="5"/>
  <c r="S71" i="5"/>
  <c r="T71" i="5"/>
  <c r="U71" i="5"/>
  <c r="V71" i="5"/>
  <c r="W71" i="5"/>
  <c r="X71" i="5"/>
  <c r="Y71" i="5"/>
  <c r="Z71" i="5"/>
  <c r="AA71" i="5"/>
  <c r="R72" i="5"/>
  <c r="S72" i="5"/>
  <c r="T72" i="5"/>
  <c r="U72" i="5"/>
  <c r="V72" i="5"/>
  <c r="W72" i="5"/>
  <c r="X72" i="5"/>
  <c r="Y72" i="5"/>
  <c r="Z72" i="5"/>
  <c r="AA72" i="5"/>
  <c r="AA68" i="5"/>
  <c r="Z68" i="5"/>
  <c r="Y68" i="5"/>
  <c r="X68" i="5"/>
  <c r="W68" i="5"/>
  <c r="V68" i="5"/>
  <c r="U68" i="5"/>
  <c r="T68" i="5"/>
  <c r="S68" i="5"/>
  <c r="R68" i="5"/>
  <c r="AA67" i="5"/>
  <c r="Z67" i="5"/>
  <c r="Y67" i="5"/>
  <c r="X67" i="5"/>
  <c r="W67" i="5"/>
  <c r="V67" i="5"/>
  <c r="U67" i="5"/>
  <c r="T67" i="5"/>
  <c r="S67" i="5"/>
  <c r="R67" i="5"/>
  <c r="AA66" i="5"/>
  <c r="Z66" i="5"/>
  <c r="Y66" i="5"/>
  <c r="X66" i="5"/>
  <c r="W66" i="5"/>
  <c r="V66" i="5"/>
  <c r="U66" i="5"/>
  <c r="T66" i="5"/>
  <c r="S66" i="5"/>
  <c r="R66" i="5"/>
  <c r="AA65" i="5"/>
  <c r="Z65" i="5"/>
  <c r="Y65" i="5"/>
  <c r="X65" i="5"/>
  <c r="W65" i="5"/>
  <c r="V65" i="5"/>
  <c r="U65" i="5"/>
  <c r="T65" i="5"/>
  <c r="S65" i="5"/>
  <c r="R65" i="5"/>
  <c r="AA64" i="5"/>
  <c r="Z64" i="5"/>
  <c r="Y64" i="5"/>
  <c r="X64" i="5"/>
  <c r="W64" i="5"/>
  <c r="V64" i="5"/>
  <c r="U64" i="5"/>
  <c r="T64" i="5"/>
  <c r="S64" i="5"/>
  <c r="R64" i="5"/>
  <c r="AA63" i="5"/>
  <c r="Z63" i="5"/>
  <c r="Y63" i="5"/>
  <c r="X63" i="5"/>
  <c r="W63" i="5"/>
  <c r="V63" i="5"/>
  <c r="U63" i="5"/>
  <c r="T63" i="5"/>
  <c r="S63" i="5"/>
  <c r="R63" i="5"/>
  <c r="R106" i="5"/>
  <c r="S106" i="5"/>
  <c r="T106" i="5"/>
  <c r="U106" i="5"/>
  <c r="V106" i="5"/>
  <c r="W106" i="5"/>
  <c r="X106" i="5"/>
  <c r="Y106" i="5"/>
  <c r="Z106" i="5"/>
  <c r="AA106" i="5"/>
  <c r="AA87" i="5"/>
  <c r="Z87" i="5"/>
  <c r="Y87" i="5"/>
  <c r="X87" i="5"/>
  <c r="W87" i="5"/>
  <c r="V87" i="5"/>
  <c r="U87" i="5"/>
  <c r="T87" i="5"/>
  <c r="S87" i="5"/>
  <c r="R87" i="5"/>
  <c r="AA86" i="5"/>
  <c r="Z86" i="5"/>
  <c r="Y86" i="5"/>
  <c r="X86" i="5"/>
  <c r="W86" i="5"/>
  <c r="V86" i="5"/>
  <c r="U86" i="5"/>
  <c r="T86" i="5"/>
  <c r="S86" i="5"/>
  <c r="R86" i="5"/>
  <c r="AA85" i="5"/>
  <c r="Z85" i="5"/>
  <c r="Y85" i="5"/>
  <c r="X85" i="5"/>
  <c r="W85" i="5"/>
  <c r="V85" i="5"/>
  <c r="U85" i="5"/>
  <c r="T85" i="5"/>
  <c r="S85" i="5"/>
  <c r="R85" i="5"/>
  <c r="AA109" i="5"/>
  <c r="Z109" i="5"/>
  <c r="Y109" i="5"/>
  <c r="X109" i="5"/>
  <c r="W109" i="5"/>
  <c r="V109" i="5"/>
  <c r="U109" i="5"/>
  <c r="T109" i="5"/>
  <c r="S109" i="5"/>
  <c r="R109" i="5"/>
  <c r="R129" i="5"/>
  <c r="AA129" i="5"/>
  <c r="Z129" i="5"/>
  <c r="Y129" i="5"/>
  <c r="X129" i="5"/>
  <c r="W129" i="5"/>
  <c r="V129" i="5"/>
  <c r="U129" i="5"/>
  <c r="T129" i="5"/>
  <c r="S129" i="5"/>
  <c r="R145" i="5"/>
  <c r="S145" i="5"/>
  <c r="T145" i="5"/>
  <c r="U145" i="5"/>
  <c r="V145" i="5"/>
  <c r="W145" i="5"/>
  <c r="X145" i="5"/>
  <c r="Y145" i="5"/>
  <c r="Z145" i="5"/>
  <c r="AA145" i="5"/>
  <c r="R146" i="5"/>
  <c r="S146" i="5"/>
  <c r="T146" i="5"/>
  <c r="U146" i="5"/>
  <c r="V146" i="5"/>
  <c r="W146" i="5"/>
  <c r="X146" i="5"/>
  <c r="Y146" i="5"/>
  <c r="Z146" i="5"/>
  <c r="AA146" i="5"/>
  <c r="R147" i="5"/>
  <c r="S147" i="5"/>
  <c r="T147" i="5"/>
  <c r="U147" i="5"/>
  <c r="V147" i="5"/>
  <c r="W147" i="5"/>
  <c r="X147" i="5"/>
  <c r="Y147" i="5"/>
  <c r="Z147" i="5"/>
  <c r="AA147" i="5"/>
  <c r="R148" i="5"/>
  <c r="S148" i="5"/>
  <c r="T148" i="5"/>
  <c r="U148" i="5"/>
  <c r="V148" i="5"/>
  <c r="W148" i="5"/>
  <c r="X148" i="5"/>
  <c r="Y148" i="5"/>
  <c r="Z148" i="5"/>
  <c r="AA148" i="5"/>
  <c r="R154" i="5"/>
  <c r="S154" i="5"/>
  <c r="T154" i="5"/>
  <c r="U154" i="5"/>
  <c r="V154" i="5"/>
  <c r="W154" i="5"/>
  <c r="X154" i="5"/>
  <c r="Y154" i="5"/>
  <c r="Z154" i="5"/>
  <c r="AA154" i="5"/>
  <c r="R155" i="5"/>
  <c r="S155" i="5"/>
  <c r="T155" i="5"/>
  <c r="U155" i="5"/>
  <c r="V155" i="5"/>
  <c r="W155" i="5"/>
  <c r="X155" i="5"/>
  <c r="Y155" i="5"/>
  <c r="Z155" i="5"/>
  <c r="AA155" i="5"/>
  <c r="R156" i="5"/>
  <c r="S156" i="5"/>
  <c r="T156" i="5"/>
  <c r="U156" i="5"/>
  <c r="V156" i="5"/>
  <c r="W156" i="5"/>
  <c r="X156" i="5"/>
  <c r="Y156" i="5"/>
  <c r="Z156" i="5"/>
  <c r="AA156" i="5"/>
  <c r="R157" i="5"/>
  <c r="S157" i="5"/>
  <c r="T157" i="5"/>
  <c r="U157" i="5"/>
  <c r="V157" i="5"/>
  <c r="W157" i="5"/>
  <c r="X157" i="5"/>
  <c r="Y157" i="5"/>
  <c r="Z157" i="5"/>
  <c r="AA157" i="5"/>
  <c r="R158" i="5"/>
  <c r="S158" i="5"/>
  <c r="T158" i="5"/>
  <c r="U158" i="5"/>
  <c r="V158" i="5"/>
  <c r="W158" i="5"/>
  <c r="X158" i="5"/>
  <c r="Y158" i="5"/>
  <c r="Z158" i="5"/>
  <c r="AA158" i="5"/>
  <c r="R159" i="5"/>
  <c r="S159" i="5"/>
  <c r="T159" i="5"/>
  <c r="U159" i="5"/>
  <c r="V159" i="5"/>
  <c r="W159" i="5"/>
  <c r="X159" i="5"/>
  <c r="Y159" i="5"/>
  <c r="Z159" i="5"/>
  <c r="AA159" i="5"/>
  <c r="AA160" i="5"/>
  <c r="Z160" i="5"/>
  <c r="Y160" i="5"/>
  <c r="X160" i="5"/>
  <c r="W160" i="5"/>
  <c r="V160" i="5"/>
  <c r="U160" i="5"/>
  <c r="T160" i="5"/>
  <c r="S160" i="5"/>
  <c r="R160" i="5"/>
  <c r="R166" i="5"/>
  <c r="S166" i="5"/>
  <c r="T166" i="5"/>
  <c r="U166" i="5"/>
  <c r="V166" i="5"/>
  <c r="W166" i="5"/>
  <c r="X166" i="5"/>
  <c r="Y166" i="5"/>
  <c r="Z166" i="5"/>
  <c r="AA166" i="5"/>
  <c r="R167" i="5"/>
  <c r="S167" i="5"/>
  <c r="T167" i="5"/>
  <c r="U167" i="5"/>
  <c r="V167" i="5"/>
  <c r="W167" i="5"/>
  <c r="X167" i="5"/>
  <c r="Y167" i="5"/>
  <c r="Z167" i="5"/>
  <c r="AA167" i="5"/>
  <c r="R168" i="5"/>
  <c r="S168" i="5"/>
  <c r="T168" i="5"/>
  <c r="U168" i="5"/>
  <c r="V168" i="5"/>
  <c r="W168" i="5"/>
  <c r="X168" i="5"/>
  <c r="Y168" i="5"/>
  <c r="Z168" i="5"/>
  <c r="AA168" i="5"/>
  <c r="R169" i="5"/>
  <c r="S169" i="5"/>
  <c r="T169" i="5"/>
  <c r="U169" i="5"/>
  <c r="V169" i="5"/>
  <c r="W169" i="5"/>
  <c r="X169" i="5"/>
  <c r="Y169" i="5"/>
  <c r="Z169" i="5"/>
  <c r="AA169" i="5"/>
  <c r="R170" i="5"/>
  <c r="S170" i="5"/>
  <c r="T170" i="5"/>
  <c r="U170" i="5"/>
  <c r="V170" i="5"/>
  <c r="W170" i="5"/>
  <c r="X170" i="5"/>
  <c r="Y170" i="5"/>
  <c r="Z170" i="5"/>
  <c r="AA170" i="5"/>
  <c r="R171" i="5"/>
  <c r="S171" i="5"/>
  <c r="T171" i="5"/>
  <c r="U171" i="5"/>
  <c r="V171" i="5"/>
  <c r="W171" i="5"/>
  <c r="X171" i="5"/>
  <c r="Y171" i="5"/>
  <c r="Z171" i="5"/>
  <c r="AA171" i="5"/>
  <c r="R172" i="5"/>
  <c r="S172" i="5"/>
  <c r="T172" i="5"/>
  <c r="U172" i="5"/>
  <c r="V172" i="5"/>
  <c r="W172" i="5"/>
  <c r="X172" i="5"/>
  <c r="Y172" i="5"/>
  <c r="Z172" i="5"/>
  <c r="AA172" i="5"/>
  <c r="R173" i="5"/>
  <c r="S173" i="5"/>
  <c r="T173" i="5"/>
  <c r="U173" i="5"/>
  <c r="V173" i="5"/>
  <c r="W173" i="5"/>
  <c r="X173" i="5"/>
  <c r="Y173" i="5"/>
  <c r="Z173" i="5"/>
  <c r="AA173" i="5"/>
  <c r="R174" i="5"/>
  <c r="S174" i="5"/>
  <c r="T174" i="5"/>
  <c r="U174" i="5"/>
  <c r="V174" i="5"/>
  <c r="W174" i="5"/>
  <c r="X174" i="5"/>
  <c r="Y174" i="5"/>
  <c r="Z174" i="5"/>
  <c r="AA174" i="5"/>
  <c r="R175" i="5"/>
  <c r="S175" i="5"/>
  <c r="T175" i="5"/>
  <c r="U175" i="5"/>
  <c r="V175" i="5"/>
  <c r="W175" i="5"/>
  <c r="X175" i="5"/>
  <c r="Y175" i="5"/>
  <c r="Z175" i="5"/>
  <c r="AA175" i="5"/>
  <c r="R176" i="5"/>
  <c r="S176" i="5"/>
  <c r="T176" i="5"/>
  <c r="U176" i="5"/>
  <c r="V176" i="5"/>
  <c r="W176" i="5"/>
  <c r="X176" i="5"/>
  <c r="Y176" i="5"/>
  <c r="Z176" i="5"/>
  <c r="AA176" i="5"/>
  <c r="R177" i="5"/>
  <c r="S177" i="5"/>
  <c r="T177" i="5"/>
  <c r="U177" i="5"/>
  <c r="V177" i="5"/>
  <c r="W177" i="5"/>
  <c r="X177" i="5"/>
  <c r="Y177" i="5"/>
  <c r="Z177" i="5"/>
  <c r="AA177" i="5"/>
  <c r="R178" i="5"/>
  <c r="S178" i="5"/>
  <c r="T178" i="5"/>
  <c r="U178" i="5"/>
  <c r="V178" i="5"/>
  <c r="W178" i="5"/>
  <c r="X178" i="5"/>
  <c r="Y178" i="5"/>
  <c r="Z178" i="5"/>
  <c r="AA178" i="5"/>
  <c r="R179" i="5"/>
  <c r="S179" i="5"/>
  <c r="T179" i="5"/>
  <c r="U179" i="5"/>
  <c r="V179" i="5"/>
  <c r="W179" i="5"/>
  <c r="X179" i="5"/>
  <c r="Y179" i="5"/>
  <c r="Z179" i="5"/>
  <c r="AA179" i="5"/>
  <c r="R180" i="5"/>
  <c r="S180" i="5"/>
  <c r="T180" i="5"/>
  <c r="U180" i="5"/>
  <c r="V180" i="5"/>
  <c r="W180" i="5"/>
  <c r="X180" i="5"/>
  <c r="Y180" i="5"/>
  <c r="Z180" i="5"/>
  <c r="AA180" i="5"/>
  <c r="T165" i="5"/>
  <c r="U165" i="5"/>
  <c r="V165" i="5"/>
  <c r="W165" i="5"/>
  <c r="X165" i="5"/>
  <c r="Y165" i="5"/>
  <c r="Z165" i="5"/>
  <c r="AA165" i="5"/>
  <c r="S165" i="5"/>
  <c r="R165" i="5"/>
  <c r="Q181" i="5"/>
  <c r="P181" i="5"/>
  <c r="O181" i="5"/>
  <c r="N181" i="5"/>
  <c r="M181" i="5"/>
  <c r="L57" i="1"/>
  <c r="L52" i="1"/>
  <c r="L48" i="1"/>
  <c r="L47" i="1"/>
  <c r="L53" i="1"/>
  <c r="L56" i="1"/>
  <c r="L14" i="1"/>
  <c r="L96" i="1"/>
  <c r="L100" i="1"/>
  <c r="F181" i="5"/>
  <c r="K181" i="5"/>
  <c r="J181" i="5"/>
  <c r="I181" i="5"/>
  <c r="H181" i="5"/>
  <c r="G181" i="5"/>
  <c r="E181" i="5"/>
  <c r="D181" i="5"/>
  <c r="C181" i="5"/>
  <c r="C153" i="1"/>
  <c r="D153" i="1"/>
  <c r="E153" i="1"/>
  <c r="F153" i="1"/>
  <c r="G153" i="1"/>
  <c r="H153" i="1"/>
  <c r="I153" i="1"/>
  <c r="J153" i="1"/>
  <c r="K153" i="1"/>
  <c r="L149" i="1"/>
  <c r="L107" i="1"/>
  <c r="L108" i="1"/>
  <c r="L106" i="1"/>
  <c r="L99" i="1"/>
  <c r="L95" i="1"/>
  <c r="L92" i="1"/>
  <c r="L98" i="1"/>
  <c r="L85" i="1"/>
  <c r="L84" i="1"/>
  <c r="L82" i="1"/>
  <c r="L81" i="1"/>
  <c r="L80" i="1"/>
  <c r="L97" i="1"/>
  <c r="L79" i="1"/>
  <c r="L78" i="1"/>
  <c r="L77" i="1"/>
  <c r="L91" i="1"/>
  <c r="L94" i="1"/>
  <c r="L90" i="1"/>
  <c r="L88" i="1"/>
  <c r="L93" i="1"/>
  <c r="L89" i="1"/>
  <c r="L87" i="1"/>
  <c r="L83" i="1"/>
  <c r="L76" i="1"/>
  <c r="L113" i="1"/>
  <c r="L102" i="1"/>
  <c r="L104" i="1"/>
  <c r="L110" i="1"/>
  <c r="L109" i="1"/>
  <c r="L112" i="1"/>
  <c r="L111" i="1"/>
  <c r="L105" i="1"/>
  <c r="L103" i="1"/>
  <c r="L117" i="1"/>
  <c r="L142" i="1"/>
  <c r="L148" i="1"/>
  <c r="L147" i="1"/>
  <c r="L146" i="1"/>
  <c r="L145" i="1"/>
  <c r="L141" i="1"/>
  <c r="L152" i="1"/>
  <c r="L150" i="1"/>
  <c r="L144" i="1"/>
  <c r="L143" i="1"/>
  <c r="L140" i="1"/>
  <c r="L139" i="1"/>
  <c r="L137" i="1"/>
  <c r="L136" i="1"/>
  <c r="L135" i="1"/>
  <c r="L134" i="1"/>
  <c r="L133" i="1"/>
  <c r="L132" i="1"/>
  <c r="L131" i="1"/>
  <c r="L122" i="1"/>
  <c r="L128" i="1"/>
  <c r="L121" i="1"/>
  <c r="L127" i="1"/>
  <c r="L126" i="1"/>
  <c r="L125" i="1"/>
  <c r="L124" i="1"/>
  <c r="L123" i="1"/>
  <c r="L120" i="1"/>
  <c r="L116" i="1"/>
  <c r="L63" i="1"/>
  <c r="L73" i="1"/>
  <c r="L72" i="1"/>
  <c r="L71" i="1"/>
  <c r="L70" i="1"/>
  <c r="L69" i="1"/>
  <c r="L68" i="1"/>
  <c r="L62" i="1"/>
  <c r="L61" i="1"/>
  <c r="L64" i="1"/>
  <c r="L65" i="1"/>
  <c r="L66" i="1"/>
  <c r="L67" i="1"/>
  <c r="L60" i="1"/>
  <c r="L44" i="1"/>
  <c r="L37" i="1"/>
  <c r="L36" i="1"/>
  <c r="L27" i="1"/>
  <c r="L26" i="1"/>
  <c r="L16" i="1"/>
  <c r="L18" i="1"/>
  <c r="L17" i="1"/>
  <c r="L46" i="1"/>
  <c r="L45" i="1"/>
  <c r="L43" i="1"/>
  <c r="L41" i="1"/>
  <c r="L40" i="1"/>
  <c r="L39" i="1"/>
  <c r="L34" i="1"/>
  <c r="L35" i="1"/>
  <c r="L33" i="1"/>
  <c r="L31" i="1"/>
  <c r="L30" i="1"/>
  <c r="L29" i="1"/>
  <c r="L25" i="1"/>
  <c r="L24" i="1"/>
  <c r="L22" i="1"/>
  <c r="L21" i="1"/>
  <c r="L50" i="1"/>
  <c r="L54" i="1"/>
  <c r="L55" i="1"/>
  <c r="L58" i="1"/>
  <c r="L49" i="1"/>
  <c r="L42" i="1"/>
  <c r="L38" i="1"/>
  <c r="L32" i="1"/>
  <c r="L28" i="1"/>
  <c r="L23" i="1"/>
  <c r="L19" i="1"/>
  <c r="L15" i="1"/>
  <c r="L12" i="1"/>
  <c r="L9" i="1"/>
  <c r="L10" i="1"/>
  <c r="L8" i="1"/>
  <c r="L7" i="1"/>
  <c r="L6" i="1"/>
</calcChain>
</file>

<file path=xl/sharedStrings.xml><?xml version="1.0" encoding="utf-8"?>
<sst xmlns="http://schemas.openxmlformats.org/spreadsheetml/2006/main" count="12607" uniqueCount="886">
  <si>
    <t>Items</t>
  </si>
  <si>
    <t>Description</t>
  </si>
  <si>
    <t>Data Cleaning Process</t>
  </si>
  <si>
    <t>Contacts (Name &amp; email address)</t>
  </si>
  <si>
    <t>Sheets</t>
  </si>
  <si>
    <r>
      <rPr>
        <b/>
        <sz val="14"/>
        <color theme="0"/>
        <rFont val="Segoe UI"/>
        <family val="2"/>
      </rPr>
      <t xml:space="preserve">Analytical Method Report </t>
    </r>
    <r>
      <rPr>
        <b/>
        <sz val="11"/>
        <color theme="0"/>
        <rFont val="Segoe UI"/>
        <family val="2"/>
      </rPr>
      <t xml:space="preserve">
The following questions must be answered in this file, before sending to HQ for Data Processing and Analysis Validation</t>
    </r>
  </si>
  <si>
    <t>N/A</t>
  </si>
  <si>
    <t>Data saturation grid.</t>
  </si>
  <si>
    <r>
      <t xml:space="preserve">Interview ID </t>
    </r>
    <r>
      <rPr>
        <sz val="16"/>
        <color theme="0"/>
        <rFont val="Segoe UI"/>
        <family val="2"/>
      </rPr>
      <t>(Anonymised code used to link analysis with original transcript)</t>
    </r>
  </si>
  <si>
    <t>Entretien IC - Admin 1</t>
  </si>
  <si>
    <t>Entretien IC - Admin 2</t>
  </si>
  <si>
    <t>Entretien IC - Admin 3</t>
  </si>
  <si>
    <t>Entretien IC - Admin 4</t>
  </si>
  <si>
    <t>Entretien IC - Admin 5</t>
  </si>
  <si>
    <t>Entretien IC - Admin 6</t>
  </si>
  <si>
    <t>Entretien IC - Admin 7</t>
  </si>
  <si>
    <t>Entretien IC - Admin 8</t>
  </si>
  <si>
    <t>Entretien IC - Admin 9</t>
  </si>
  <si>
    <t>Nombre de fois mentionné</t>
  </si>
  <si>
    <t>Synthèse qualitative par sujet de discussion</t>
  </si>
  <si>
    <t>Date enquête</t>
  </si>
  <si>
    <t>Nom du marché</t>
  </si>
  <si>
    <t>Hoho</t>
  </si>
  <si>
    <t>Central</t>
  </si>
  <si>
    <t>Saïo</t>
  </si>
  <si>
    <t>Yambi-Yaya</t>
  </si>
  <si>
    <t>Gouvernorat</t>
  </si>
  <si>
    <t>Dele</t>
  </si>
  <si>
    <t>Kolomani</t>
  </si>
  <si>
    <t>Mudzipela</t>
  </si>
  <si>
    <t>Abattoir</t>
  </si>
  <si>
    <t>5 ans</t>
  </si>
  <si>
    <t>7 ans</t>
  </si>
  <si>
    <t>4 ans</t>
  </si>
  <si>
    <t>2 ans</t>
  </si>
  <si>
    <t>Total</t>
  </si>
  <si>
    <t>Section A : Zones d'approvisionnement et connexions entre les marchés</t>
  </si>
  <si>
    <t>DT1</t>
  </si>
  <si>
    <t>Quels sont les principaux lieux d’approvisionnement en farines de maïs et de manioc et en haricots pour les commerçants de ce marché ?</t>
  </si>
  <si>
    <t>3 articles ciblés (général)</t>
  </si>
  <si>
    <t>x</t>
  </si>
  <si>
    <t>DP1</t>
  </si>
  <si>
    <t>Ituri</t>
  </si>
  <si>
    <t>DP1.1</t>
  </si>
  <si>
    <t>Ville de Bunia</t>
  </si>
  <si>
    <t>DP1.1.1</t>
  </si>
  <si>
    <t>Marché central</t>
  </si>
  <si>
    <t>DP1.2</t>
  </si>
  <si>
    <t>Territoire de Djugu</t>
  </si>
  <si>
    <t>Djugu</t>
  </si>
  <si>
    <t>DP1.2.1</t>
  </si>
  <si>
    <t>ZS de Rethy</t>
  </si>
  <si>
    <t>DP1.2.1.1</t>
  </si>
  <si>
    <t>DP1.2.2</t>
  </si>
  <si>
    <t>DP1.3</t>
  </si>
  <si>
    <t>Territoire d'Irumu</t>
  </si>
  <si>
    <t>DP1.4</t>
  </si>
  <si>
    <t>Territoire de Mahagi</t>
  </si>
  <si>
    <t>DP2</t>
  </si>
  <si>
    <t>Ouganda (si manque de produits)</t>
  </si>
  <si>
    <t>Maïs</t>
  </si>
  <si>
    <t>DP1.2.2.1</t>
  </si>
  <si>
    <t>DP1.2.3</t>
  </si>
  <si>
    <t>DP1.3.1</t>
  </si>
  <si>
    <t>ZS de Gethy</t>
  </si>
  <si>
    <t>DP1.3.2</t>
  </si>
  <si>
    <t>ZS de Komanda</t>
  </si>
  <si>
    <t>Manioc</t>
  </si>
  <si>
    <t>ZS de Fataki</t>
  </si>
  <si>
    <t>DP1.2.4</t>
  </si>
  <si>
    <t>ZS de Boga</t>
  </si>
  <si>
    <t>DP1.3.4</t>
  </si>
  <si>
    <t>ZS de Tchomia</t>
  </si>
  <si>
    <t>Haricots</t>
  </si>
  <si>
    <t>DP1.3.3</t>
  </si>
  <si>
    <t>Changement des zones selon les saisons</t>
  </si>
  <si>
    <t>Les zones ne changent pas selon les saisons.</t>
  </si>
  <si>
    <t>Oui les zones changent selon la saison culturale.</t>
  </si>
  <si>
    <t>DP2.1</t>
  </si>
  <si>
    <t>Les commerçants vont souvent dans le territoire à cause des prix qui sont un peu plus bas que dans le marché central.</t>
  </si>
  <si>
    <t>DP2.2</t>
  </si>
  <si>
    <t>DP2.2.1</t>
  </si>
  <si>
    <t>DP2.2.2</t>
  </si>
  <si>
    <t>DP2.3</t>
  </si>
  <si>
    <t>DP2.3.1</t>
  </si>
  <si>
    <t>DP2.3.2</t>
  </si>
  <si>
    <t>DP2.3.3</t>
  </si>
  <si>
    <t>DP2.3.4</t>
  </si>
  <si>
    <t>DP2.4</t>
  </si>
  <si>
    <t>DP2.4.1</t>
  </si>
  <si>
    <t>DT2</t>
  </si>
  <si>
    <t>Quels sont les autres marchés secondaires, dans et en dehors de la ville de Bunia, dont les commerçants viennent s'approvisionner en farines de maïs et de manioc et en haricots dans ce marché ?</t>
  </si>
  <si>
    <t>Pas de marché secondaire connecté à ce marché.</t>
  </si>
  <si>
    <t>Oui, certains marchés secondaires sont connectés à ce marché.</t>
  </si>
  <si>
    <t>DP2.1.1</t>
  </si>
  <si>
    <t>Tous les marchés de la ville.</t>
  </si>
  <si>
    <t>DP2.1.2</t>
  </si>
  <si>
    <t>DP2.1.3</t>
  </si>
  <si>
    <t>DP2.1.4</t>
  </si>
  <si>
    <t>Sukisa 2</t>
  </si>
  <si>
    <t>DP2.1.5</t>
  </si>
  <si>
    <t>Ndibe</t>
  </si>
  <si>
    <t>DP2.1.6</t>
  </si>
  <si>
    <t>Yambi Yaya</t>
  </si>
  <si>
    <t>DP2.1.7</t>
  </si>
  <si>
    <t>DP2.1.8</t>
  </si>
  <si>
    <t>Kalimuni</t>
  </si>
  <si>
    <t>DP2.1.9</t>
  </si>
  <si>
    <t>DP2.1.10</t>
  </si>
  <si>
    <t>DP2.1.11</t>
  </si>
  <si>
    <t>Section B : Impact de l’instabilité du contexte sécuritaire sur les zones d'approvisionnement et sur la connexion entre les marchés</t>
  </si>
  <si>
    <t>Quels impacts la volatilité du contexte sécuritaire a-t-elle eu sur la chaîne d'approvisionnement en farines de maïs et de manioc et en haricots en 2025 ?</t>
  </si>
  <si>
    <t> </t>
  </si>
  <si>
    <t>Pillage des produits</t>
  </si>
  <si>
    <t>Tueries des commerçants</t>
  </si>
  <si>
    <t>DP3</t>
  </si>
  <si>
    <t>Les marchandises sont brûlées par les rebelles.</t>
  </si>
  <si>
    <t>DP4</t>
  </si>
  <si>
    <t>Les rebelles prélèvent des taxes.</t>
  </si>
  <si>
    <t>DP5</t>
  </si>
  <si>
    <t>Changement des lieux d'approvisionnement</t>
  </si>
  <si>
    <t>DP5.1</t>
  </si>
  <si>
    <t>Non, les zones d'approvisionnement ne changent pas avec l'insécurité.</t>
  </si>
  <si>
    <t>DP5.2</t>
  </si>
  <si>
    <t>Oui, les zones d'approvisionnement changent avec l'insécurité.</t>
  </si>
  <si>
    <t>DP5.2.1</t>
  </si>
  <si>
    <t>Avant les commerçants allaient à Djugu - Fataki.</t>
  </si>
  <si>
    <t>DP5.2.2</t>
  </si>
  <si>
    <t>DP5.2.2.1</t>
  </si>
  <si>
    <t>DP5.2.3</t>
  </si>
  <si>
    <t>DP5.2.3.1</t>
  </si>
  <si>
    <t>DP5.2.3.2</t>
  </si>
  <si>
    <t>Avant les commerçants allaient à Djugu - Fataki - Bule.</t>
  </si>
  <si>
    <t>DP6</t>
  </si>
  <si>
    <t>Durabilité des effets</t>
  </si>
  <si>
    <t>DP6.1</t>
  </si>
  <si>
    <t>Les effets ne sont pas durables.</t>
  </si>
  <si>
    <t>DP6.2</t>
  </si>
  <si>
    <t>Les effets sont durables.</t>
  </si>
  <si>
    <t>DP7</t>
  </si>
  <si>
    <t>En plus de l'insécurité, le mauvais état des routes joue.</t>
  </si>
  <si>
    <t>Quels impacts la volatilité du contexte sécuritaire a-t-elle eu sur le fonctionnement de ce marché au niveau de la fixation des prix, disponibilité des produits et fréquentation en 2025 ?</t>
  </si>
  <si>
    <t>Prix</t>
  </si>
  <si>
    <t>Hausse des prix sur les marchés</t>
  </si>
  <si>
    <t>Disponibilité</t>
  </si>
  <si>
    <t>Baisse de la quantité de biens disponibles</t>
  </si>
  <si>
    <t>Farine de maïs</t>
  </si>
  <si>
    <t>Farine de manioc</t>
  </si>
  <si>
    <t>Bonne disponibilité malgré l'insécurité</t>
  </si>
  <si>
    <t>Fréquentation des clients et des commerçants</t>
  </si>
  <si>
    <t>DP3.1</t>
  </si>
  <si>
    <t>Baisse de la fréquentation des clients</t>
  </si>
  <si>
    <t>DP3.2</t>
  </si>
  <si>
    <t>Pas de changement de la fréquentation des clients</t>
  </si>
  <si>
    <t>DP3.3</t>
  </si>
  <si>
    <t>Baisse de la fréquentation des commerçants sur le marché</t>
  </si>
  <si>
    <t>DT3</t>
  </si>
  <si>
    <t>Quels impacts la volatilité du contexte sécuritaire a-t-elle eu sur la connexion des marchés entre eux dans et hors de la ville de Bunia au cours de l'année 2025?</t>
  </si>
  <si>
    <t>Les marchés secondaires sont toujours approvisionnés mais avec une disponibilité des produits variable selon l'insécurité.</t>
  </si>
  <si>
    <t>Les marchés secondaires sont toujours bien approvisionnés.</t>
  </si>
  <si>
    <t>Section C : Stratégies d'adaptation</t>
  </si>
  <si>
    <t>Quelles mesures ont été mises en place au niveau du marché pour réduire les effets de l’instabilité du contexte sécuritaire sur les activités des commerçants et des usagers ?</t>
  </si>
  <si>
    <t>Aucune mesure n'a été mise en place.</t>
  </si>
  <si>
    <t>Pas d'insécurité sur le marché mais plutôt dans les zones d'approvisionnement</t>
  </si>
  <si>
    <t>Oui, certaines mesures ont été mises en place.</t>
  </si>
  <si>
    <t>Réduction de la fréquence d'approvisionnement</t>
  </si>
  <si>
    <t>Les commerçants alternent pour faire des tours d'approvisionnement.</t>
  </si>
  <si>
    <t>Policiers assurant la sécurité du marché</t>
  </si>
  <si>
    <t>Audiences chaque samedi pour entendre les commerçants</t>
  </si>
  <si>
    <t>Section D : Mesures de régulation des prix et mesures d'atténuation des effets négatifs de la volatilité du contexte sécuritaire</t>
  </si>
  <si>
    <t>Comment les mécanismes de régulation (officiels et non-officiels) ont-ils été impactés par l'instabilité du contexte sécuritaire en 2025 ?</t>
  </si>
  <si>
    <t>Pas de mécanisme de régulation officiel.</t>
  </si>
  <si>
    <t>Existence d'un mécanisme de régulation officiel.</t>
  </si>
  <si>
    <t>Service de l'économie</t>
  </si>
  <si>
    <t>FEC et FENAMI</t>
  </si>
  <si>
    <t>Pas de mécanisme de régulation non-officiel.</t>
  </si>
  <si>
    <t>Existence d'un mécanisme de régulation non-officiel.</t>
  </si>
  <si>
    <t>DP4.1</t>
  </si>
  <si>
    <t>Entente entre les commerçants/Association de commerçants</t>
  </si>
  <si>
    <t>Selon vous, quelles sont les mesures qui pourraient permettre d'atténuer les effets négatifs de la volatilité du contexte sécuritaire sur les commerces et plus globalement sur le marché ?</t>
  </si>
  <si>
    <t>Amélioration de la sécurité dans les zones de production agricole et sur les routes y conduisant/Chasser les acteurs armés</t>
  </si>
  <si>
    <t>Réinsertion/encadrement des groupes armés qui rendent les armes</t>
  </si>
  <si>
    <t>Réhabilitation des routes</t>
  </si>
  <si>
    <t>Sensibilisation pour le rétablissement de la paix</t>
  </si>
  <si>
    <t>Acteurs</t>
  </si>
  <si>
    <t>Gouvernement</t>
  </si>
  <si>
    <t>DP5.1.1</t>
  </si>
  <si>
    <t>DP5.1.2</t>
  </si>
  <si>
    <t>Département des droits de l'homme</t>
  </si>
  <si>
    <t>DP5.1.3</t>
  </si>
  <si>
    <t>Ministère de la défense</t>
  </si>
  <si>
    <t>DP5.1.4</t>
  </si>
  <si>
    <t>PDRSS (encadrement anciens rebelles)</t>
  </si>
  <si>
    <t>DP5.3</t>
  </si>
  <si>
    <t>Leaders communautaires</t>
  </si>
  <si>
    <t>DP5.4</t>
  </si>
  <si>
    <t>Maire</t>
  </si>
  <si>
    <t>Population elle-même</t>
  </si>
  <si>
    <t xml:space="preserve">Nombre de points additionnels </t>
  </si>
  <si>
    <t>Entretien IC - Dépôt 1</t>
  </si>
  <si>
    <t>Entretien IC - Dépôt 2</t>
  </si>
  <si>
    <t>Entretien IC - Dépôt 3</t>
  </si>
  <si>
    <t>Entretien IC - Dépôt 4</t>
  </si>
  <si>
    <t>Entretien IC - Dépôt 5</t>
  </si>
  <si>
    <t>Entretien IC - Dépôt 6</t>
  </si>
  <si>
    <t>Entretien IC - Dépôt 7</t>
  </si>
  <si>
    <t>Entretien IC - Dépôt 8</t>
  </si>
  <si>
    <t>Entretien IC - Dépôt 9</t>
  </si>
  <si>
    <t>Entretien IC - Dépôt 10</t>
  </si>
  <si>
    <t>Entretien IC - Dépôt 11</t>
  </si>
  <si>
    <t>Entretien IC - Dépôt 12</t>
  </si>
  <si>
    <t>Entretien IC - Dépôt 13</t>
  </si>
  <si>
    <t>Entretien IC - Dépôt 14</t>
  </si>
  <si>
    <t>Entretien IC - Dépôt 15</t>
  </si>
  <si>
    <t>Maïs en grain</t>
  </si>
  <si>
    <t>Grains de maïs</t>
  </si>
  <si>
    <t>Maïs en grains</t>
  </si>
  <si>
    <t>3 ans</t>
  </si>
  <si>
    <t>10 ans</t>
  </si>
  <si>
    <t>15 ans</t>
  </si>
  <si>
    <t>Section A : Zones d'approvisionnement et connexions du dépôt aux marchés</t>
  </si>
  <si>
    <t>D'où viennent les produits (farine de maïs, farine de manioc et/ou haricots) qui se trouvent dans ce dépôt et comment sont-ils transportés ?</t>
  </si>
  <si>
    <r>
      <t>Marché central</t>
    </r>
    <r>
      <rPr>
        <i/>
        <sz val="10"/>
        <rFont val="Segoe UI"/>
        <family val="2"/>
      </rPr>
      <t xml:space="preserve"> (mais provient de d'autres territoires)</t>
    </r>
  </si>
  <si>
    <t>ZS de Mongbwalu</t>
  </si>
  <si>
    <t>Ouganda</t>
  </si>
  <si>
    <t>Manioc entier</t>
  </si>
  <si>
    <t>Irumu</t>
  </si>
  <si>
    <t>Transport</t>
  </si>
  <si>
    <t>Motos triporteur</t>
  </si>
  <si>
    <t>Camion/Véhicule</t>
  </si>
  <si>
    <t>Pirogue</t>
  </si>
  <si>
    <t>Quels sont les autres marchés approvisionnés en farine de maïs, farine de manioc et/ou haricots par ce dépôt ?</t>
  </si>
  <si>
    <t>Opas</t>
  </si>
  <si>
    <t>Symbiliabo</t>
  </si>
  <si>
    <t>Marché de Mongbwalu</t>
  </si>
  <si>
    <t>Marché Léopard</t>
  </si>
  <si>
    <t>DP2.2.3</t>
  </si>
  <si>
    <t>Mongbwalu - Iga Barrière</t>
  </si>
  <si>
    <t>Rwampara - Marché Mwanga</t>
  </si>
  <si>
    <t>Section B : Impact de l’instabilité du contexte sécuritaire sur les routes d'approvisionnement et sur l'activité des dépôts</t>
  </si>
  <si>
    <t>Quels impacts la volatilité du contexte sécuritaire a-t-elle eu sur les routes d'approvisionnement (pour la farine de maïs, la farine de manioc et les haricots) en 2025 ?</t>
  </si>
  <si>
    <t>Pas de problème sécuritaire.</t>
  </si>
  <si>
    <t>Tueries de commerçants</t>
  </si>
  <si>
    <t>Violences sexuelles</t>
  </si>
  <si>
    <t>Taxes à payer sur la route (rebelles, armée et/ou police)</t>
  </si>
  <si>
    <t>Coupures de routes par les rebelles.</t>
  </si>
  <si>
    <t>DP8</t>
  </si>
  <si>
    <t>DP8.1</t>
  </si>
  <si>
    <t>DP8.2</t>
  </si>
  <si>
    <t>Non, les zones d'approvisionnement ne changent pas avec l'insécurité mais ils y vont moins souvent ou attendent que l'insécurité diminue.</t>
  </si>
  <si>
    <t>DP8.3</t>
  </si>
  <si>
    <t>Oui, les zones d'approvisionnement changent avec l'insécurité mais pas pour tous les produits.</t>
  </si>
  <si>
    <t>DP8.4</t>
  </si>
  <si>
    <t>DP8.4.1</t>
  </si>
  <si>
    <t>DP8.4.1.1</t>
  </si>
  <si>
    <t>DP8.4.2</t>
  </si>
  <si>
    <t>DP8.4.2.1</t>
  </si>
  <si>
    <t>DP8.4.2.2</t>
  </si>
  <si>
    <t>DP8.4.2.3</t>
  </si>
  <si>
    <t>DP9</t>
  </si>
  <si>
    <t>DP9.1</t>
  </si>
  <si>
    <t>DP9.2</t>
  </si>
  <si>
    <t>La durabilité des effets dépend d'un commerçant à l'autre.</t>
  </si>
  <si>
    <t>DP9.3</t>
  </si>
  <si>
    <t>Quels impacts la volatilité du contexte sécuritaire a-t-elle eu sur votre activité en 2025 ?</t>
  </si>
  <si>
    <t>Aucun problème</t>
  </si>
  <si>
    <t>Augmentation des prix des produits</t>
  </si>
  <si>
    <t>Fréquentation</t>
  </si>
  <si>
    <t>Hausse de la fréquentation car beaucoup de biens disponibles malgré tout</t>
  </si>
  <si>
    <t>DP3.4</t>
  </si>
  <si>
    <t>Hausse de la fréquentation pour faire des stocks en cas d'insécurité</t>
  </si>
  <si>
    <t>Coûts</t>
  </si>
  <si>
    <t>Augmentation des coûts pour protéger les produits.</t>
  </si>
  <si>
    <t>DP4.2</t>
  </si>
  <si>
    <t>Hausse des coûts lors du changement de fournisseurs</t>
  </si>
  <si>
    <t>DP4.3</t>
  </si>
  <si>
    <t>Hausse des coûts car les fournisseurs produisent moins.</t>
  </si>
  <si>
    <t>DP4.4</t>
  </si>
  <si>
    <r>
      <t xml:space="preserve">Hausse des coûts </t>
    </r>
    <r>
      <rPr>
        <i/>
        <sz val="10"/>
        <rFont val="Segoe UI"/>
        <family val="2"/>
      </rPr>
      <t>(sans précision)</t>
    </r>
  </si>
  <si>
    <t>DP4.5</t>
  </si>
  <si>
    <t>Pas de variation des coûts</t>
  </si>
  <si>
    <t>DP4.6</t>
  </si>
  <si>
    <t>Taxes à payer sur la route</t>
  </si>
  <si>
    <t>Effet psychologique négatif</t>
  </si>
  <si>
    <t>Quels ont été les effets de l'instabilité du contexte sécuritaire sur votre accès à l'argent liquide ?</t>
  </si>
  <si>
    <t>Aucun effet négatif sur l'accès à l'argent liquide.</t>
  </si>
  <si>
    <t>L'argent devient rare en cas d'insécurité (manque de clients et/ou de stock).</t>
  </si>
  <si>
    <t>Acceptance du crédit</t>
  </si>
  <si>
    <t>Crédits restreints aux clients fidèles avec un délais de remboursement réduit du fait de l'insécurité ainsi que de la saison culturale.</t>
  </si>
  <si>
    <t>Le commerçant ne propose plus de crédit.</t>
  </si>
  <si>
    <t>Les fournisseurs acceptent quand même le crédit lorsqu'il y a insécurité.</t>
  </si>
  <si>
    <t>Acceptance du MM</t>
  </si>
  <si>
    <t>Les fournisseurs refusent le MM lorsqu'il y a insécurité.</t>
  </si>
  <si>
    <t>Les fournisseurs acceptent quand même le MM lorsqu'il y a insécurité.</t>
  </si>
  <si>
    <t>Les échanges entre le commerçant et ses clients se font par MM du fait de l'insécurité.</t>
  </si>
  <si>
    <t>Quelles mesures avez-vous mis en place pour limiter les effets négatifs de l'instabilité du contexte sécuritaire sur votre activité ?</t>
  </si>
  <si>
    <t>Ne plus vendre à crédit</t>
  </si>
  <si>
    <t>Approvisionnement dans d'autres dépôts</t>
  </si>
  <si>
    <t>Vente directement dans les zones d'approvisionnement</t>
  </si>
  <si>
    <t>Les mécanismes cités ne sont pas vraiment efficaces.</t>
  </si>
  <si>
    <t>Entente entre les transporteurs/dépôts</t>
  </si>
  <si>
    <t>Impact de l'insécurité sur les mécanismes de régulation des prix</t>
  </si>
  <si>
    <t>Selon vous, quelles sont les mesures qui pourraient permettre d'atténuer les effets négatifs de la volatilité du contexte sécuritaire sur votre activité ?</t>
  </si>
  <si>
    <t>Amélioration de la sécurité dans les zones de production agricole et sur les routes y conduisant/Chasser les acteurs armés.</t>
  </si>
  <si>
    <t>Diminuer les taxes que demandent les soldats sur les routes.</t>
  </si>
  <si>
    <t>Diminuer le nombre de taxes de l'état sur les routes et/ou sur le marché.</t>
  </si>
  <si>
    <t>Réhabilitation des routes.</t>
  </si>
  <si>
    <t>Diminuer les taxes que demandent les administrateurs des marchés.</t>
  </si>
  <si>
    <t>Augmenter le suivi du gouvernement dans les dépôts.</t>
  </si>
  <si>
    <t>Mettre des militaires et des policiers pour garder les dépôts.</t>
  </si>
  <si>
    <t>Permettre que tous les déplacés de guerre retournent dans leur localité.</t>
  </si>
  <si>
    <t>DP9.1.1</t>
  </si>
  <si>
    <t>DP9.1.2</t>
  </si>
  <si>
    <t>DP9.1.3</t>
  </si>
  <si>
    <t>Administrateur du marché</t>
  </si>
  <si>
    <t>ONGI</t>
  </si>
  <si>
    <t>DP9.4</t>
  </si>
  <si>
    <t>Entretien IC - Conso 1</t>
  </si>
  <si>
    <t>Entretien IC - Conso 2</t>
  </si>
  <si>
    <t>Entretien IC - Conso 3</t>
  </si>
  <si>
    <t>Entretien IC - Conso 4</t>
  </si>
  <si>
    <t>Entretien IC - Conso 5</t>
  </si>
  <si>
    <t>Entretien IC - Conso 6</t>
  </si>
  <si>
    <t>Entretien IC - Conso 7</t>
  </si>
  <si>
    <t>Entretien IC - Conso 8</t>
  </si>
  <si>
    <t>Entretien IC - Conso 9</t>
  </si>
  <si>
    <t>Entretien IC - Conso 10</t>
  </si>
  <si>
    <t>Entretien IC - Conso 11</t>
  </si>
  <si>
    <t>Entretien IC - Conso 12</t>
  </si>
  <si>
    <t>Entretien IC - Conso 13</t>
  </si>
  <si>
    <t>Entretien IC - Conso 14</t>
  </si>
  <si>
    <t>Entretien IC - Conso 15</t>
  </si>
  <si>
    <t>Entretien IC - Conso 16</t>
  </si>
  <si>
    <t>Entretien IC - Conso 17</t>
  </si>
  <si>
    <t>Entretien IC - Conso 18</t>
  </si>
  <si>
    <t>Entretien IC - Conso 19</t>
  </si>
  <si>
    <t>Entretien IC - Conso 20</t>
  </si>
  <si>
    <t>Entretien IC - Conso 21</t>
  </si>
  <si>
    <t>Entretien IC - Conso 22</t>
  </si>
  <si>
    <t>Entretien IC - Conso 23</t>
  </si>
  <si>
    <t>Entretien IC - Conso 24</t>
  </si>
  <si>
    <t>Entretien IC - Conso 25</t>
  </si>
  <si>
    <t>Entretien IC - Conso 26</t>
  </si>
  <si>
    <t>Marché le plus fréquenté</t>
  </si>
  <si>
    <t>Oui</t>
  </si>
  <si>
    <t>Rarement, plutôt au marché Saïo.</t>
  </si>
  <si>
    <t>Non, plutôt le marché central, marché Saïo et le marché de Yambi-Yaya.</t>
  </si>
  <si>
    <t>Non, plutôt au marché central.</t>
  </si>
  <si>
    <t>Non, souvent le marché Kolomani et le marché central.</t>
  </si>
  <si>
    <t>Produits fréquemment achetés</t>
  </si>
  <si>
    <t>Farine de manioc et haricots</t>
  </si>
  <si>
    <t>Farine de manioc, farine de maïs et haricots</t>
  </si>
  <si>
    <t>Farine de maïs, farine de manioc et haricots</t>
  </si>
  <si>
    <t>Farine de maïs et de manioc.</t>
  </si>
  <si>
    <t>Farines de maïs, de manioc et haricots</t>
  </si>
  <si>
    <t>Durée de fréquentation du marché</t>
  </si>
  <si>
    <t>1 année et 9 mois</t>
  </si>
  <si>
    <t>Plus de 3 ans</t>
  </si>
  <si>
    <t>8 ans</t>
  </si>
  <si>
    <t xml:space="preserve">2 ans </t>
  </si>
  <si>
    <t>Section A : Impact de l’instabilité du contexte sécuritaire les consommateurs</t>
  </si>
  <si>
    <t>Selon vous, comment les prix et la disponibilité de la farine de maïs, de la farine de manioc et des haricots a évolué sur ce marché en 2025 ?</t>
  </si>
  <si>
    <t>Les prix et la disponibilité varient selon la saison culturale.</t>
  </si>
  <si>
    <t>Les prix ont eu tendance à baisser depuis 2025</t>
  </si>
  <si>
    <t>Les prix ont baissé par rapport à 2025.</t>
  </si>
  <si>
    <t>Les prix ont augmenté en 2025.</t>
  </si>
  <si>
    <t>Les prix ont augmenté lors des périodes d'insécurité.</t>
  </si>
  <si>
    <r>
      <t>Les prix augmentent selon les périodes</t>
    </r>
    <r>
      <rPr>
        <i/>
        <sz val="10"/>
        <rFont val="Segoe UI"/>
        <family val="2"/>
      </rPr>
      <t xml:space="preserve"> (sans précision de pourquoi)</t>
    </r>
    <r>
      <rPr>
        <sz val="10"/>
        <rFont val="Segoe UI"/>
        <family val="2"/>
      </rPr>
      <t>.</t>
    </r>
  </si>
  <si>
    <t>Les prix sont bons.</t>
  </si>
  <si>
    <t>Les prix n'ont pas changé.</t>
  </si>
  <si>
    <t>DP10</t>
  </si>
  <si>
    <t>DP10.1</t>
  </si>
  <si>
    <t>Les produits sont disponibles sur le marché.</t>
  </si>
  <si>
    <t>DP10.2</t>
  </si>
  <si>
    <t>DP10.3</t>
  </si>
  <si>
    <t>Les produits sont moins disponibles lorsqu'il y a insécurité.</t>
  </si>
  <si>
    <t>DP10.4</t>
  </si>
  <si>
    <t>DP10.5</t>
  </si>
  <si>
    <t>DP10.6</t>
  </si>
  <si>
    <t>La disponibilité des produits fluctue.</t>
  </si>
  <si>
    <t>DP11</t>
  </si>
  <si>
    <t>DP11.1</t>
  </si>
  <si>
    <t>Comment l'instabilité du contexte sécuritaire a-t-elle influencé votre accès au marché ?</t>
  </si>
  <si>
    <t>Pas d'effet sur l'accès physique au marché</t>
  </si>
  <si>
    <t>Oui, mais rarement.</t>
  </si>
  <si>
    <t>Oui, mon accès a été réduit du fait de jeunes qui rendent le quartier non sécurisé.</t>
  </si>
  <si>
    <t>Comment l'instabilité du contexte sécuritaire a-t-elle influencé votre accès à l'argent liquide ?</t>
  </si>
  <si>
    <t>Pas d'impact sur l'accès à l'argent liquide.</t>
  </si>
  <si>
    <t>Pas d'impact sur l'accès au crédit.</t>
  </si>
  <si>
    <t>Pas d'impact sur l'utilisation du MM.</t>
  </si>
  <si>
    <t>Les commerçants ont peur de voyager avec du liquide et utilisent MPESA ppour leurs achats, bien que les fournisseurs veulent de l'argent liquide.</t>
  </si>
  <si>
    <t>Ne prend pas de crédit de peur de ne pas pouvoir rembourser.</t>
  </si>
  <si>
    <t>DP6.1.1</t>
  </si>
  <si>
    <t>Section B : Stratégies d'adaptation</t>
  </si>
  <si>
    <t>Comment vous êtes vous adaptés pour contrecarrer les effets négatifs décrits avant survenus du fait de l'instabilité du contexte sécuritaire ?</t>
  </si>
  <si>
    <t>Aucune stratégie d'adaptation</t>
  </si>
  <si>
    <t>Pas d'effets négatifs à Bunia</t>
  </si>
  <si>
    <t>Non, ils ne peuvent rien faire à part s'adapter aux prix élevés</t>
  </si>
  <si>
    <t>Economiser l'argent lorsque l'insécurité se fait sentir</t>
  </si>
  <si>
    <t>Changement de produits quand les prix augmentent, pour des produits de qualité inférieure</t>
  </si>
  <si>
    <t>Changement de marché si la personne ne trouve rien sur ce marché</t>
  </si>
  <si>
    <t>Ne viens pas au marché en cas d'inscécurité.</t>
  </si>
  <si>
    <t>Changement des heures de fréquentation du marché</t>
  </si>
  <si>
    <t>Section C : Mesures de régulation des prix et mesures d'atténuation des effets négatifs de la volatilité du contexte sécuritaire</t>
  </si>
  <si>
    <t>Selon vous, quelles sont les mesures qui pourraient permettre d'atténuer les effets négatifs de la volatilité du contexte sécuritaire sur les commerces (y compris le votre) et plus globalement sur le marché ?</t>
  </si>
  <si>
    <t>Pas d'effets négatifs</t>
  </si>
  <si>
    <t>N'est pas concerné</t>
  </si>
  <si>
    <t>N'a pas d'idée</t>
  </si>
  <si>
    <t>Sensibiliser les groupes rebelles</t>
  </si>
  <si>
    <t>Renforcer la sécurité et permettre le retour de la sécurité dans les localités</t>
  </si>
  <si>
    <t>Sécurisation des dépôts dans leur ménage</t>
  </si>
  <si>
    <t>Venir au marché lorsqu'il y a la sécurité</t>
  </si>
  <si>
    <t>Entente entre les commerçants pour fixer des prix harmonisés</t>
  </si>
  <si>
    <t>DP12</t>
  </si>
  <si>
    <t>Limiter les heures du marché pour éviter les tracasseries des enfants des rues</t>
  </si>
  <si>
    <t>Autorités (sans préciser)</t>
  </si>
  <si>
    <t>Autorités locales</t>
  </si>
  <si>
    <t>Services de sécurité</t>
  </si>
  <si>
    <t>Armée</t>
  </si>
  <si>
    <t>Fournisseurs</t>
  </si>
  <si>
    <t>Commerçants</t>
  </si>
  <si>
    <t>Entretien IC - Détaillant 1</t>
  </si>
  <si>
    <t>Entretien IC - Détaillant 2</t>
  </si>
  <si>
    <t>Entretien IC - Détaillant 3</t>
  </si>
  <si>
    <t>Entretien IC - Détaillant 4</t>
  </si>
  <si>
    <t>Entretien IC - Détaillant 5</t>
  </si>
  <si>
    <t>Entretien IC - Détaillant 6</t>
  </si>
  <si>
    <t>Entretien IC - Détaillant 7</t>
  </si>
  <si>
    <t>Entretien IC - Détaillant 8</t>
  </si>
  <si>
    <t>Entretien IC - Détaillant 9</t>
  </si>
  <si>
    <t>Entretien IC - Détaillant 10</t>
  </si>
  <si>
    <t>Entretien IC - Détaillant 11</t>
  </si>
  <si>
    <t>Entretien IC - Détaillant 12</t>
  </si>
  <si>
    <t>Entretien IC - Détaillant 13</t>
  </si>
  <si>
    <t>Entretien IC - Détaillant 14</t>
  </si>
  <si>
    <t>Entretien IC - Détaillant 15</t>
  </si>
  <si>
    <t>Entretien IC - Détaillant 16</t>
  </si>
  <si>
    <t>Entretien IC - Détaillant 17</t>
  </si>
  <si>
    <t>Entretien IC - Détaillant 18</t>
  </si>
  <si>
    <t>Entretien IC - Détaillant 19</t>
  </si>
  <si>
    <t>Entretien IC - Détaillant 20</t>
  </si>
  <si>
    <t>Entretien IC - Détaillant 21</t>
  </si>
  <si>
    <t>Entretien IC - Détaillant 22</t>
  </si>
  <si>
    <t>Entretien IC - Détaillant 23</t>
  </si>
  <si>
    <t>Entretien IC - Détaillant 24</t>
  </si>
  <si>
    <t>Entretien IC - Détaillant 25</t>
  </si>
  <si>
    <t>03/03/2026</t>
  </si>
  <si>
    <t>Marché Saïo</t>
  </si>
  <si>
    <t>Marché Yambi-Yaya</t>
  </si>
  <si>
    <t>Komanda</t>
  </si>
  <si>
    <t>Gethy</t>
  </si>
  <si>
    <t>Ngoy</t>
  </si>
  <si>
    <t>Kpanga</t>
  </si>
  <si>
    <t>Saio</t>
  </si>
  <si>
    <t>Ndoromo</t>
  </si>
  <si>
    <t>Section B : Impact de l’instabilité du contexte sécuritaire sur les routes d'approvisionnement et sur l'activité des commerçants</t>
  </si>
  <si>
    <t>Les effets sont ponctuels</t>
  </si>
  <si>
    <t xml:space="preserve"> Prix </t>
  </si>
  <si>
    <t>Hausse de prix sur le marché</t>
  </si>
  <si>
    <t>Baisse de la clientèle</t>
  </si>
  <si>
    <t>Comment votre propre activité a-t-elle été impactée ?</t>
  </si>
  <si>
    <t>Les effets ne sont pas durables</t>
  </si>
  <si>
    <t>Les effets sont durables</t>
  </si>
  <si>
    <t>DT4</t>
  </si>
  <si>
    <t xml:space="preserve">Acteurs </t>
  </si>
  <si>
    <t>Entretien IC - Grossiste 1</t>
  </si>
  <si>
    <t>Entretien IC - Grossiste 2</t>
  </si>
  <si>
    <t>Entretien IC - Grossiste 3</t>
  </si>
  <si>
    <t>Entretien IC - Grossiste 4</t>
  </si>
  <si>
    <t>Entretien IC - Grossiste 5</t>
  </si>
  <si>
    <t>Entretien IC - Grossiste 6</t>
  </si>
  <si>
    <t>Entretien IC - Grossiste 7</t>
  </si>
  <si>
    <t>Entretien IC - Grossiste 8</t>
  </si>
  <si>
    <t>Entretien IC - Grossiste 9</t>
  </si>
  <si>
    <t>Entretien IC - Grossiste 10</t>
  </si>
  <si>
    <t>Entretien IC - Grossiste 11</t>
  </si>
  <si>
    <t>Entretien IC - Grossiste 12</t>
  </si>
  <si>
    <t>Entretien IC - Grossiste 13</t>
  </si>
  <si>
    <t>Entretien IC - Grossiste 14</t>
  </si>
  <si>
    <t>Entretien IC - Grossiste 15</t>
  </si>
  <si>
    <t>Entretien IC - Grossiste 16</t>
  </si>
  <si>
    <t>Entretien IC - Grossiste 17</t>
  </si>
  <si>
    <t>Entretien IC - Grossiste 18</t>
  </si>
  <si>
    <t>Entretien IC - Grossiste 19</t>
  </si>
  <si>
    <t>Entretien IC - Grossiste 20</t>
  </si>
  <si>
    <t>Entretien IC - Grossiste 21</t>
  </si>
  <si>
    <t>Entretien IC - Grossiste 22</t>
  </si>
  <si>
    <t>Entretien IC - Grossiste 23</t>
  </si>
  <si>
    <t>Entretien IC - Grossiste 24</t>
  </si>
  <si>
    <t>Maïs grains</t>
  </si>
  <si>
    <t>Tanzanie</t>
  </si>
  <si>
    <t>Rwanda</t>
  </si>
  <si>
    <t>La zone ne change pas pour le manioc, mais dès qu'il pleut le commerçant n'en achète plus car le manioc n'est plus de bonne qualité.</t>
  </si>
  <si>
    <t>Kindia</t>
  </si>
  <si>
    <t>Lengabo</t>
  </si>
  <si>
    <t>Kalimuli</t>
  </si>
  <si>
    <t>Camp Ndonomo</t>
  </si>
  <si>
    <t>Isirp</t>
  </si>
  <si>
    <t>Mapela</t>
  </si>
  <si>
    <t>Lycée</t>
  </si>
  <si>
    <t>Petits kasoko et commerçants dans les avenues</t>
  </si>
  <si>
    <t>Mongbwalu</t>
  </si>
  <si>
    <t>Dibuna</t>
  </si>
  <si>
    <t>Pas de problème sécuritaire</t>
  </si>
  <si>
    <t>Pillage des marchandises</t>
  </si>
  <si>
    <t>Produits brûlés</t>
  </si>
  <si>
    <t>Blocage des routes</t>
  </si>
  <si>
    <t>Pas de changement des lieux d'approvisionnement</t>
  </si>
  <si>
    <t>Pas de changement des lieux d'approvisionnement mais changement de route</t>
  </si>
  <si>
    <t>Pas d'impact négatif</t>
  </si>
  <si>
    <t>Hausse des prix</t>
  </si>
  <si>
    <t>Le nombre de clients a baissé.</t>
  </si>
  <si>
    <t>Pas de changement.</t>
  </si>
  <si>
    <t>Le nombre de commerçants a baissé.</t>
  </si>
  <si>
    <t>Les produits étaient moins disponibles.</t>
  </si>
  <si>
    <t>Pas d'impact négatif.</t>
  </si>
  <si>
    <t>Achat local de produits</t>
  </si>
  <si>
    <t>Attente que les autres commerçants approvisionnent en marchandises depuis les territoires.</t>
  </si>
  <si>
    <t>Difficulté à s'approvisionner en produits.</t>
  </si>
  <si>
    <t>Pertes de capital.</t>
  </si>
  <si>
    <t>Arrêt des activités de cultivateur à Djugu.</t>
  </si>
  <si>
    <t>Fermeture du commerce le temps que les produits arrivent.</t>
  </si>
  <si>
    <t>Difficile d'avoir de l'argent liquide du fait de l'insécurité.</t>
  </si>
  <si>
    <t>Crédit accepté pour l'achat.</t>
  </si>
  <si>
    <t>Crédit accepté pour la vente aux clients connus.</t>
  </si>
  <si>
    <t>Les fournisseurs ont peur d'accepter des crédits</t>
  </si>
  <si>
    <t>Pas de marchés secondaires.</t>
  </si>
  <si>
    <t>Les commerçants détaillants viennent difficilement sur le marché.</t>
  </si>
  <si>
    <t>Aucune mesure.</t>
  </si>
  <si>
    <t>Arrêt des activités dans les zones où il n'y a pas de sécurité.</t>
  </si>
  <si>
    <t>Attente d'une accalmie pour aller se réapprovisionner</t>
  </si>
  <si>
    <t>Baisse des prix en augmentant les mesures parfois de peur que les produits se détériorent</t>
  </si>
  <si>
    <t>Changement de routes</t>
  </si>
  <si>
    <t>Entente entre les commerçants.</t>
  </si>
  <si>
    <t>Rétablissement de la paix dans les localités</t>
  </si>
  <si>
    <t>Sensibiliser les milices</t>
  </si>
  <si>
    <t>Amélioration sécurité route Tchomia</t>
  </si>
  <si>
    <t xml:space="preserve">Rehabilitation de la route </t>
  </si>
  <si>
    <t>Arriver à cultiver dans les provinces de la RDC plutôt qu'en Ouganda</t>
  </si>
  <si>
    <t>Fournir des moyens financiers aux commerçants</t>
  </si>
  <si>
    <t>Protection du gouvernement</t>
  </si>
  <si>
    <t>Diminution des taxes de l'état sur les routes</t>
  </si>
  <si>
    <t>DP11.2</t>
  </si>
  <si>
    <t>DP11.3</t>
  </si>
  <si>
    <t>ONG</t>
  </si>
  <si>
    <t>Attente que les autres commerçants approvisionnent en marchandises depuis les territoires, approvisionnement local en attendant.</t>
  </si>
  <si>
    <t>Hausse des prix.</t>
  </si>
  <si>
    <t>Pas d'effets pour ceux qui ne se réapprovisionnent pas dans les zones touchées par l'insécurité.</t>
  </si>
  <si>
    <t>Rester chez soi jusqu'à une accalmie, fermeture du commerce.</t>
  </si>
  <si>
    <t>Pas de problème sécuritaire car les produits ne viennent plus du pays à cause de l'insécurité.</t>
  </si>
  <si>
    <t>Pas d'effets négatifs pour ceux dont les produits viennent d'Ouganda.</t>
  </si>
  <si>
    <t>Les commerçants de certaines ethnies peuvent avoir du mal à circuler.</t>
  </si>
  <si>
    <t>Certains commerçants ont abandonné de cultiver eux-mêmes/s'approvisionner en produits dans les zones touchées par l'insécurité (parfois il y a longtemps pas forcément en 2025).</t>
  </si>
  <si>
    <t>DP12.1</t>
  </si>
  <si>
    <t>DP12.2</t>
  </si>
  <si>
    <t>DP3.1.1</t>
  </si>
  <si>
    <t>Oui, certains marchés sont connectés à ce marché.</t>
  </si>
  <si>
    <t>DP2.1.12</t>
  </si>
  <si>
    <t>DP2.1.13</t>
  </si>
  <si>
    <t>DP2.1.14</t>
  </si>
  <si>
    <t>DP2.1.15</t>
  </si>
  <si>
    <t>DP2.3.5</t>
  </si>
  <si>
    <t>DP2.3.6</t>
  </si>
  <si>
    <t>Hormis pour les commerçants ayant rapporté qu'il n'y avait aucun problème sécuritaire sur la période considérée (2 IC), pour 7/9 IC ayant rapporté ne pas avoir fait face à des problèmes sécuritaires car leurs produits ne venaient plus du pays à cause de l'insécurité, mais souvent de pays voisins comme l'Ouganda, aucun effet n'a été logiquement rapporté. 2 IC ont toutefois rapporté certains effets sur les marchés en cas d'insécurité dans le pays, bien qu'ils s'approvisionnaient à l'étranger. En outre, 6 grossistes ont également mentionné qu'il n'y avait pas eu d'effets négatifs de l'insécurité sur les chaînes d'approvisionnement, bien que certaines réponses n'étaient pas vraiment claires à savoir s'il y avait véritablement eu de l'insécurité pendant la période. En particulier, un grossiste qui avait rapporté que l'insécurité avait impacté négativement la chaine d'approvisionnement a rapporté qu'elle n'avait pas eu d'effets au niveau des marchés.
Selon les autres grossistes interrogés, la volatilité du contexte sécuritaire a eu certains effets sur le fonctionnement de leur marché au niveau de la fixation des prix, disponibilité des produits et fréquentation. En effet, des hausses de prix (10 IC), des produits moins disponibles (6 IC) et une baisse de la fréquentation (5 IC) souvent liée à des prix trop élevés ou encore pour les commerçants détaillants des territoires venant se réapprovisionner à Bunia, de l'insécurité sur les routes pour se rendre sur le marché ont été rapportés par les grossistes interrogés.
Au niveau des marchés, il est intéressant de noter que bien que les grossistes du marché central interrogés avaient mentionné des effets sur les chaines d'approvisionnement, il n'y avait aucun effet de l'insécurité rapporté sur la fixation des prix, la fréquentation ou la disponibilité des produits sur ce marché.</t>
  </si>
  <si>
    <t>Outre les commerçants n'ayant pas rapporté de problèmes sécuritaires, 7 commerçants n'ont pas rapporté d'impacts négatifs de l'insécurité sur leur activité (même si certains (2 IC) avaient rapporté des hausses de prix, baisses de fréquentation ou encore des produits moins disponibles sur les marchés), soit car ils s'approvisionnaient directement sur le marché central (2) soit car l'insécurité dans certaines zones de la province n'avait réellement pas eu d'effet sur leur activité (5), un commerçant ayant précisé que les groupes armés dans la zone d'approvisionnement de Bukiringi ne dérangeait pas les activités des commerçants.
Toutefois, pour d'autres grossistes interrogés, l'insécurité a eu un impact délétère sur leur activité. En effet, 7 IC ont rapporté avoir fait face à des pertes de capital. En outre, 4 IC ont rapporté avoir des difficultés à se réapprovisionner en produits, alors qu'un commerçant a mentionné avoir dû fermer son commerce le temps que les produits soient réapprovisionnés. Un autre commerçant a mentionné avoir stoppé ses activités agricoles dans le territoire de Djugu, alors qu'un autre grossiste a rapporté attendre que les autres commerçants approvisionnent les marchés en marchandises depuis les territoires, ne voulant pas lui-même s'exposer aux risques décrits précédemment, et achetant localement en attendant.</t>
  </si>
  <si>
    <t xml:space="preserve">Concernant l'effet de l'insécurité sur l'accès à l'argent liquide, 9 IC ont rapporté avoir fait face à des difficultés à disposer d'argent liquide en raison d'une baisse des ventes dans les périodes d'insécurité (moins de fréquentation avec les prix qui augmentent, baisse des marchandises disponibles, etc). En outre, 2 grossistes ont précisé que malgré l'insécurité le crédit était une modalité de paiement qu'ils acceptaient, tout comme leurs fournisseurs. Enfin, un grossiste a souligné que les fournisseurs avaient peur d'accpeter des crédits.
Concernant la durabilité des effets, 3 IC ont rapporté que les effets rapportés étaient ponctuels, alors que 2 ont mentionné que ces effets étaient durables. </t>
  </si>
  <si>
    <t>Il convient tout d'abord de noter que cette question a été difficilement comprise par certains commerçants interrogés. En particulier, 3 IC n'ont pas répondu à la question ou ont apporté des réponses ne faisant pas sens.
Outre les commerçants n'ayant pas rapporté de problèmes sécuritaires (8) et 4 grossistes ayant rapporté qu'aucun marché n'était connecté à leur marché, 4 IC n'ont rapporté aucun effet de la volatilité du contexte sécuritaire sur la connexion entre les marchés. Toutefois, 5 commerçants (à Hoho, Saïo, Kolomani et Abattoir) ont mentionné que les commerçants détaillants pouvaient difficilement sur le marché en cas d'insécurité. Enfin, un commerçant du marché Abattoir a précisé que les commerçants de certaines ethnies pouvaient avoir du mal à circuler du fait de la nature ethnique des conflits dans la province.</t>
  </si>
  <si>
    <t>La totalité des grossistes interrogés n'ont rapporté aucun mécanisme de régulation officiel des prix sur leur marché.
La quasi-totalité des grossistes ont également mentionné qu'il n'existait pas de mécanisme de régulation non-officiel (22 IC), excepté un commerçant du marché central qui a mentionné qu'il existait une entente entre les commerçants sur ce marché.</t>
  </si>
  <si>
    <t>Si trois grossistes interrogés n'ont pas proposé de mesures soit du fait de l'inexistence de problèmes de sécurité (2) soit de l'absence d'effets négatifs de cette insécurité sur l'activité économique (1), la quasi-totalité des commerçants grossistes interrogés ont proposé des mesures à mettre en place pour limiter les effets négatifs de l'insécurité sur les commerces y compris le leur (22). 
Le rétablissement de la paix a été cité par la plupart des grossistes interrogés (18/24), ce qui pourrait également permettre d'éviter les importations de certains produits. La réhabilitation des routes a également été citée (4), ainsi que les diminutions des taxes prélevées par l'Etat sur les routes (2). D'autres mesures ont été proposé par certains IC, comme la sensibilisation des acteurs armés, l'amélioration de la sécurité sur la route de Tchomia (pour les produits acheminés d'Ouganda), ou encore au sens large un appel au gouvernement à poursuivre sa protection de la population.
Pour mettre en place ces mesures, les commerçants ont notamment cité le gouvernement (20 IC) ou encore l'armée (7), et dans une moinde mesure les ONG (1), cette dernière pour compenser les pertes en capital.</t>
  </si>
  <si>
    <t xml:space="preserve">Outre les commerçants n'ayant pas rapporté de problèmes sécuritaires (8) et 5 grossistes ayant rapporté l'absence d'effets négatifs nécessitant la mise en place de mesures spécifiques, 3 IC n'ont rapporté n'avoir mis en place aucune stratégie d'adaptation bien qu'ils avaient rapporté certains effets de l'insécurité sur la chaine d'approvisionnement, les marchés, leurs activités ou encore les connexions entre les marchés. Parmi eux, un commerçant n'a pas mis en place de mesures car l'insécurité a eu un effet sur les commerçants résidant dans les zones touchées et qui s'approvisionnent sur son marché mais pas un effet direct sur son commerce. Un autre commerçant a précisé ne pas être en capacité de mettre en place une quelconque mesure pour faire face aux effets rapportés sur sa chaine d'approvisionnement, les marchés, leurs activités et sur la fréquentation de commerçants détaillants d'autres marchés venant s'approvisionner dans son marché.
En outre, 4 IC ont rapporté attendre une accalmie pour aller se réapprovisionner en cas d'insécurité dans les zones d'approvisionnement. Un commerçant a précisé qu'il fermait temporairement son commerce car il manquait de marchandises en période d'insécurité. Un autre commerçant a mentionné attendre que d'autres commerçants s'approvisionnent en marchandises depuis les territoires, et qu'il s'approvisionnait localement (en ville) en attendant. En outre, un commerçant avoir arrêté ses activités (il était également cultivateur/fournisseur) dans les zones où il n'y avait pas de sécurité et un a au contraire mentionné s'y rendre mais par d'autres routes. Enfin, 2 commerçants ont mentionné avoir changé leurs prix, un ayant augmenté ses prix pour compenser les pertes en capital et un ayant augmenté les quantités vendues au même prix pour éviter que ses produits se détériorent par manque de clients.
</t>
  </si>
  <si>
    <t>ZS de Lita</t>
  </si>
  <si>
    <t>ZS de Rwampara</t>
  </si>
  <si>
    <t>Si 2 IC n'ont pas répondu à la question (un ne préférait pas répondre), tous les autres administrateurs ont rapporté diverses mesures à mettre en place. La première mesure citée était l'amélioration de la sécurité dans les zones de production agricole et sur les routes y conduisant en éradiquant/désarmant les groupes armés (7 IC). En particulier, 2 administrateurs ont mentionné la nécessité de sensibiliser les acteurs armés afin qu'ils rendent les armes et un administrateur a mentionné qu'il était nécessaire d'encadrer et réinsérer dans la société les membres des groupes qui rendent les armes notamment à travers le PDRSS. Par ailleurs, la réhabilitation des routes était également mentionnée par 5 IC. 
Les acteurs mentionnés étaient principalement le gouvernement (5 IC), certains administrateurs précisant qu'il était nécessaire que le ministère de la défense (2 IC), le département des droits de l'homme (1 IC), le service de l'économie (1 IC) ainsi que le FEC et FENAMI (1 IC) soient impliqués. Les leaders communautaires, le maire ou encore la population elle-même ont également été mentionnés par certains administrateurs (1 mention pour chaque réponse).</t>
  </si>
  <si>
    <t>Si 1 IC n'a pas répondu à la question du fait d'un manque de temps, 5 IC ont rapporté l'absence d'un mécanisme officiel de régulation des prix contre 3 IC ayant mentionné l'existence d'un tel mécanisme du service de l'économie au niveau des marchés Hoho, central et Yambi-Yaya, supporté par le FEC et FENAMI au niveau du marché central.
En outre, 5 IC ont rapporté l'absence d'un mécanisme non-officiel de régulation des prix contre 3 IC ayant mentionné l'existence d'un tel mécanisme au niveau des marchés central, Saïo et Abattoir. Pour ces deux derniers marchés, les administrateurs ont précisé que les commerçants s'entendaient entre eux pour fixer les prix.</t>
  </si>
  <si>
    <t>Les administrateurs des marchés Yambi-Yaya, Dele et Mudzipela qui ont déclaré qu'aucun marché n'était connecté à leur marché. Les autres administrateurs interrogés (6/9) ont rapporté que des marchés de la ville de Bunia étaient connectés à leur marché. En particulier, le marché central desservirait tous les marchés de la ville de Bunia. En outre, le marché Hoho approvisionnerait certains commerçants des marchés Abattoir, Sukisa 2 et Gouvernorat, alors que pour ce dernier l'administrateur a mentionné que les commerçants approvisionnaient également le marché Hoho (relation qui semble donc réciproque), Kalimuni et Yambi-Yaya. Le marché Saïo approvisionnerait les marchés Ndibe et Yambi-Yaya alors que le marché Kolomani serait connecté aux marchés Hoho, Mudzipela et central. Enfin, le marché Abattoir approvisionnerait les marchés Dele, Hoho et Gouvernorat.
Aucun marché en dehors de la ville n'a été rapporté comme étant connecté aux marchés évalués.
Il convient de noter que cette question a porté confusion pour certains IC qui ont pu confondre les marchés approvisionnés par les commerçants de leur marché et les marchés où les commerçants de leur marché s'approvisionnent.</t>
  </si>
  <si>
    <t>Le prix des haricots a augmenté depuis la fin de l'année 2025.</t>
  </si>
  <si>
    <t>Baisse des prix</t>
  </si>
  <si>
    <t>La farine de maïs était davantage disponibles depuis le troisième trimestre de l'année 2025.</t>
  </si>
  <si>
    <t xml:space="preserve">Concernant l'évolution des prix, 13/26 consommateurs ont mentionné que les prix et la disponibilité ont beaucoup varié selon les saisons culturales notamment pour la farine de manioc (11 IC) et pour les haricots (7 IC). 8 IC ont mentionné que les prix n'avaient pas changé (3 IC ont mentionné cela pour les haricots, 2 IC pour la farine de maïs et 1 IC pour la farine de manioc). Au contraire, 4 IC ont rapporté des hausses de prix. 1 IC a précisé a mentionné que les prix augmentaient lors des périodes d'insécurité, 1 IC a mentionné que le prix des haricots avait augmenté depuis la fin de l'année 2025, alors qu'un autre IC a précisé que cette hausse avait eu lieu au cours de l'année 2025 avant de baisser en 2026. Aussi, 4 IC ont rapporté des baisses de prix, 2 IC mentionnant que les prix avaient eu tendance à baisser depuis 2025 (1 IC a rapporté cela pour la farine de maïs et l'autre pour les haricots) et 2 IC ont mentionné que les prix avaient baissé en 2026 en comparaison de 2025. En regardant par marché, aucune tendance claire n'est apparue et l'appréciation semblait varier d'un consommateur à l'autre, excepté au marché Mudzipela où les 2 consommateurs interrogés ont rapporté que les prix n'avaient pas changé, et au marché Yambi-Yaya où 2 IC ont mentionné que les prix variaient selon la saison culturale.
Concernant la disponibilité, 13/26 consommateurs ont mentionné que les prix, ainsi que la disponibilité ont beaucoup varié selon les saisons culturales, alors qu'un IC a mentionné que la disponibilité des produits fluctuait sans préciser pourquoi. En outre, un consommateur a mentionné que la disponibilité n'avait pas changé alors qu'un autre soulignait que la disponibilité de la farine de maïs avait augmenté depuis le troisième trimestre de 2025. Par ailleurs, 1 IC a mentionné que les produits sont moins disponibles lorsqu'il y a de l'insécurité. Enfin, 12 consommateurs ont rapporté que les produits étaient disponibles sur leur marché, sans toujours être précis sur la période (2025 et/ou 2026).
Enfin, 14 IC ont mentionné que les effets décrits étaient ponctuels.
</t>
  </si>
  <si>
    <t>DP1.1.2</t>
  </si>
  <si>
    <t>DP1.2.1.2</t>
  </si>
  <si>
    <t>DP1.4.1</t>
  </si>
  <si>
    <t>DP1.4.2</t>
  </si>
  <si>
    <t>DP1.4.3</t>
  </si>
  <si>
    <t>DP1.4.4</t>
  </si>
  <si>
    <t>DP1.5</t>
  </si>
  <si>
    <t>DP1.6</t>
  </si>
  <si>
    <t>DP1.4.1.1</t>
  </si>
  <si>
    <t>DP1.6.1</t>
  </si>
  <si>
    <t>DP1.6.2</t>
  </si>
  <si>
    <t>DP1.6.3</t>
  </si>
  <si>
    <t>23 consommateurs ont mentionné qu'il n'y avait eu aucun problème d'accès physique au marché. Toutefois, deux consommateurs ont mentionné que leur accès avait été durablement réduit du fait de jeunes qui rendaient le quartier non sécurisé à Saïo et Kolomani. Enfin, un consommateur a mentionné que l'insécurité avait poncutellement affecté leur accès au marché Abattoir.</t>
  </si>
  <si>
    <t>L'argent liquide ne circule pas.</t>
  </si>
  <si>
    <t>La quasi-totalité des consommateurs interrogés a mentionné que l'insécurité n'avait pas eu d'impact sur leur accès à l'argent liquide (24/25 IC, un IC n'ayant pas compris la question). De plus, 10 IC ont mentionné que leur accès au crédit et leur utilisation du MM n'avaient pas été impactés.
Toutefois, un consommateur du marché Hoho a mentionné que l'insécurité entravait ponctuellement la cirulation de l'argent liquide et que selon lui, certains commerçants avaient peur de voyager avec du liquide et utilisaient MPESA pour leurs achats, bien que les fournisseurs demandaient de l'argent liquide. Il a également mentionné qu'il n'achetait pas à crédit de peur de ne pas pouvoir rembourser.</t>
  </si>
  <si>
    <t xml:space="preserve">10 consommateurs ont mentionné qu'ils ne mettaient en place aucune stratégie d'adaptation et 9 consommateurs ont mentionné que l'insécurité n'avait pas d'effets négatifs à Bunia.
Certains consommateurs interrogés ont mentionné des mesures pour faire face aux hausses de prix, pas nécessairement liées à l'insécurité. 3 IC ont en effet mentionné acheter des produits de qualité inférieure quand les prix augmentent. Un IC a mentionné ne pouvoir rien faire à part s'adapter à des prix élevés. En outre, en cas d'indisponibilité des produits, 1 IC a mentionné changer de marché. Enfin, un IC a rapporté économiser de l'argent lorsque l'insécurité se fait sentir, un IC a rapporté avoir changé ses heures de fréquentation du marché du fait de la présence d'enfant des rues et un IC a mentionné ne pas se rendre au marché en cas d'insécurité. </t>
  </si>
  <si>
    <t>DP10.7</t>
  </si>
  <si>
    <t>DP10.8</t>
  </si>
  <si>
    <t>DP10.9</t>
  </si>
  <si>
    <t>Si 10 consommateurs n'ont pas mentionné de mesures à mettre en place (6 IC n'ont pas mentionné d'effet négatif, 3 IC ont déclaré ne pas être concernés et 1 IC a mentionné ne pas avoir d'idée), les autres IC ont rapporté plusieurs mesures pour atténuer les effets négatifs de l'insécurité dans certaines zones de la province. En effet, 10 IC ont demandé un renforcement de la sécurité afin de ramener la paix dans les localités touchées par l'insécurité. 4 IC ont d'ailleurs mentionné qu'il était nécessaire de sensibiliser les groupes rebelles.
D'autres IC ont également mentionné des mesures à mettre en place au niveau de la ville, moins touchée selon eux par l'insécurité. Un IC a mentionné qu'il était nécessaire de limiter les heures du marché pour éviter les tracasseries des enfants des rues alors qu'un autre IC a déclaré qu'il était nécesaire de venir au marché seulement lorsque la sécurité le permetttait. Enfin, 1 IC a déclaré qu'il était clé de sécuriser les dépôts dans les ménages pour faire face aux vols.
Pour mettre en place ces mesures, les autorités sans précision (6 IC), le gouvernement (5 IC), les autorités locales (4 IC) ainsi que l'armée (1 IC) et les services de sécurité (1 IC) étaient cités. Les administrateurs des marchés (5 IC), les commerçants (3 IC), les fournisseurs (1 IC) ainsi que la population elle-même (2 IC) avaient également été rapporté par certains consommateurs comme des acteurs clés.
D'autre part, sur un autre registre, un consommateur a rapporté qu'il serait utile qu'il existe une entente entre les commerçants pour fixer des prix harmonisés.</t>
  </si>
  <si>
    <t>Tous les gérants de dépôts interrogés ont rapporté des mesures pour limiter les effets négatifs de la volatilité du contexte sécuritaire sur leur activité ou encore améliorer le réapprovisionnement. En effet, 12 IC ont mentionné la nécessité d'améliorer la sécurité dans les zones de production agricole et sur les routes y conduisant et de chasser les acteurs armés. Un IC a appelé à un retour des déplacés de guerre dans leur localité.
En outre, 8 IC ont demandé la réhabilitation des routes entravant le réapprovisionnement. 4 IC ont également appelé à la diminution des taxes : 2 IC ont demandé la réduction des taxes de l'Etat sur les routes et sur les marchés alors qu'un IC demandait la réduction des taxes pratiquées par les administrateurs du marché et qu'un autre IC se plaignait des taxes trop importantes prélevées par les soldats sur les routes d'approvisionnement. Enfin, 2 IC ont demandé la sécurisation et(ou le suivi des dépôts l'un pa le gouvernement, l'autre par les militaires et policiers.
Concernant les acteurs cités. tous les IC ont appelé à une action du gouvernement, dont 2 IC ont particulièrement mentionné le ministère de la défense, 2 IC ont également mentionné le FEC et FENAMI et 1 IC le service de l'économie. Enfin, les administrateurs des marchés (3 IC), ONGI (1 IC) et la population elle-même (1 IC) ont également été cités.</t>
  </si>
  <si>
    <t xml:space="preserve">La majorité des gérants de dépôt interrogés n'a pas rapporté l'existence de mécanismes de régulation officiels (11/15) ni non-officiel (9/15). Tous les IC interrogés à Kolomani ont confirmé l'inexistence de tels mécanismes (3 IC).
4 IC ont rapporté l'existence de mécanismes de régulation officiels grâce au service de l'économie aux marchés central (1 IC), Saïo (2 IC) et Yambi-Yaya (1 IC). Toutefois 1 IC a mentionné que ces mécanismes n'étaient pas efficaces.
En outre, 6 IC ont rapporté l'existence de mécanismes de régulation non-officiels à travers des ententes entre les transporteurs et/ou les dépôts dans les 3 marchés cités ainsi que dans le marché Abattoir. 3 IC ont par ailleurs déclaré que ces mécanismes n'étaient pas efficaces au marché central et au marché Saïo.
Enfin, un IC a déclaré que la fixation des prix était orientée par l'insécurité du fait des divers risques encourus par les commerçants, ce qui amenait à moins de respect des mécanismes officiels.
</t>
  </si>
  <si>
    <t>Fixation des prix orientée par l'insécurité du fait des divers risques encourus par les commerçants, moins de respect des mécanismes officiels.</t>
  </si>
  <si>
    <t>Si 2 gérants de dépôt ont mentionné qu'aucune mesure n'avait été mise en place, tous les autres IC ont rapporté avoir mis en place diverses mesures. EN effet, 6 IC ont rapporté attendre les convois de soldats pour aller se réapprovisionner, tandis que 4 IC ont mentionné s'approvisionner dans d'autres dépôts. 3 IC ont indiqué avoir changer de lieux d'approvisionnement alors qu'un IC a déclaré vendre directement dans les zones d'approvisionnement. Enfin, 1 IC a déclaré ne plus vendre à crédit du fait de l'insécurité.</t>
  </si>
  <si>
    <t>Le gérant du dépôt accepte quand même le MM lorsqu'il y a insécurité.</t>
  </si>
  <si>
    <t>Le gérant du dépôt refuse le MM lorsqu'il y a de l'insécurité.</t>
  </si>
  <si>
    <t>La majorité des gérants de dépôt interrogés ont mentionné que l'insécurité avait joué sur leur accès à l'argent liquide et/ou à d'autres moyens de paiement, alors que 5 IC ont déclaré le contraire. 7 IC ont déclaré que l'argent devenait rare en cas d'insécurité du fait du manque de clients et/ou de stock. 
7 IC ont également abordé la question du mobile money (MM) sur lesquel les avis étaient partagés. En effet, 3 IC ont déclaré refuser le MM lorsqu'il y a de l'insécurité et 3 IC ont déclaré l'accepter quand même. Concernant les fournisseurs, 3 IC ont mentionné que les fournisseurs acceptaient quand même le MM lorsqu'il y a insécurité contre 1 IC ayant un avis contraire. Enfin, 1 IC a déclaré que les échanges avec ses clients se faisaient par MM lorsqu'il y avait de l'insécurité.
Par ailleurs, 4 IC ont également abordé la question du crédit. En effet, 2 IC ont déclaré refuser le crédit lorsqu'il y a de l'insécurité , alors que 1 IC a rapporté octroyer des crédits restreints aux clients fidèles avec un délais de remboursement réduit du fait de l'insécurité ainsi que de la saison culturale. Enfin, 1 IC a déclaré que ses fournisseurs acceptaient quand même le paiement à crédit même en période d'insécurité.
Les 8 IC ayant mentionné la durabilité des effets rapportés ont considéré que ces effets étaient durables.</t>
  </si>
  <si>
    <t>DP5.5</t>
  </si>
  <si>
    <t>Si 3 IC ont rapporté n'avoir fait face à aucun problème, 12 IC ont déclaré que leurs prix avaient augmenté souvent du fait d'une hausse des prix des fournisseurs et/ou des coûts sur les routes. 
En outre, 7 IC ont déclaré que l'insécurité entrainait une baisse de la disponibilité des produits, bien que certains gérants de dépôt (3 IC) ont mentionné que la disponibilité des biens restait bonne malgré l'insécurité. 
Concernant la fréquentation, 7 IC (répartis dans tous les marchés où des dépôts ont été évalués) ont déclaré que la fréquentation des clients avait diminué en période d'insécurité (souvent du fait d'une hausse des prix) contre 2 IC mentionnant que la fréquentation était restée identique. Enfin 2 gérants de dépôt du marché Abattoir ont au contraire déclaré que la fréquentation avait augmenté, l'un expliquant que les produits était quand même disponibles, l'autre mentionnant la nécessité pour la population de faire des stocks en cas d'insécurité.
Concernant les coûts, 8 IC ont rapporté d'importantes taxes à payer sur les routes, menant à des hausses de prix pratiqués sur les marchés. De plus, bien que 4 IC aient mentionné que les coûts n'avaient pas varié, 5 IC ont rapporté une hausse des coûts en cas d'insécurité. 1 IC a précisé qu'il augmentait les mesures pour protéger les produits, ce qui engendrait des coûts, 1 autre IC a mentionné avoir des coûts qui ont augmenté du fait de son changement de fournisseur et un autre IC a déclaré que les prix d'achat augmentaient car les fournisseurs produisaient moins dans ces périodes.
Enfin, 1 IC a mentionné un impact psychologique négatif de l'insécurité.</t>
  </si>
  <si>
    <t>Ne sait pas</t>
  </si>
  <si>
    <t>4 IC ont rapporté qu'aucun marché secondaire n'était connecté à leur marché (2 IC au marché central, 1 IC à Yambi-Yaya et 1 IC à Abattoir). 10 IC ont rapporté que certains marchés étaient connectés à leur marché en majorité dans la ville de Bunia (9 IC) mais aussi dans les territoires de Djugu (3 IC) et d'Irumu (1 IC).
En se concentrant sur les marchés, 1 gérant de dépôt a mentionné que les marchés Yambi-Yaya et Hoho étaient connectés au marché central, ainsi que le marché de Mongbwalu (Djugu). 
Au niveau du marché Saïo, les marchés Ndibe, Yambi-Yaya et Symbiliabo semblaient connectés à ce marché (1 IC par assertion). 
Pour le marché Yambi-Yaya, il semble que des connexions réciproques existent avec le marché central alors que le marché était également connecté au marché Hoho et Dele selon les IC (1 IC pour chaque assertion). 
En outre, pour le marché Kolomani, en plus de connexions avec les marchés Mudzipela, Yambi-Yaya et le marché central, le marché serait aussi connecté avec certains marchés de Djugu (1 IC) dont les marchés Léopard et d'Iga Barrière ainsi que qu'avec le marché Mwanga de Rwampara en Irumu. 
Enfin, le marché Abattoir serait connecté aux marchés Sukisa 2, Hoho et Opas dans la ville de Bunia et au marché de Mongbwalu dans le territoire de Djugu.
Toutefois, il est nécessaire de noter que les gérants ont eu tendance à mentionner les marchés qu'ils approvisionnent, ce qui limite les connaissances de l'entiereté des connexions de leur marché.</t>
  </si>
  <si>
    <t>REACH RDC| Evaluation thématique - Effets de la volatilité du contexte sécuritaire sur la chaîne d’approvisionnement en farine de manioc, farine de maïs et en haricots dans et autour de la ville de Bunia</t>
  </si>
  <si>
    <t>Présentation du projet</t>
  </si>
  <si>
    <t xml:space="preserve">La crise humanitaire à laquelle fait face la République Démocratique du Congo (RDC) est complexe, prolongée dans
le temps et étendue à pratiquement tout le territoire national affectant des millions de personnes . En particulier, la province de l’Ituri est touchée par différents conflits armés depuis plusieurs années. La situation sécuritaire s’y est notablement dégradée tout au long de l’année 2025 , notamment dans les territoires de Djugu, Mombasa et d’Irumu. 
Pour faire face à cette crise, des initiatives sont mises en place par les acteurs humanitaires pour répondre aux besoins des populations les plus vulnérables, dont les transferts monétaires (TM) qui sont de plus en plus utilisés. L’assistance en TM a notamment été largement encouragé lors du Reset Humanitaire ainsi que dans la version révisée de l’Approche Commune des Bailleurs en 2025 . Les TM sont notamment vus comme une option moins coûteuse et permettant d’offrir une plus grande flexibilité et autonomie aux populations vulnérables . En 2025,au moins 670 000 personnes ont été assistées en TM en Ituri, selon les données rapportées par les partenaires du CWG (assistance en TMUM) et par le cluster de la sécurité alimentaire (TM sectoriels) .
Toutefois, la faisabilité de l’assistance en TM repose sur plusieurs éléments, dont la fonctionnalité des marchés dans les zones d’intervention. La ville de Bunia, chef-lieu de la province en Ituri, est le centre névralgique du commerce pour la province de l’Ituri. Sur l’année 2025, les marchés de la ville de Bunia ont souvent été de premier intérêt à analyser mensuellement dans les produits de l’ICSM. En effet, une forte variabilité des coûts médians du panier de dépenses minimum (MEB) a été observée, alors que ces coûts se situaient à un niveau toujours très élevé (souvent parmi les plus élevés des marchés suivis au sein de l’ICSM). De telles variations étaient souvent justifiées par les commerçants par la variation des prix pratiqués par leurs fournisseurs. Bien que, l’outil de l’ICSM ne permet pas d’avoir des informations expliquant les hausses de prix pratiqués par les fournisseurs, les variations de prix dans les marchés de la ville semblent corrélées à l’évolution du contexte sécuritaire des zones d’approvisionnement en produits de base. En effet, en mars, la hausse des prix des produits alimentaires au marché central de Bunia était notamment expliquée par les commerçants interrogés par un réapprovisionnement difficile en produits de base du fait de l'insécurité et des mauvaises conditions de circulation du fait de la saison, ce qui aurait pu entrainer une baisse de l'offre de ces produits et donc des difficultés pour les vendeurs locaux à restocker ces articles. En outre, les opérations militaires dans la région de Fataki étaient également mentionnées par plusieurs médias  pour expliquer la hausse des prix des denrées de base en mars. Ces combats avaient notamment affecté la route nationale 27 reliant Bunia à l'Ouganda, pays d’origine de nombreux produits de base. De plus, après une baisse en avril, une nouvelle hausse des coûts médians du MEB avait été enregistrée en mai dans la ville de Bunia. L'insécurité dans les zones de production, notamment situées autour de Komanda dans le territoire d'Irumu et à Djugu , était à nouveau citée comme raison principale expliquant les hausses des prix des articles de base sur les marchés de la ville. En outre, des médias rapportaient également que l'insécurité avait obligé les commerçants à se réapprovisionner en Ouganda et en Tanzanie, les exposants à d'importantes taxes pour acheminer ces produits.
En outre, si une grande partie des produits composant le MEB étaient concernés, les farines de maïs et de manioc et les haricots sont les produits constituant les denrées de base les plus consommées par les ménages. Ceci explique que la variation des prix de ces articles a un important effet sur la variation du coût du MEB.
Face à ces éléments et en l’absence de données existantes, il parait nécessaire de mieux comprendre l’effet de la volatilité du contexte sécuritaire sur la chaîne d’approvisionnement en farine de manioc, en farine de maïs et en haricots des marchés principaux de la ville Bunia et sur les marchés approvisionnés par ces marchés. </t>
  </si>
  <si>
    <t>Une méthodologie mixte (quantitative et qualitative) sera utilisée. Les acteurs clés de la chaîne d’approvisionnement qui ont été pré-identifiés pour cette étude sont les commerçants détaillants et grossistes, les administrateurs des marchés, les transporteurs (pouvant également être eux-mêmes producteurs) et les consommateurs. Des entretiens semi-structurés seront réalisés avec l’ensemble de ces acteurs. Ces informateurs clés (IC) seront identifiés à l’aide d’un échantillonnage raisonné et en boule de neige, ou chaque IC aura la possibilité de recommander d’autres IC à la fin de chaque entretien. Par ailleurs, des entretiens quantitatifs seront menés avec les commerçants grossistes et détaillants sur les marchés d’intérêt. 
La collecte de données aura lieu dans la ville de Bunia et les zones environnantes selon les résultats de la cartographie de la chaîne d’approvisionnement et des marchés connectés aux marchés principaux de la ville.
Les données seront collectées par les enquêteurs formés par REACH, sous la supervision du chargé de terrain et de l’analyste cash. Les données quantitatives seront collectées sur KoBoCollect et des cahiers seront utilisés pour la prise de notes des entretiens qualitatifs. Les analyses seront réalisées au niveau de l’ensemble de la zone considérée ainsi que par marché et par acteur, afin de mettre en lumière l’existence de certaines hétérogénéités (si elles existent). Les données primaires seront triangulées avec les données secondaires des cycles mensuels de l’ICSM. La triangulation de ces sources de données permettra de conclure sur la corrélation entre l’instabilité du contexte sécuritaire et la variation des coûts du MEB et des prix des biens de base, tout en apportant des éléments détaillés sur les mécanismes en place grâce aux récits des différents acteurs.
Les équipes de coordination du CWG national et du CWG Ituri seront impliquées de la conception de la recherche au produit final, afin d’apporter un soutien technique et de garantir que la recherche pourra produire des résultats utiles pour leurs membres.</t>
  </si>
  <si>
    <t>Methodologie</t>
  </si>
  <si>
    <t>Février à Mars 2026</t>
  </si>
  <si>
    <t>Période de collecte</t>
  </si>
  <si>
    <t>Ville de Bunia dans la zone de santé (ZS) d’Irumu, province de l’Ituri.
ZS identifiées pendant la cartographie de la chaîne d’approvisionnement et l’identification des marchés eux-mêmes approvisionnés par les marchés principaux de la ville de Bunia.</t>
  </si>
  <si>
    <t>Zone géographique</t>
  </si>
  <si>
    <t>Partenaire opérationnel principal</t>
  </si>
  <si>
    <t>Acted</t>
  </si>
  <si>
    <t>margot.fort-claisse@impact-initiatives.org
dicky.mpaka@reach-initiative.org
romain.kitumaini@reach-initiative.org</t>
  </si>
  <si>
    <t>Bailleur</t>
  </si>
  <si>
    <t>FCDO</t>
  </si>
  <si>
    <t>Le nettoyage des données a été effectué tout au long de la collecte afin de garantir la meilleure qualité possible de l'ensemble de données final. Pour un aperçu des types de vérifications effectuées, n'hésitez pas à nous contacter pour obtenir notre liste de contrôle interne des normes minimales de nettoyage des données.</t>
  </si>
  <si>
    <t>Sheet 4 - Data Saturation Grid_Detaillant</t>
  </si>
  <si>
    <t>Sheet 3 - Data Saturation Grid_Depot</t>
  </si>
  <si>
    <t>Sheet 2 - Data Saturation Grid_Admin</t>
  </si>
  <si>
    <t>Sheet 5 - Data Saturation Grid_Grossiste</t>
  </si>
  <si>
    <t>Sheet 6 - Data Saturation Grid_Conso</t>
  </si>
  <si>
    <t>Informations complémentaires sur l'objectif de l'évaluation, la méthodologie de collecte ainsi que les hypothèses et limites sur lesquels reposeront les analyses.</t>
  </si>
  <si>
    <t>Grille de saturation pour les consommateurs interrogés.</t>
  </si>
  <si>
    <t>Grille de saturation pour les détaillants interrogés.</t>
  </si>
  <si>
    <t>Grille de saturation pour les administrateurs de marché interrogés.</t>
  </si>
  <si>
    <t>Grille de saturation pour les gérants de dépôt interrogés.</t>
  </si>
  <si>
    <t>Grille de saturation pour les grossistes interrogés.</t>
  </si>
  <si>
    <t>Comprendre les effets de la volatilité du contexte sécuritaire observée en 2025 sur la chaîne d’approvisionnement en farines de manioc et de maïs et en haricots des marchés principaux de la ville Bunia et sur les marchés eux-même approvisionnés par ces marchés, afin de soutenir les membres du Cash Working Group dans l'élaboration d'une réponse fondée sur des données probantes en cas de changement de contexte dans les zones considérées.</t>
  </si>
  <si>
    <t>Quel est l'objectif de l'analyse ?</t>
  </si>
  <si>
    <t>Quelle méthode de collecte a été utilisée ?</t>
  </si>
  <si>
    <t>Quelle approche a été utilisée pour l'analyse et pourquoi ?</t>
  </si>
  <si>
    <t>Hypothèses et choix faits</t>
  </si>
  <si>
    <t>Forces et limites de l'analyse qualitative</t>
  </si>
  <si>
    <t>Si la réponse est « Non », pour quelle raison ne souhaitons-nous pas publier cette information ?</t>
  </si>
  <si>
    <r>
      <rPr>
        <b/>
        <sz val="11"/>
        <rFont val="Segoe UI"/>
        <family val="2"/>
      </rPr>
      <t>S'agit-il d'un cycle de recherche PANDA ou IMPACT, et l'analyse ne doit-elle donc pas être rendue publique ?</t>
    </r>
    <r>
      <rPr>
        <sz val="11"/>
        <rFont val="Segoe UI"/>
        <family val="2"/>
      </rPr>
      <t xml:space="preserve"> (Cochez la case correspondante)
Oui 
Non X</t>
    </r>
  </si>
  <si>
    <r>
      <rPr>
        <b/>
        <sz val="11"/>
        <color rgb="FF000000"/>
        <rFont val="Segoe UI"/>
        <family val="2"/>
      </rPr>
      <t>Si non, veuillez préciser les raisons pour lesquelles nous ne souhaitons pas publier ces informations.</t>
    </r>
    <r>
      <rPr>
        <sz val="11"/>
        <color rgb="FF000000"/>
        <rFont val="Segoe UI"/>
        <family val="2"/>
      </rPr>
      <t xml:space="preserve">
</t>
    </r>
    <r>
      <rPr>
        <sz val="11"/>
        <color theme="2" tint="-0.249977111117893"/>
        <rFont val="Segoe UI"/>
        <family val="2"/>
      </rPr>
      <t>Par exemple : « Le contenu aborde des sujets sensibles. Après consultation du groupe de travail sur la protection dans le pays, il a été décidé que la publication d'une analyse qualitative présenterait un risque trop important pour le bien-être des participants. Par conséquent, l'équipe préfère partager cette analyse de manière bilatérale, au cas par cas, avec les acteurs concernés. »
[Ajouter du texte ici]</t>
    </r>
  </si>
  <si>
    <t>Avez-vous l'intention de publier l'analyse qualitative (par exemple, la grille de saturation des données et toute autre analyse qualitative) ? (cochez la case correspondante)</t>
  </si>
  <si>
    <t>Si « oui », veuillez répondre aux quelques questions suivantes :</t>
  </si>
  <si>
    <t>Quels fichiers prévoyons-nous de partager ?</t>
  </si>
  <si>
    <t>Une fiche READ_ME a-t-elle déjà été rédigée pour expliquer le contenu du fichier d'analyse ?</t>
  </si>
  <si>
    <t>Quelle est la date de publication prévue ?</t>
  </si>
  <si>
    <t>Oui les zones changent selon les saisons</t>
  </si>
  <si>
    <t>Les produits sont moins disponibles</t>
  </si>
  <si>
    <t>Sécuriser les routes agricoles</t>
  </si>
  <si>
    <t>Police</t>
  </si>
  <si>
    <t>Pas d'effets négatifs.</t>
  </si>
  <si>
    <t>La personne n'a pas bien compris la question.</t>
  </si>
  <si>
    <t>Marché Abattoir</t>
  </si>
  <si>
    <t>Les routes sont difficilement pratiquables pendant la saison des pluies.</t>
  </si>
  <si>
    <t>Association de commerçants</t>
  </si>
  <si>
    <t>Achats de produits de substitution</t>
  </si>
  <si>
    <t>La personne n'a pas bien compris la question ou n'y a pas répondu.</t>
  </si>
  <si>
    <t>ONU</t>
  </si>
  <si>
    <t>Marché Mudzipela</t>
  </si>
  <si>
    <t>La personne n'a pas compris la question.</t>
  </si>
  <si>
    <t>Bureau du marché</t>
  </si>
  <si>
    <t>La qualité des produits importés est moindre ce qui fait que les clients achètent moins des produits.</t>
  </si>
  <si>
    <t>Les quantités échangées entre les marchés sont moins importantes.</t>
  </si>
  <si>
    <t>Moins de commerçants d'autres marchés viennent se réapprovisionner dans ce marché.</t>
  </si>
  <si>
    <t>Utilisation du MM plutôt que le cash du fait de l'insécurité pour s'approvisionner.</t>
  </si>
  <si>
    <t>L'argent liquide est moins disponible.</t>
  </si>
  <si>
    <t>Les commerçants n'acceptent plus le paiement à crédit.</t>
  </si>
  <si>
    <t>Diversification des fournisseurs pour ne pas manquer de produits.</t>
  </si>
  <si>
    <t>Construire des infrastructures de bonne qualité</t>
  </si>
  <si>
    <t>Les commerçants acceptent le paiement à crédit.</t>
  </si>
  <si>
    <t>Les fournisseurs acceptent le paiement à crédit.</t>
  </si>
  <si>
    <t>Certains commerçants viennent s'approvisionner dans ce marché si les fournisseurs d'autres marchés sont touchés par l'insécurité.</t>
  </si>
  <si>
    <t>Le commerçant se repose sur ses fournisseurs qu'il connait depuis longtemps.</t>
  </si>
  <si>
    <t>Commerçants des kasoko ou petites avenues</t>
  </si>
  <si>
    <t>Les commerçants d'autres marchés ne viennent plus en cas d'insécurité.</t>
  </si>
  <si>
    <t>Le répondant ne sait pas.</t>
  </si>
  <si>
    <t>Le répondant n'a pas compris la question.</t>
  </si>
  <si>
    <t>DT5</t>
  </si>
  <si>
    <t>Autorités (sans précision)</t>
  </si>
  <si>
    <t>Atténuation des inégalités sociales</t>
  </si>
  <si>
    <t>Besoin de sécurité</t>
  </si>
  <si>
    <t>Kinama</t>
  </si>
  <si>
    <t>Régulation des prix/du marché</t>
  </si>
  <si>
    <t>ZS de Logo</t>
  </si>
  <si>
    <t>Marché Kolomani</t>
  </si>
  <si>
    <t>Certains commercants ou fournisseurs ne se rendent plus dans les lieux le temps d'une accalmie.</t>
  </si>
  <si>
    <t>Militaire</t>
  </si>
  <si>
    <t>En période de récolte ils vont en dehors de la ville et changent de zones selon les saisons.</t>
  </si>
  <si>
    <t>Difficulté d'aller à Kolomani en cas d'insécurité.</t>
  </si>
  <si>
    <t>X</t>
  </si>
  <si>
    <t>La fréquentation n'a pas changé</t>
  </si>
  <si>
    <t>Ouganda mais transit par le grand marché</t>
  </si>
  <si>
    <t>Présidents des associations/Associations</t>
  </si>
  <si>
    <t>Retour de la paix dans les localités/zones d'approvisionnement</t>
  </si>
  <si>
    <t>Autorités locales (provinciales, maire, chef de quartier, etc)</t>
  </si>
  <si>
    <t>Création d'une structure pour assurer la sécurité des commerçants et/ou garantir l'ordre/assurer une régulation</t>
  </si>
  <si>
    <t>Agents percepteurs des taxes/Inspecteurs</t>
  </si>
  <si>
    <t>DP9.5</t>
  </si>
  <si>
    <t>DP9.6</t>
  </si>
  <si>
    <t>DP9.7</t>
  </si>
  <si>
    <t>DP9.8</t>
  </si>
  <si>
    <t>DP9.9</t>
  </si>
  <si>
    <t>L'ensemble des commerçants détaillants interrogés ont rapporté diverses mesures pour atténuer les effets de l'insécurité sur les commerces, alors que certains ont également proposé d'autres mesures répondant à des besoin plus larges. En effet, la moitié des commerçants détaillants interrogés (12/25 IC) ont appelé à un retour de la paix dans les zones de production et à une sécurisation des fournisseurs pour garantir les échanges économiques entre les territoires et la ville. 
En outre, 8 IC ont précisé qu'il était nécessaire de sécuriser les routes agricoles, alors que 7 IC ont demandé une réhabilitation des routes rapportées comme en mauvais état et entravant le réapprovisionnement.
Le besoin de sécurité touchait également la ville de Bunia et les marchés (3 IC), alors que 3 commerçants détaillants interrogés ont appelé à la création d'une structure pour assurer la sécurité des commerçants et/ou garantir l'ordre/assurer une régulation efficace des marchés.
Face au défi d'augmentation des prix souvent engendré par des produits moins disponibles du fait de l'insécurité, 4 IC ont déclaré qu'il était nécessaire de réguler les prix au niveau du marché, appelant souvent à un appui de l'administrateur de leur marché.
Parmi les acteurs cités, le gouvernement restait l'acteur principal (17/24 IC) mentionné. suivi des autorités locales (autorités provinciales, maire, etc) (7 IC), des administrateurs des marchés (6 IC) ou encore des différentes associations sur les marchés (3 IC). Les agents percepteurs des taxes (2 IC), les agences des UN (1 IC), la police (1 IC) et les militaires (1 IC) ont été cités dans une moindre mesure.</t>
  </si>
  <si>
    <t xml:space="preserve">La quasi-totalité des IC (22/25) a rapporté qu'il n'existait pas de mécanisme de régulation officiel. Seul un commerçant détaillant interrogé au marché Abattoir a déclaré que le bureau du marché régulait les prix pratiqués.
La majorité des IC (16/25) a déclaré qu'il n'existait pas non plus de mécanisme de régulation non-officiel. Pour autant, 9 commerçants détaillants interrogés dans les marchés Hoho, central, Gouvernorat, Mudzipela et Abattoir ont rapporté que des ententes/associations de commerçants existaient.
</t>
  </si>
  <si>
    <t>Diversification des activités commerciales (catégories d'articles vendus).</t>
  </si>
  <si>
    <t>Réduction des heures d'ouverture du marché.</t>
  </si>
  <si>
    <t>Economiser de l'argent jusqu'au nouvel réapprovisionnement.</t>
  </si>
  <si>
    <t>Augmentation du stock de produits pour ne pas manquer de produits en cas d'insécurité.</t>
  </si>
  <si>
    <t>Augmentation des prix.</t>
  </si>
  <si>
    <r>
      <t>Il y a eu des effets</t>
    </r>
    <r>
      <rPr>
        <i/>
        <sz val="10"/>
        <rFont val="Segoe UI"/>
        <family val="2"/>
      </rPr>
      <t xml:space="preserve"> (sans précision)</t>
    </r>
    <r>
      <rPr>
        <sz val="10"/>
        <rFont val="Segoe UI"/>
        <family val="2"/>
      </rPr>
      <t>.</t>
    </r>
  </si>
  <si>
    <t>Malgré une certaine confusion pour plusieurs commerçants (8/25 IC) ayant davantage répondu à la question en fonction les marchés dans lesquels ils s'approvisionnent et non les marchés approvisionnés par leur marché, il semble que dans les périodes d'insécurité les liens entre les marchés aient été fragilisés.
En effet, la grande majorité des IC ayant répondu à la question et rapporté que leur marché était connecté à d'autres marchés (5/9 IC) a rapporté que les commerçants d'autres marchés ne venaient plus se réapprovisionner dans ce marché en cas d'insécurité, souvent par manque de produits disponibles ou de prix trop élevés. C'était en particulier le cas au marché Yambi-Yaya, alors qu'un tel phénomène était rapporté aux marchés Gouvernorat, Saïo et Kolomani. Par ailleurs, au marché central, 1 IC a mentionné que les quantités échangées entre les marchés étaient moins importantes du fait du manque de produits disponibles alors que 1 IC a précisé que moins de commerçants d'autres marchés venaient se réapprovisionner dans ce march en période d'insécurité.
Au contraire, 2 IC (un IC au marché Gouvernorat et un IC au marché Abattoir) ont rapporté que certains commerçants venaient s'approvisionner dans ce marché si les fournisseurs d'autres marchés étaient touchés par l'insécurité.</t>
  </si>
  <si>
    <t>Les fournisseurs acceptaient le crédit avant mais ne l'acceptent plus maintenant.</t>
  </si>
  <si>
    <t>Crédit</t>
  </si>
  <si>
    <t>MM</t>
  </si>
  <si>
    <t>La quasi-totalité des commerçants détaillants interrogés (21/25 IC) a mentionné qu'ils disposaient de moins d'argent liquide en période d'insécurité du fait d'un manque de ventes.
De plus, 7 IC ont rapporté utiliser le mobile money (MM) plutôt que le cash pour payer ses fournisseurs du fait de l'insécurité. Ces IC se trouvaient notamment dans les marchés Hoho, central, Yambi-Yaya, Gouvernorat et Kolomani.
Concernant le crédit, 9 IC ont rapporté que les fournisseurs acceptaient le crédit avant mais ne l'acceptent plus en période d'insécurité. Au contraire seulement 1 IC a mentionné que les échanges avec ses fournisseurs se faisaient à crédit malgré l'insécurité.
Enfin, 2 commerçants détaillants interrogés ont rapporter accepter le paiement à crédit et 1 IC a mentionner ne plus l'accepter en période d'insécurité.
Ces effets semblaient ponctuels et limités aux périodes d'insécurité (10 IC) contre 7 IC mentionnant que ces effets étaient durables.</t>
  </si>
  <si>
    <t>Pas vraiment d'impact car ponctuel.</t>
  </si>
  <si>
    <t>Manque de stock/Difficultés à s'approvisionner.</t>
  </si>
  <si>
    <t>Perte de capital.</t>
  </si>
  <si>
    <t>Fermeture des commerces par manque de produits.</t>
  </si>
  <si>
    <t>Hausse des coûts.</t>
  </si>
  <si>
    <t>Dégradation des produits.</t>
  </si>
  <si>
    <t>Baisse des prix pour que les clients puissent acheter.</t>
  </si>
  <si>
    <t xml:space="preserve">Diverses mesures ont été rapportées par les commerçants pour faire face aux effets négatifs de l'insécurité sur les commerces.
En effet, 8 IC ont déclaré devoir augmenter les prix en cas d'insécurité pour s'assurer de la rentabilité de leurs stocks, dans un contexte de fortes difficultés à s'approvisionner et de hausses de coûts d'approvisionnement, alors qu'un IC a déclaré devoir baisser les prix pour vendre.
En outre, 2 IC ont rapporté augmenter leur stock de produits lorsque l'insécurité se fait sentir pour ne jamaus manquer de produits.
Concernant les fournisseurs, 2 IC ont mentionné avoir diversifié leurs fournisseurs pour ne pas manquer de produits alors que 2 IC ont déclaré se reposer sur les fournisseurs qu'ils connaissent depuis longtemps et qui sont ainsi enclins à les prioriser. Par ailleurs, 1 IC a mentionné avoir diversifié ses activités commerciales en élargissant les catégories d'articles qu'il vendait.
En outre, 4 IC ont mentionné qu'en période d'insécurité ils préféraient économiser de l'argent jusqu'au nouvel réapprovisionnement.
Enfin, 1 IC a mentionné qu'une limitation des heures d'ouverture du marché central avaient été mises en place pour lutter contre l'insécurité au niveau du marché.
Il convient de noter que 2 IC ont indiqué n'avoir utilisé eu recours à aucune mesure, devant simplement s'adapter à la situation.
</t>
  </si>
  <si>
    <t>Si un IC n'avait pas bien compris la question et un autre a mentionné que l'insécurité n'avait pas eu d'effets sur son activité car elle était ponctuelle, la quasi-totalité (23/25 IC) des commerçants détaillants interrogés ont mentionné avoir eu des pertes de capital, alors que 19/25 IC déclaraient qu'ils avaient manqué de stock et fait face à des difficultés pour s'approvisionner en quantité suffisante de produits. 
En outre, 3 IC ont rapporté des hausses de coûts pour l'acheminement des produits alors qu'un IC a déclaré que ses produits se dégradaient par manque de clients.
Enfin, 1 IC a rapporté avoir dû fermer son commerce par manque de produits à vendre.</t>
  </si>
  <si>
    <t>Tous les commerçants détaillants interrogés ont rapporté des hausses des prix des articles en période d'insécurité, du fait de leur disponibilité limitée (24/25 IC).
En outre, 19 IC ont rapporté que les clients avaient baissé sur leur marché du fait des prix trop élevés, alors que 2 IC rapportaient que le nombre de commerçants avaient également baissé. Au contraire, un seul IC a relevé que la fréquentation ne changeait en période d'insécurité.
Enfin, 1 IC a souligné que le recours a des produits importés souvent de moins bonne qualité des produits importés expliquait que les clients achetaient moins de ces produits alors qu'un autre IC avait déclaré que les clients se tournaient vers des produits de substitution quand les prix augmentent.</t>
  </si>
  <si>
    <t>Rwampara - Kunda</t>
  </si>
  <si>
    <t>Rethy - Kpandroma</t>
  </si>
  <si>
    <t>Fataki - Bule</t>
  </si>
  <si>
    <t>DP4.1.1</t>
  </si>
  <si>
    <t>DP4.1.2</t>
  </si>
  <si>
    <t>DP4.1.3</t>
  </si>
  <si>
    <t>DP4.1.4</t>
  </si>
  <si>
    <t>DP4.1.5</t>
  </si>
  <si>
    <t>DP4.1.6</t>
  </si>
  <si>
    <t>DP4.1.7</t>
  </si>
  <si>
    <t>DP4.1.8</t>
  </si>
  <si>
    <t>DP4.1.9</t>
  </si>
  <si>
    <t>DP4.1.10</t>
  </si>
  <si>
    <t>DP4.1.11</t>
  </si>
  <si>
    <t>DP4.1.12</t>
  </si>
  <si>
    <t>DP4.1.13</t>
  </si>
  <si>
    <t>DP4.1.14</t>
  </si>
  <si>
    <t>DP4.1.15</t>
  </si>
  <si>
    <t>DP4.2.1</t>
  </si>
  <si>
    <t>DP4.2.2</t>
  </si>
  <si>
    <t>DP4.3.1</t>
  </si>
  <si>
    <t>DP4.3.2</t>
  </si>
  <si>
    <t>Les marchandises et/ou véhicules sont brûlées par les rebelles.</t>
  </si>
  <si>
    <t>Taxes pratiquées par les rebelles.</t>
  </si>
  <si>
    <t>Contournement de certaines routes/Coupures de certaines routes</t>
  </si>
  <si>
    <t>DP9.6.1</t>
  </si>
  <si>
    <t>DP9.7.1</t>
  </si>
  <si>
    <t>DP9.8.1</t>
  </si>
  <si>
    <t>DP9.8.2</t>
  </si>
  <si>
    <t>DP3.3.1</t>
  </si>
  <si>
    <t>DP3.3.2</t>
  </si>
  <si>
    <t>DP3.4.1</t>
  </si>
  <si>
    <t xml:space="preserve">Les entretiens qualitatifs ont été menés auprès de 5 catégories d'acteurs : administrateurs de marché (1 par marché), gérant de dépôt (max 3 par marché), commerçants grossistes (max 3 par marché), commerçants détaillants (max 3 par marché) et consommateurs (max 3 par marché). La collecte s'est déroulée dans 9 marchés de la ville de Bunia, jugé comme des marchés clés par les enquêteurs recrutés localement.
Autant que possible, un effort a été réalisé pour obtenir des informations sur les 3 produits suivis (farine de maïs, de manioc et haricots) ainsi que le maïs en grain et le manioc entier car les gérants de dépôt et grossistes vendaient souvent ces articles ensuite moulus par les commerçants détaillants. </t>
  </si>
  <si>
    <t>Cf limites de l'évaluation concernant la zone géographique et les acteurs.</t>
  </si>
  <si>
    <t>L’analyse comprend certaines limites à prendre en considération. 
Une liste non-exhaustive est présentée ci-dessous : 
• La nature non probabiliste (non aléatoire) de l'échantillonnage induit un biais potentiel dans les résultats. Il n'y aura donc pas de niveau de confiance statistique connu dans les résultats, et ceux-ci ne pourront pas être généralisés à l'ensemble de la population concernée. Il sera nécessaire de préciser dans le produit final qu'il s'agit d'une évaluation « indicative », plutôt que statistiquement représentative de la population concernée et de la communauté évaluée. 
• Les analyses d’une chaîne d’approvisionnement sont nécessairement partielles. La sécurité et les contraintes logistiques et temporelles ont été des contraintes majeures pour se déplacer en dehors de la ville de Bunia. De ce fait, les entretiens se sont concentrés dans certains marchés de la ville de Bunia, menant au manque de données sur certains segments de la chaîne d’approvisionnement (autant sur les acteurs (producteurs par exemple) que sur certaines zones géographiques). Ainsi, tous les éléments en dehors des limites définies par l’évaluation ne relèvent pas du champ d'action de cette étude, même si cela concerne les chaînes d'approvisionnement cibles. Toutefois, la triangulation des données des différents acteurs permettra d’obtenir une première réponse aux différentes questions de recherche.
• La compréhension de certaines questions et leur traduction en langues locales se sont révélées être un véritable défi. Il sera mentionné dans les analyses lorsque les questions semblaient mal comprises. De plus, les enquêteurs se sont beaucoup concentré sur les questions de relance mais ont eu des difficultés à sortir hors du cadre pour creuser davantage certaines réponses.
• Les répondants ont eu parfois tendance à rapporter des effets récents ou au contraire plus anciens que 2025. La temporalité des réponses à certaines questions n'était pas toujours claire, ce qui sera pris en compte dans les analyses.
• L'analyse qualitative a été complétée par un analyse quantitative. Les commerçants interrogés par les enquêtes quantitatives et qualitatives ne sont pas les mêmes. Ainsi, il conviendra de faire attention à ne pas extrapoler les résultats qualitatifs aux commerçants enquêtés lors des enquêtes quantitatives. Les résultats qualitatifs seront des éléments additionnels qui donneront une idée des raisons principales et des tendances prévalentes sur les marchés qui complèteront les résultats des enquêtes quantitatives.</t>
  </si>
  <si>
    <t>Nous avons utilisé un processus itératif et intuitif pour contrôler la saturation des données et fournir une analyse supplémentaire,  les effets de la volatilité du contexte sécuritaire observée en 2025 sur la chaîne d’approvisionnement en farines de manioc et de maïs et en haricots des marchés principaux de la ville Bunia et sur les marchés eux-même approvisionnés par ces marchés.
Une fois notre grille de saturation terminée, la grille a été revue à deux niveaux pour s'assurer de la cohérence des points relevés. De plus, les éléments les plus discutés lors de la collecte de données ont été analysés et une attention particulière a été portée aux liens entre les différentes sections et questions. Aussi, une analyse narrative a été réalisée, tout en faisant attention aux contradictions possibles au sein d'une même enquête. Cette analyse a notamment été bâtie sur les 7 questions de recherche qui guidaient cette évaluation, à savoir:
1. Quelles sont les zones d’approvisionnement en farine de manioc, maïs et en haricots des 3 marchés principaux de la ville de Bunia ?
2. Quels sont les marchés dans et hors de la ville qui sont eux-mêmes approvisionnés par les 3 principaux marchés de la ville de Bunia ?
3. Comment la volatilité du contexte sécuritaire a-t-elle impacté la cartographie des zones d’approvisionnement ?
4. Comment les perturbations de la chaîne d’approvisionnement du fait de l’instabilité du contexte sécuritaire ont impacté les marchés identifiés dans et hors de la ville de Bunia ?
5. Quels sont les effets de l’instabilité du contexte sécuritaire sur l’activité et l’accès aux liquidités des principaux acteurs de la chaîne identifiée ?
6. Quelles sont les stratégies d’adaptation des principaux acteurs de cette chaîne pour limiter les effets négatifs de l’instabilité du contexte sécuritaire ?
7. Quelles sont les mesures qui atténuent ou pourraient atténuer les effets négatifs de l’instabilité du contexte sécuritaire sur la chaîne d'approvisionnement en farines de manioc et de maïs et en haricots et donc sur l’activité des différents acteurs clés de cette chaîne ?</t>
  </si>
  <si>
    <t>Sheet 1 - Analytical Method Report</t>
  </si>
  <si>
    <t>ZS Gethy</t>
  </si>
  <si>
    <t>ZS Jiba</t>
  </si>
  <si>
    <t>ZS Bambu</t>
  </si>
  <si>
    <t>ZS de Bambu</t>
  </si>
  <si>
    <t>Nizi - Mabanga</t>
  </si>
  <si>
    <t>Bembeyi</t>
  </si>
  <si>
    <t>DP4.1.16</t>
  </si>
  <si>
    <t>DP4.1.17</t>
  </si>
  <si>
    <t>DP4.1.18</t>
  </si>
  <si>
    <t>Certains commerçants détaillants interrogés (8/25 IC) ont rapporté que leur marché n'était connecté à aucun autre marché. C'était notamment le cas de tous les IC interrogés à Hoho, Abattoir et Mudzipela. Le marché Dele n'approvisionnerait que les commerçants des avenues de la ville de Bunia, ne vendant pas dans un marché organisé.
En outre, 13/25 IC ont rapporté que leur marché approvisionnaient d'autres marchés de la ville de Bunia. En regardant par marché, le marché central semblait notamment approvisionner les marchés Saïo, Yambi-Yaya, Hoho, Abattoir, Nidbe et Camp Ndomono ainsi que certains marché du territoire de Djugu à Bule et Kpandroma ou encore de Gethy en Irumu. Par ailleurs, le marché Saïo serait notamment connecté au marché de Kunda dans le territoire d'Irumu ainsi qu'aux marchés Kolomani, Bembeyi, Ngoy, Kpanga de Bunia. Certains commerçants des avenues viendraient aussi se réapprovisionner sur ce marché. En outre, les commerçants des marchés Saïo, Hoho, Kinama, et Gouvenorat se rendraient au marché Yambi-Yaya pour s'approvisionner. Le marché Gouvenorat serait quant à lui un marché approvisionnant les marchés de Lengabo, Kinama, Kalimuli, Dele et certains commerçants des avenues dans ces quartiers. Enfin, le marché Kolomani approvisionnerait les marchés Hoho, Saïo, Yambi-Yaya, cenral et Abattoir.
Il convient de noter que certains commerçants (3/25 IC) ont connu eu une confusion sur cette question et ont répondu à la question en fonction les marchés dans lesquels ils s'approvisionnent et non les marchés approvisionnés par leur marché.</t>
  </si>
  <si>
    <t>Kilo - Liseyi</t>
  </si>
  <si>
    <t>Lita - Nyangarai</t>
  </si>
  <si>
    <t>Lita - Fitshama</t>
  </si>
  <si>
    <t>Nizi - Iga Barrière</t>
  </si>
  <si>
    <t>Rwampara - Mwanga</t>
  </si>
  <si>
    <t>DP1.1.3</t>
  </si>
  <si>
    <t>DP1.1.4</t>
  </si>
  <si>
    <t>DP1.1.5</t>
  </si>
  <si>
    <t>DP1.1.6</t>
  </si>
  <si>
    <t>Les zones changent pour Irumu.</t>
  </si>
  <si>
    <r>
      <t xml:space="preserve">Les zones pour le manioc changent au sein même du territoire d'Irumu </t>
    </r>
    <r>
      <rPr>
        <i/>
        <sz val="10"/>
        <color theme="1"/>
        <rFont val="Segoe UI"/>
        <family val="2"/>
      </rPr>
      <t>(sans préciser où)</t>
    </r>
    <r>
      <rPr>
        <sz val="10"/>
        <color theme="1"/>
        <rFont val="Segoe UI"/>
        <family val="2"/>
      </rPr>
      <t>.</t>
    </r>
  </si>
  <si>
    <t>Parfois ils vont en Ouganda au lieu de Djugu.</t>
  </si>
  <si>
    <t>DP5.2.3.3</t>
  </si>
  <si>
    <t>DP5.2.4</t>
  </si>
  <si>
    <t>DP5.2.4.1</t>
  </si>
  <si>
    <t>DP5.2.4.2</t>
  </si>
  <si>
    <t>DP5.2.4.3</t>
  </si>
  <si>
    <t>Ils vont en Ouganda et la route change : avant ils passaient par Mahagi depuis l'Ouganda mais maintenant c'est vers Tchomia.</t>
  </si>
  <si>
    <t>Change d'Ouganda au territoire d'Irumu</t>
  </si>
  <si>
    <t>ZS de Nyankunde</t>
  </si>
  <si>
    <t>Lita - Lonjo</t>
  </si>
  <si>
    <t>Lita - Nderembi</t>
  </si>
  <si>
    <r>
      <t xml:space="preserve">Ils se réapprovisionnent en Ouganda </t>
    </r>
    <r>
      <rPr>
        <i/>
        <sz val="10"/>
        <color theme="1"/>
        <rFont val="Segoe UI"/>
        <family val="2"/>
      </rPr>
      <t>(sans précision de la zone initiale)</t>
    </r>
    <r>
      <rPr>
        <sz val="10"/>
        <color theme="1"/>
        <rFont val="Segoe UI"/>
        <family val="2"/>
      </rPr>
      <t>.</t>
    </r>
  </si>
  <si>
    <t>Ils se réapprovisionnent à Mahagi (sans précision de la zone initiale).</t>
  </si>
  <si>
    <t>Changement de Bule et Fataki à l'Ouganda.</t>
  </si>
  <si>
    <t>Changement de Bule et Fataki à Mahagi.</t>
  </si>
  <si>
    <t>Changement de Boga au marché central de Bunia.</t>
  </si>
  <si>
    <r>
      <t xml:space="preserve">Marché central </t>
    </r>
    <r>
      <rPr>
        <i/>
        <sz val="10"/>
        <color theme="1"/>
        <rFont val="Segoe UI"/>
        <family val="2"/>
      </rPr>
      <t>(sans précision du lieu initial)</t>
    </r>
    <r>
      <rPr>
        <sz val="10"/>
        <color theme="1"/>
        <rFont val="Segoe UI"/>
        <family val="2"/>
      </rPr>
      <t>.</t>
    </r>
  </si>
  <si>
    <t>Ils alternent les zones selon les zones d'insécurité.</t>
  </si>
  <si>
    <t>DP9.5.1</t>
  </si>
  <si>
    <t>DP9.7.2</t>
  </si>
  <si>
    <t>DP9.8.3</t>
  </si>
  <si>
    <t>DP9.8.4</t>
  </si>
  <si>
    <t>DP9.8.5</t>
  </si>
  <si>
    <t>DP9.8.6</t>
  </si>
  <si>
    <t>DP9.8.7</t>
  </si>
  <si>
    <t>DP9.8.8</t>
  </si>
  <si>
    <t>DP9.8.9</t>
  </si>
  <si>
    <t>DP1.2.5</t>
  </si>
  <si>
    <t>DP2.3.7</t>
  </si>
  <si>
    <t>DP2.3.8</t>
  </si>
  <si>
    <t>DP2.3.9</t>
  </si>
  <si>
    <t>Les marchés de la ville de Bunia sont interconnectés entre eux. En effet, si 4 grossistes ont rapporté qu'autant qu'ils savaient, leur marché n'était connecté à aucun marché (2 au marché Gouvernorat, 1 au marché Dele et 1 au marché Abattoir), la majorité des commerçants ont rapporté approvisionner eux-même ou que d'autres commerçants sur le marché approvisionnaient certains marchés dans la ville ou en dehors. 
La majorité des marchés approvisionnés par les marchés évalués se trouvaient dans la ville de Bunia (15/20), bien que d'autres marchés étaient approvisionnés dans les territoires de Djugu (8) et d'Irumu (2).
En regardant les détails par marché, le marché Hoho semblait connecté aux marchés Sukisa 2 et Saïo, ainsi qu'à d'autres marchés secondaires de la ville (Lengabo, Kalimuli, Camp Ndonomo et Mapela). En outre, les grossistes du marché central ont mentionné que des commerçants de Ndibe et Hoho mais aussi d'autres marchés secondaires dans la ville (51, Isirp, Lycée, etc), venaient s'approvisioner au grand marché. Deux commerçants ont également mentionné que certains marchés du territoire de Djugu étaient approvisionnés par ce marché (Mongbwalu et Iga Barrière notamment), alors qu'un commerçant a rapporté que certains produits partaient à Komanda. Pour le marché Saïo, les grossistes interrogés ont déclaré que certains commerçants des marchés Kolomani et des petits kasoko venaient s'approvisionner sur ce marché, alors que certains produits étaient également acheminés vers le territoire de Djugu (Mongbwalu, Lonjo, Dibuna). Pour Yambi-Yaya, plusieurs marchés ont été rapportés comme connectés à ce marché dans la ville de Bunia (Hoho, Kindia, Marché central et Saio) et un commerçant a rapporté que des commerçants de Fitshama (Djugu) étaient également approvisionnés par ce marché. De plus, pour le marché Kolomani, certains kasoko semblaient approvisionnés ainsi que des marchés à Mongbwalu (Djugu) ou encore d'autres marchés semblant se situer dans les ZS de Lita, Kilo et Nizi ainsi qu'au marché de Mwanga (Irumu) selon un des grossistes interrogés. Au marché Abattoir, un commerçant a rapporté que les marchés Ndibe et Hoho étaient approvisionnés par ce marché, et un autre commerçant a également rapporté que des marchés à Mongbwalu (Djugu) seraient aussi connectés à ce marché. Enfin, les marchés Mudzipela, Dele et Gouvernorat, plus petits en taille en comparaison aux autres marchés évalués, semblaient connectés à certains kasokos ou vendeurs dans les avenues, mais pas vraiment à des marchés structurés.</t>
  </si>
  <si>
    <t>Avant les commerçants allaient à Bule (Djugu) et se réapprovisionnent maintenant au marché central de Bunia.</t>
  </si>
  <si>
    <t>Non</t>
  </si>
  <si>
    <t>Oui x</t>
  </si>
  <si>
    <t>Les zones pour le maïs changent de la ZS de Jiba (Djugu) pour la ZS de Komanda et l'Ouganda.</t>
  </si>
  <si>
    <t>Les zones pour le maïs changent de la ZS de Komanda (Irumu) pour les ZS de Drodro et de Fataki (Djugu).</t>
  </si>
  <si>
    <t>Les zones pour le manioc changent des ZS de Boga et Tchomia (Irumu) pour la ZS de Rethy (Djugu).</t>
  </si>
  <si>
    <t>Les zones pour le manioc changent de la ZS de Gethy (Irumu) pour la ZS de Boga (Irumu).</t>
  </si>
  <si>
    <r>
      <t>Les zones pour le manioc changent pour la ZS de Komanda (Irumu)</t>
    </r>
    <r>
      <rPr>
        <i/>
        <sz val="10"/>
        <color theme="1"/>
        <rFont val="Segoe UI"/>
        <family val="2"/>
      </rPr>
      <t xml:space="preserve"> (sans préciser d'où)</t>
    </r>
    <r>
      <rPr>
        <sz val="10"/>
        <color theme="1"/>
        <rFont val="Segoe UI"/>
        <family val="2"/>
      </rPr>
      <t>.</t>
    </r>
  </si>
  <si>
    <t>Les zones pour les haricots changent du territoire de Djugu pour l'Ouganda.</t>
  </si>
  <si>
    <r>
      <t xml:space="preserve">Les commerçants partent maintenant dans certaines zones d'Irumu au lieu de Djugu </t>
    </r>
    <r>
      <rPr>
        <i/>
        <sz val="10"/>
        <color theme="1"/>
        <rFont val="Segoe UI"/>
        <family val="2"/>
      </rPr>
      <t>(sans préciser les produits spécifiques).</t>
    </r>
  </si>
  <si>
    <r>
      <t xml:space="preserve">Parfois les commerçants vont à Irumu - ZS de Boga quand il y a insécurité </t>
    </r>
    <r>
      <rPr>
        <i/>
        <sz val="10"/>
        <color theme="1"/>
        <rFont val="Segoe UI"/>
        <family val="2"/>
      </rPr>
      <t>(sans précision de la zone spécifique habituelle)</t>
    </r>
    <r>
      <rPr>
        <sz val="10"/>
        <color theme="1"/>
        <rFont val="Segoe UI"/>
        <family val="2"/>
      </rPr>
      <t>.</t>
    </r>
  </si>
  <si>
    <r>
      <t xml:space="preserve">Parfois les commerçants vont dans la ZS de Fataki (Djugu) quand il y a insécurité </t>
    </r>
    <r>
      <rPr>
        <i/>
        <sz val="10"/>
        <color theme="1"/>
        <rFont val="Segoe UI"/>
        <family val="2"/>
      </rPr>
      <t>(sans précision de la zone spécifique habituelle)</t>
    </r>
    <r>
      <rPr>
        <sz val="10"/>
        <color theme="1"/>
        <rFont val="Segoe UI"/>
        <family val="2"/>
      </rPr>
      <t>.</t>
    </r>
  </si>
  <si>
    <r>
      <t xml:space="preserve">Parfois les commerçants vont à Djugu - ZS de Fataki quand il y a insécurité </t>
    </r>
    <r>
      <rPr>
        <i/>
        <sz val="10"/>
        <color theme="1"/>
        <rFont val="Segoe UI"/>
        <family val="2"/>
      </rPr>
      <t>(sans précision de la zone spécifique habituelle)</t>
    </r>
    <r>
      <rPr>
        <sz val="10"/>
        <color theme="1"/>
        <rFont val="Segoe UI"/>
        <family val="2"/>
      </rPr>
      <t>.</t>
    </r>
  </si>
  <si>
    <t xml:space="preserve">3 administrateurs ont rapporté les origines des 3 produits ciblés de manière globale. Il semblerait que la majorité des produits ciblés viendraient d'Ituri (3 IC), alors qu'un IC mentionnait que les commerçants se réapprovisionnaient en Ouganda en cas de manque de produits. En Ituri, les produits viendraient du territoire de Djugu (3 IC), notamment ZS de Fataki et Rethy (1 IC par assertion) ou encore d'Irumu (2 IC), avec un IC précisant que les produits viendraient de la zone de santé (ZS) de Gethy ainsi que du territoire de Mahagi (1 IC).
Il convient de noter que pour le maïs en grains/farine de maïs mais aussi le manioc entier/farine de manioc les réponses des administrateurs ont été floues et n'ont pas permis de distinguer s'ils mentionnaient la provenance des farines ou des produits entiers avant mouture.
Le maïs/farine de maïs proviendrait en majorité d'Ituri, en particulier des territoires de Djugu (3/5 IC ayant répondu sur l'origine du maïs/farine de maïs) et d'Irumu (3 IC). Parmi les IC ayant mentionné le territoire de Djugu, 1 IC a mentionné que les produits venaient de Fataki, 1 IC a mentionné la ZS de Rethy et 1 IC a déclaré que les produits venaient de la ZS de Jiba. Pour Irumu, le maïs/farine de maïs viendrait surtout de la ZS de Komanda (2 IC) suivi de la ZS de Gethy (1 IC).
Le manioc/farine de manioc viendraient d'Ituri (6 IC ayant répondu sur l'origine du manioc/farine de manioc), notamment du territoire d'Irumu (5 IC) et du territoire de Djugu (3 IC). Les ZS de Gethy (3 IC), Boga (2 IC) et Tchomia (1 IC) dans le territoire d'Irumu ainsi que les ZS de Lita (2 IC), de Mongbwalu (1 IC) et la ZS de Bambu (1 IC) ont été des zones mentionnées par les administrateurs interrogés.
Les haricots proviendraient d'Ituri (6 IC ayant répondu à la question en détaillant par produit), en majorité du territoire de Djugu (5/6 IC). Dans le territoire de Djugu, les zones de santé de Rethy, Fataki et Jiba ont été mentionnées par 1 IC chacune. En outre, 2/6 IC ont fait mention du territoire d'Irumu.
Enfin, 3 IC ont mentionné que les zones ne changeaient pas selon les saisons culturales, alors que 3 autres ont rapporté qu'il y avait bien eu des changement. Parmi les 3 IC ayant mentionné des changements, 1 IC a mentionné que les commerçants se rendent souvent dans les territoires à cause des prix qui sont un peu plus bas que dans le marché central.
</t>
  </si>
  <si>
    <t>Tous les administrateurs ont rapporté que la volatilité du contexte sécuritaire avait eu un effet sur la chaîne d'approvisionnement en farines de maïs et de manioc et en haricots en 2025. 7 IC ont mentionné des pillages de produits, alors que 4 IC ont précisé qu'il s'agissait de pillages des haricots et 2 IC ont rapporté que cela concernait les maniocs et les maïs (3 IC n'ont pas décrit les produits concernés). Un administrateur a également mentionné que les marchandises étaient également brûlées en route et que certains commerçants étaient tués en allant s'approvisionner dans certaines zones. Enfin, un autre administrateur a mentionné que les groupes armés prélevaient des taxes sur les routes.
En outre, 3 IC ont rapporté que les zones d'approvisionnement ont changé du fait de l'insécurité, contre 4 ayant mentionné que les zones n'avaient pas changé et  2 IC ne se sont pas exprimé sur ce sujet. Tous les IC ayant rapporté des changements ont mentionné que les haricots étaient concernés. En particulier, il semblerait que ces IC auraient changé de lieu d'approvisionnement en abandonnant le réapprovisionnement dans plusieurs zones du territoire de Djugu  pour d'autres zones dans le territoire ou encore dans d'autres territoires ou pays.
La quasi-totalité (6 IC) ont mentionné que les effets cités étaient ponctuels, alors qu'un IC a mentionné que les effets étaient durables (en particulier le changement des zones d'approvisionnement).
Par ailleurs, 2 administrateurs ont mentionné qu'en plus de l'insécurité, le mauvais état des routes pouvaient compliquer l'approvisionnement des marchés de la ville.</t>
  </si>
  <si>
    <t>La totalité des administrateurs ayant répondu à la question (8/9) ont mentionné que l'insécurité avait fait hausser les prix sur les marchés. Par ailleurs, 5/8 IC ont rapporté que la disponibilité des biens avait diminué, contre 3/8 mentionnant que la disponibilité des produits était restée bonne malgré l'insécurité. Concernant la fréquentation, 5 IC ont mentionné que la fréquentation n'avait pas changé malgré l'insécurité, alors que 3 IC ont mentionné que la fréquentation avait diminué du fait de l'insécurité. Enfin, un administrateur a mentionné que moins de commerçants venaient vendre sur ce marché dans les périodes d'insécurité.</t>
  </si>
  <si>
    <t>Hormi les administrateurs de 3 marchés qui ont déclaré qu'aucun marché n'était connecté à leur marché, 3 IC ont rapportés que les marchés connectés à leur marché étaient toujours approvisionnés mais avec une disponibilité des produits variable selon l'insécurité. Enfin 2 IC ont précisé qu'il n'y avait pas de problème d'approvisionnement des marchés connectés à leur marché en cas d'insécurité.</t>
  </si>
  <si>
    <t>Si 1 IC n'a pas répondu à la question du fait d'un manque de temps, un administrateur a mentionné qu'il n'était pas nécessaire de mettre en place des mesures pour prévenir les effets négatifs de l'insécurité sur les commerces car il n'existait pas d'insécurité sur ce marché, contrairement à certaines zones d'approvisionnement.
En outre, 7 IC ont rapporté avoir mis en place des mesures au niveau du marché. En particulier 5 IC ont mentionné que les commerçants attendaient des convois de soldat pour se rendre dans les zones d'approvisionnement. 2 IC ont également mentionné que les commerçants s'organisaient pour alterner les tours pour se rendre dans les zones d'approvisionnement. Enfin 1 IC a mentionné que les commerçants avaient changé de lieux d'approvisionnement alors qu'un autre a rapporté que les commerçants avaient réduit la fréquence de leur réapprovisionnement. Enfin, 2 IC ont mentionné que des policiers assuraient la sécurité sur le marché qu'ils gèrent et un a rapporté que des audiences se tenaient chaque samedi pour entendre les diverses plaintes des commerçants.</t>
  </si>
  <si>
    <t>ZS de Mahagi</t>
  </si>
  <si>
    <t>Change de la ZS de Rethy (Djugu) à l'Ouganda</t>
  </si>
  <si>
    <t>Change de la ZS de Komanda (Irumu) au territoire de Djugu à l'Ouganda</t>
  </si>
  <si>
    <t>Change de la ZS de Komanda (Irumu) ou encore du territoire de Djugu à la ZS de Rwampara (Irumu)</t>
  </si>
  <si>
    <t>Le gérant de dépôt alterne entre les ZS de Komanda, Fataki et l'Ouganda selon les saisons.</t>
  </si>
  <si>
    <t>Change du territoire de Djugu à la ZS de Komanda (Irumu)</t>
  </si>
  <si>
    <t>Change du territoire de Djugu à la ZS Boga (Irumu)</t>
  </si>
  <si>
    <t>Change de la ZS Boga (Irumu) à la ZS de Fataki (Djugu)</t>
  </si>
  <si>
    <t>Change de la ZS de Fataki (Djugu) à la ZS de Rwampara (Irumu)</t>
  </si>
  <si>
    <t>Change de localité toujours en Ouganda.</t>
  </si>
  <si>
    <t>En Ouganda au lieu des ZS de Komanda et Rwampara (Irumu) et Djugu.</t>
  </si>
  <si>
    <t>En Ouganda au lieu de la ZS de Fataki (Djugu).</t>
  </si>
  <si>
    <t>En Ouganda au lieu de la ZS de Fataki.</t>
  </si>
  <si>
    <t>Parmi les gérants de dépôt interrogés (15 IC), 9 vendaient des grains de maïs, 2 de la farine de maïs, 2 de la farine de manioc, 1 du manioc entier et 9 des haricots. Ils convient de noter que les gérants de dépôt ont été interrogés dans 5 des marchés évalués (Central, Saïo, Yambi-Yaya, Kolomani et Abattoir), les autres marchés ne comprenant pas de grossistes du fait de leur taille.
Concernant les origines des produits, les grains de maïs provenaient d'Ituri (9 IC), en particulier du territoire de Djugu (9 IC), suivi du territoire d'Irumu (4 IC). Dans le territoire de Djugu, les ZS de Fataki (5 IC), de Rethy (3 IC) et Mongbwalu (1 IC) étaient les zones principales citées par les IC. En Irumu, les ZS de Komanda (2 IC) et Rwampara (2 IC) étaient rapportées comme des zones de production. Enfin, 1 IC a mentionné s'approvisionner au marché central, bien que ces articles venaient du territoire de Djugu.
Au contraire, la farine de maïs viendrait d'Ouganda (2 IC), un au marché central et l'autre à Kolomani s'approvisionnant lui même au marché central).
En outre, si l'IC vendant du manioc entier a mentionné que ce manioc venait de Komanda (Irumu), les gérants de dépôt vendant de la farine de manioc aux marchés Abattoir et Saïo ont tous deux indiqué que la farine venait de Boga (Irumu).
Enfin, si 2 IC ont indiqué que les haricots qu'ils vendaient provenaient d'Ouganda, 7 IC ont déclaré que leurs haricots provenaient du territoire de Djugu en Ituri, en particulier des ZS de Rethy (5 IC) et Fataki (4 IC). De plus, 1 IC a mentionné que ses haricots venaient également de la ZS de Mahagi, alors qu'un commerçant de Yambi-Yaya a déclaré s'approvisionner en haricots provenant de la ZS de Fataki au marché central de la ville de Bunia.
La plupart des IC interrogés ont mentionné que les zones changeaient selon les saisons (10 IC), contre 4 IC ayant mentionné que les zones ne changeaient pas. Parmi les 6 IC ayant déclaré ces changements pour le maïs en grain, plusieurs ont mentionné changer de Djugu à des ZS en Irumu (1 à Boga et 1 à Komanda). En outre, deux IC ont mentionné se réapprovisionner en Ouganda en cas de changement de saison (1 IC délaissant Rethy et l'autre Komanda et Djugu). En outre, 1 IC a déclaré changer de Komanda (Irumu) ou encore de Djugu à Rwampara (Irumu). Enfin, un gérant de dépôt a déclarer alterner entre Komanda, Djugu, Fataki et l'Ouganda selon les saisons. 
En outre, le gérant de dépôt vendant du manioc entier a déclaré changer de Boga (Irumu) vers la ZS de Fataki (Djugu).
Enfin, parmi les 5 gérants de dépôt vendant des haricots, 2 ont mentionné changer de la ZS de Rethy (Djugu) à l'Ouganda, un a déclaré changer de la ZS de Fataki (Djugu) à la ZS de Rwampara (Irumu), alors qu'un autre IC a mentionné changer d'Ouganda pour un réapprovisionnement local en territoire d'Irumu. Enfin, un IC a déclaré toujours s'approvisionner en Ouganda mais dans une autre localité.
En ce qui concerne les moyens de transport, le transport principal était les camions/véhicules (13 IC), suivi des pirogues pour les gérants important parfois d'Ouganda (2 IC) et de motos triporteurs (1 IC).</t>
  </si>
  <si>
    <t>Si 4 IC ont mentionné n'avoir fait face à aucun problème sécuritaire, plusieurs effets négatifs de l'insécurité sur la chaine d'approvisionnement ont été rapportés par les IC. En effet, 3 IC ont déclaré que certains produits avaient été pillés sur les routes et 1 IC a mentionné que des produits avaient été brûlés. En outre, 2 IC ont rapporté que des transporteurs avaient perdu la vie sur les routes et 1 IC a déclaré que certains avaient été victimes de violences sexuelles. Enfin, 3 IC ont déclaré que des acteurs armés coupaient les routes d'approvisionnement et 2 IC ont rapporté qu'il y avait des taxes à payer sur les routes (prélevées par divers acteurs dont les acteurs armés, l'armée régulière ou encore la police).
Par ailleurs, 7 IC ont déclaré que les zones d'approvisionnement ne changaient pas avec l'insécurité, mais 3 IC ont déclaré s'y rendre moins souvent ou attendre que l'insécurité diminue pour y retourner. Au contraire, 3 IC ont déclaré que les lieux d'approvisionnement avaient changé du fait de l'insécurité, dont 1 précisant qu'il y avait eu des changements pour certains produits seulement. 2 gérants de dépôt ont détaillé que les lieux d'approvisionnement ou les routes avaient changé pour les haricots : 1 IC a déclaré se rendre en Ouganda en cas d'insécurité dans la ZS de Fataki (Djugu) et 1 IC a rapporté qu'avant certains passaient par Mahagi depuis l'Ouganda mais maintenant qu'ils privilégiaient le chemin passant par Tchomia. Enfin, 2 gérants de dépôt ont déclaré avoir changé de lieux d'approvisionnement pour le maïs, les deux IC se rendant en Ouganda au lieu de la ZS de Fataki (Djugu) (1 IC) ou encore des ZS de Komanda, Rwampara (Irumu) et du territoire de Djugu (1 IC).
Concernant la durabilité des effets, 6 IC ont mentionné que les effets étaient ponctuels, contre 3 IC mentionnant que ces effets étaient durables. 1 IC a également souligné que la durabilité des effets dépendait d'un commerçant à l'autre.</t>
  </si>
  <si>
    <t>ZS de Rwampara (Irumu)</t>
  </si>
  <si>
    <t>Changement de localité mais pas de zone (ZS de Rwampara - Irumu)</t>
  </si>
  <si>
    <t>ZS de Nyankunde (Irumu)</t>
  </si>
  <si>
    <t>Ils changent du marché Kolomani, de la ZS de Komanda à la ZS de Gethy (Irumu).</t>
  </si>
  <si>
    <t>Avant les commerçants allaient à dans la ZS de Lita (Djugu), maintenant ils vont à Boga.</t>
  </si>
  <si>
    <t>Avant les commerçants allaient dans la ZS de Fataki (Djugu), maintenant ils vont dans la ZS de Komanda (Irumu).</t>
  </si>
  <si>
    <t>Auparavant, les commerçants allaient dans la ZS de Rwampara (Irumu), maintenant ils vont directement au marché Saïo de Bunia.</t>
  </si>
  <si>
    <r>
      <t xml:space="preserve">ZS de Gethy, Komanda (Irumu), Fataki (Djugu) </t>
    </r>
    <r>
      <rPr>
        <i/>
        <sz val="10"/>
        <color theme="1"/>
        <rFont val="Segoe UI"/>
        <family val="2"/>
      </rPr>
      <t>(sans préciser la zone initiale)</t>
    </r>
    <r>
      <rPr>
        <sz val="10"/>
        <color theme="1"/>
        <rFont val="Segoe UI"/>
        <family val="2"/>
      </rPr>
      <t>.</t>
    </r>
  </si>
  <si>
    <r>
      <t xml:space="preserve">Ils se réapprovisionnent dans la ZS de Rethy (Djugu) </t>
    </r>
    <r>
      <rPr>
        <i/>
        <sz val="10"/>
        <color theme="1"/>
        <rFont val="Segoe UI"/>
        <family val="2"/>
      </rPr>
      <t>(sans précision de la zone initiale)</t>
    </r>
    <r>
      <rPr>
        <sz val="10"/>
        <color theme="1"/>
        <rFont val="Segoe UI"/>
        <family val="2"/>
      </rPr>
      <t>.</t>
    </r>
  </si>
  <si>
    <t>Changement de la ZS de Fataki (Djugu) à l'Ouganda.</t>
  </si>
  <si>
    <t>Changement de la ZS de Fataki (Djugu).</t>
  </si>
  <si>
    <t>Changement de la ZS de Fataki (Djugu) à Bigo (Bunia, Ituri).</t>
  </si>
  <si>
    <t>Parmi les commerçants détaillants interrogés (25), 2 vendaient des grains de maïs, 16 de la farine de maïs, 15 de la farine de manioc, 3 du manioc entier et 18 des haricots.
Pour le maïs en grain, les 2 IC en vendant ont rapporté s'approvisionner au marché central de la ville de Bunia, et un aurait précisé que ce maïs venait du territoire de Djugu, notamment de Bule et Fataki. 
Concernant la farine de maïs, 15 des 16 IC en vendant ont déclaré qu'elle venait d'Ituri et qu'ils se réapprovisionnaient notamment dans la ville de Bunia (14 IC). En effet, 10 IC ont notamment rapporté se réapprovisionner au marché central (dont 2 IC de Hoho, 3 IC du marché central, 1 IC de Yambi-Yaya, 2 IC du marché Gouvernorat et 1 IC de Dele et Abattoir). Il convient de noter que 6 commerçants préféraient s'approvisionner dans les dépôts de leur marché (3 IC au marché central, 2 IC à Saïo et 1 au marché Kolomani). En outre, 7 IC ont rapporté que la farine de maïs venait du territoire d'Irumu, en particulier de la ZS de Komanda (5 IC) alors qu'un IC mentionnait également Boga. Par ailleurs, le territoire de Mahagi (3 IC) et de Djugu (4 IC) étaient également concernés. Pour Djugu, 3 IC ont notamment cité la ZS de Fataki, en particulier Bule, et 1 IC a fait mention de Mongbwalu.
Les détaillants de manioc entier se réapprovisionnerait notamment d'Ituri, avec 3 IC mentionnant se réapprovisionner dans la ville de Bunia (2 IC au marché central) et 1 IC rapportant que le manioc entier viendrait de Boga (Irumu).
Pour la farine de manioc, l'ensemble des IC interrogés vendant cette farine ont mentionné se réapprovisionner en Ituri, dont 11 IC mentionnant se réapprovisionner dans divers marchés de la ville de Bunia. Plusieurs commerçants détaillants dépendraient de dépôts dans leur marché mais aussi de dépôts d'autres marchés. Par ailleurs, le territoire d'Irumu (10 IC) semblait être un territoire producteur pour cette farine. Certains IC ont mentionné les ZS de Komanda et Gethy (3 IC par assertion), alors que les zones de Boga et Rwampara (2 IC par assertion) ainsi que Nyankunde (1 IC) étaient également cités. Enfin, Mahagi (1 IC) et le territoire de Djugu (4 IC) dont les ZS de Fataki (3 IC) et de Lita (1 IC) étaient également relevés.
Enfin la majorité des commerçants interrogés vendant des haricots se réapprovisionnaient au marché central de Bunia (12/19 IC, 18 IC en vendant et un IC s'est exprimé sur base de ses connaissances). Toutefois, les haricots semblaient provenir du territoire de Djugu (9 IC) en particulier de la ZS de Fataki (6 IC, dont 4 IC mentionnant Bule) mais aussi de la ZS de Rethy (1 IC). En outre, 4 IC ont également mentionné des provenances d'Irumu, dont 3 IC à Komanda, 1 IC à Rwampara, 1 IC à Gethy et 1 IC à Boga. Enfin, si 3 IC ont déclaré se réapprovisionner dans le territoire de Mahagi notamment dans les ZS de Mahagi et Logo, 4 IC ont également assuré que les haricots pouvaient provenir d'Ouganda. 
Un IC a rapporté que certains commerçants se réapprovisionnaient en Ouganda et en Tanzanie, sans préciser pour quel produit.
Concernant le changement des zones selon les saisons culturales, 7 IC ont rapporté que les zones changaient selon la saison culturale, 4 IC ont déclaré que les zones ne changeaient pas et 2 ont souligné que les routes étaient difficilement pratiquables pendant la saison des pluies. Parmi ceux ayant rapporté un changement, 3 IC ont précisé que les zones changeaient pour le manioc et 3 IC l'ont également mentionné pour les haricots. Selon un IC, les zones changent car en période de récolte le réapprovisionnement se fait en dehors de la ville, et les zones changent selon les saisons. Un autre IC a précisé se rendre dans la ZS de Rwampara (Irumu) mais sans préciser le produit concerné. Pour la farine de manioc, 1 IC a mentionné rester dans la zone de Rwampara mais changer de marché de réapprovisionnement, alors qu'un autre IC a indiqué se rendre dans la ZS de Nyankunde. Enfin, 1 détaillant a souligné qu'il se rendait au grand marché pour acheter des haricots en provenance d'Ouganda selon la saison culturale.</t>
  </si>
  <si>
    <t>De nombreux commerçants détaillants interrogés (10/25 IC) ont rapporté que l'insécurité entrainait la coupure de certaines routes, complexifiant le réapprovisionnement et obligeant parfois les commerçants à contourner certains axes.
15/25 IC ont déclaré que les lieux d'approvisionnement avaient changé. Les haricots semblaient particulièrement concernés (9 IC). Si certains commerçants (2 IC) mentionnaient alterner les zones d'approvisionnement en fonction de l'insécurité, il semblerait que plusieurs commerçants (3 IC) s'approvisionnant à Bule et Fataki aient du changer de zones d'approvisionnement : un IC a mentionné avoir choisi l'Ouganda, 1 autre IC a déclaré avoir changé de Bule vers Fataki, et un autre IC a déclaré qu'il se réapprovisionnait à Bigo (Bunia) du fait de la situation à Fataki. En outre, 2 IC ont déclaré s'approvisionner en Ouganda et 1 IC a mentionné s'approvisionner à Mahagi et un autre dans la ZS de Rethy (Djugu), sans préciser leur zone d'approvisionnement initiale dans la province. Enfin, un IC a déclaré avoir changé de Boga (Irumu) au marché central de Bunia. En outre, 1 IC vendant du manioc entier a également déclaré qu'en cas d'insécurité il s'approvisionnait au marché central. Par ailleurs, la farine de manioc était également citée par 3 répondants, avec des zones alternatives variables : un IC a en effet mentionné avoir délaissé la ZS de Lita (Djugu) pour Boga en Irumu et un autre IC a mentionné se rendre au marché Saïo de Bunia plutôt que la ZS de Rwampara (Irumu). De plus, la farine de maïs était citée par 1 IC qui a rapporté se réapprovisionner dans la ZS de Komanda (Irumu) plutôt que dans la ZS de Fataki (Djugu) en période d'insécurité. Enfin, certains IC ont cité des changements sans préciser par produit. En effet, 2 IC ont déclaré avoir abandonné la ZS de Fataki, l'un pour Mahagi et l'autre pour l'Ouganda. Un autre IC a également rapporté changer du marché Kolomani (Bunia), de la ZS de Komanda (Irumu) pour la ZS de Gethy (Irumu) en cas d'insécurité, le marché Kolomani étant parfois déclaré comme peu accessible par un autre IC.
Au contraire 4/25 IC auraient mentionné que les zones d'approvisionnement n'avaient pas changé, dont 1 s'approvisionnant au marché central et ne connaissant pas l'origine de ses produits.
En outre, 2 IC ont rapporté des pillages de produits, des mises à feu de véhicules et/ou de marchandises ainsi que des taxes prélevées par les acteurs armés sur la route.
Les effets auraient plutôt été poncutels (10 IC) contre 2 IC rapportant des effets durables.
Il convient de noter qu'un IC n'a déclaré aucun effet négatif de l'insécurité sur sa chaine d'approvisionnement, bien que les produits auraient été plus rares en cas d'insécurité.</t>
  </si>
  <si>
    <t>Change de la ZS de Fataki (Djugu) aux ZS de Gethy et Komanda (Irumu).</t>
  </si>
  <si>
    <t>Avant les commerçants allaient à Djugu et ZS de Rethy, maintenant ils important depuis l'Ouganda.</t>
  </si>
  <si>
    <t>Changement de la ZS Boga à la ZS de Gethy (Irumu).</t>
  </si>
  <si>
    <t>Changement de Boga à diverses zones de Gethy (Irumu).</t>
  </si>
  <si>
    <t>Changement de Boga à certaines zones du territoire d'Irumu.</t>
  </si>
  <si>
    <t>Changement de plusieurs zones du territoire de Djugu à l'Ouganda ou la Tanzanie.</t>
  </si>
  <si>
    <t>Parmi les commerçants grossistes interrogés (24), 9 vendaient des grains de maïs, 2 de la farine de maïs, 10 du manioc entier et 9 des haricots.
Parmi les commerçants vendant du maïs en grain, 8 IC ont rapporté que le maïs en grain provenait d'Ituri et 6 IC ont rapporté acheter ce maïs au niveau du marché central (IC des marchés Yambi-Yaya, Gouvernorat, Dele, Kolomani et Abattoir). En outre, 3 IC ont mentionné que leur maïs venait du territoire de Djugu et 3 IC du territoire d'Irumu en particulier des ZS de Komanda (2 IC) et de Rwampara (1 IC). Enfin, 6 IC ont déclaré que le maïs en grain pouvait provenir d'Ouganda, contre 1 IC mentionnant également la Tanzanie et le Rwanda.
Les grossistes interrogés vendant de la farine de maïs dans les marchés Gouvernorat et Kolomani ont déclaré s'approvisionner au marché central de la ville de Bunia.
En outre, le manioc entier proviendrait en grande majorité d'Ituri (13 IC, 10 IC vendant ce produit et 3 s'exprimant sur base de ses connaissances) et dans une moindre mesure d'Ouganda (1 IC). En Ituri, le territoire d'Irumu (8 IC) était notamment cité, en particulier les ZS de Boga (6 IC), de Gethy (4 IC) ainsi que la ZS de Rwampara (1 IC). Enfin, certains maniocs provenaient également de Djugu (4 IC), notamment la ZS de Rethy (2 IC) alors que certains allaient se réapprovisionner dans la ZS de Bambu.
Finalement, les haricots provenaient également en grande majorité d'Ituri (10 IC, 9 en vendaient et 3 se sont exprimés sur base de leurs connaissances). Si 8 IC mentionnaient se réapprovisionner au marché central de la ville (IC répartis dans tous les marchés sauf le marché central et le marché Mudzipela), 3 IC déclaraient que les haricots provenaient du territoire de Djugu, notamment des ZS de Fataki et Rethy (respectivement 2 et 1 IC). En outre, 1 IC a également rapporté que les haricots venaient de la ZS de Rwampara (Irumu). Enfin, 6 IC ont rapporté que ce produit était importé depuis l'Ouganda, et 2 IC ont également cité des importations depuis le Rwanda et la Tanzanie.
Parmi les commerçants grossistes ayant répondu à la question concernant le changement de zones d'approvisionnement selon la saison culturale, la quasi-totalité ont mentionné ne pas changer de zone selon les saisons (11/12). Toutefois 1 IC a déclaré ne pas changer de zone pour ses produits mais a souligné ne plus se réapprovisionner en manioc lors de la saison des pluies car le manioc n'est plus de bonne qualité durant cette période. Enfin, 1 grossiste interrogé au marché Abattoir a déclaré changer de zone dans la ZS de Fataki (Djugu) pour les ZS de Gethy et Komanda (Irumu) pour ses haricots selon les saisons.</t>
  </si>
  <si>
    <t>Attente des convois de soldats (souvent organisés par la mairie)</t>
  </si>
  <si>
    <t>Les changements de lieux d'approvisionnement affectent seulement certaines ethnies, les autres commerçants peuvent se réapprovisionner sans problème.</t>
  </si>
  <si>
    <t>DP12.1.1</t>
  </si>
  <si>
    <t>DP12.2.1</t>
  </si>
  <si>
    <t>DP12.2.2</t>
  </si>
  <si>
    <t>DP12.2.3</t>
  </si>
  <si>
    <t>DP12.3</t>
  </si>
  <si>
    <t>DP12.3.1</t>
  </si>
  <si>
    <t>DP12.3.2</t>
  </si>
  <si>
    <t>DP13</t>
  </si>
  <si>
    <t>DP13.1</t>
  </si>
  <si>
    <t>DP13.2</t>
  </si>
  <si>
    <t xml:space="preserve"> La volatilité du contexte sécuritaire semble avoir eu des effets divers sur la chaîne d'approvisionnement en maïs, maniocs et en haricots en 2025. En effet, seuls 2 grossistes ont clairement mentionné qu'il n'y avait eu aucun problème sécuritaire sur la période considérée. En outre, 5 grossistes ont également mentionné qu'il n'y avait pas eu d'effets négatifs de l'insécurité sur les chaînes d'approvisionnement, bien que certaines réponses n'étaient pas vraiment claires à savoir s'il y avait véritablement eu de l'insécurité pendant la période. Il convient de noter qu'aucun grossite n'a rapporté des effets délétères de l'insécurité sur les chaines d'approvisionnement ou ne pas avoir fait face à des problèmes d'insécurité aux marchés Yambi-Yaya et Bigo Kolomani. Pour le marché Yambi-Yaya, cela pouvait notamment s'expliquer par le fait que les grossistes interrogés s'approvisionnaient en majorité au marché central de la ville, avec des produits venant d'Ouganda (excepté pour le grossiste vendant du manioc entier provenant d'Irumu, mais en dehors de Boga, souvent rapporté comme une zone touchée par l'insécurité par les commerçants). Il en était de même pour le marché Kolomani.
Toutefois, il semble que les effets ont fortement dépendu des zones d'approvisionnement mentionné par les grossistes. En effet, 9 grossistes ont déclaré qu'ils n'avaient pas fait face à des problèmes sécuritaires car leurs produits ne venaient plus du pays à cause de l'insécurité, mais souvent de pays voisins comme l'Ouganda. Malgré tout, certains vols ont été rapportés sur les routes reliant l'Ouganda à la ville de Bunia.
En outre, lorsque les commerçants se réapprovisionnaient dans des zones où l'insécurité sévissait, plusieurs effets délétèrent ont été rapportés, notamment des tueries de commerçants (6 IC), des pillages de marchandises (5 IC), des produits brûlés sur les routes (4 IC) ou enocre des blocages de routes (2 IC). En outre, plusieurs IC (7) ont mentionné que certains commerçants ont abandonné de cultiver eux-mêmes ou encore de s'approvisionner en produits dans les zones touchées par l'insécurité, parfois même depuis plusieurs années.
Concernant les zones d'approvisionnement, 3 grossistes ont mentionné ne pas avoir changé de lieu de réapprovisionnement, et un a en particulier rapporté avoir changé de route. En outre, 4 commerçants ont mentionné avoir changé de lieux d'approvisionnement dont un vendant des maïs en grains, 3 des maniocs entiers et 3 des haricots. Pour les maniocs, les commerçants s'approvisionnant à Boga ont mentionné changé pour d'autres zones dans le territoire d'Irumu, dont la ZS de Gethy. Pour le maïs en grains et les haricots, des commerçants ont mentionné qu'auparavant certains commerçants se rendaient dans diverses zones du territoire de Djugu et préféraient se réapprovisionner en Ouganda ou en Tanzanie (2 IC), ou encore au marché central de Bunia (1 IC). En outre, 1 IC a précisé que seulement les commerçants de certaines ethnies changeaient de lieux de réapprovisionnement, du fait de la nature ethnique des conflits dans la province.
Parmi les commerçants ayant rapporté des effets (9), la majorité ont mentionné que les effets étaient durables, bien que 4 aient rapporté que ces effets étaient plutôt ponctuels.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</si>
</sst>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42" x14ac:knownFonts="1">
    <font>
      <sz val="11"/>
      <color theme="1"/>
      <name val="Calibri"/>
      <family val="2"/>
      <scheme val="minor"/>
    </font>
    <font>
      <sz val="11"/>
      <color rgb="FF000000"/>
      <name val="Segoe UI"/>
      <family val="2"/>
    </font>
    <font>
      <b/>
      <sz val="11"/>
      <color rgb="FFFFFFFF"/>
      <name val="Segoe UI"/>
      <family val="2"/>
    </font>
    <font>
      <b/>
      <sz val="11"/>
      <color rgb="FF000000"/>
      <name val="Segoe UI"/>
      <family val="2"/>
    </font>
    <font>
      <sz val="11"/>
      <name val="Segoe UI"/>
      <family val="2"/>
    </font>
    <font>
      <b/>
      <sz val="11"/>
      <name val="Segoe UI"/>
      <family val="2"/>
    </font>
    <font>
      <b/>
      <sz val="11"/>
      <color theme="0"/>
      <name val="Segoe UI"/>
      <family val="2"/>
    </font>
    <font>
      <b/>
      <sz val="10"/>
      <color theme="0"/>
      <name val="Segoe UI"/>
      <family val="2"/>
    </font>
    <font>
      <i/>
      <sz val="10"/>
      <color theme="1"/>
      <name val="Segoe UI"/>
      <family val="2"/>
    </font>
    <font>
      <sz val="11"/>
      <color theme="1"/>
      <name val="Segoe UI"/>
      <family val="2"/>
    </font>
    <font>
      <b/>
      <sz val="10"/>
      <color theme="1"/>
      <name val="Segoe UI"/>
      <family val="2"/>
    </font>
    <font>
      <b/>
      <i/>
      <sz val="10"/>
      <color theme="1"/>
      <name val="Segoe UI"/>
      <family val="2"/>
    </font>
    <font>
      <b/>
      <sz val="14"/>
      <color theme="0"/>
      <name val="Segoe UI"/>
      <family val="2"/>
    </font>
    <font>
      <sz val="11"/>
      <color theme="1"/>
      <name val="Calibri"/>
      <family val="2"/>
      <scheme val="minor"/>
    </font>
    <font>
      <sz val="10"/>
      <color theme="1"/>
      <name val="Segoe UI"/>
      <family val="2"/>
    </font>
    <font>
      <sz val="8"/>
      <name val="Calibri"/>
      <family val="2"/>
      <scheme val="minor"/>
    </font>
    <font>
      <b/>
      <sz val="10"/>
      <color rgb="FF000000"/>
      <name val="Segoe UI"/>
      <family val="2"/>
    </font>
    <font>
      <i/>
      <sz val="10"/>
      <color rgb="FF000000"/>
      <name val="Segoe UI"/>
      <family val="2"/>
    </font>
    <font>
      <sz val="10"/>
      <color rgb="FF000000"/>
      <name val="Segoe UI"/>
      <family val="2"/>
    </font>
    <font>
      <b/>
      <i/>
      <sz val="10"/>
      <color rgb="FF000000"/>
      <name val="Segoe UI"/>
      <family val="2"/>
    </font>
    <font>
      <sz val="11"/>
      <color theme="0"/>
      <name val="Segoe UI"/>
      <family val="2"/>
    </font>
    <font>
      <sz val="16"/>
      <color theme="1"/>
      <name val="Segoe UI"/>
      <family val="2"/>
    </font>
    <font>
      <b/>
      <sz val="16"/>
      <color theme="0"/>
      <name val="Segoe UI"/>
      <family val="2"/>
    </font>
    <font>
      <sz val="16"/>
      <color theme="0"/>
      <name val="Segoe UI"/>
      <family val="2"/>
    </font>
    <font>
      <b/>
      <sz val="11"/>
      <color theme="0"/>
      <name val="Arial Narrow"/>
      <family val="2"/>
    </font>
    <font>
      <sz val="10"/>
      <name val="Arial Narrow"/>
      <family val="2"/>
    </font>
    <font>
      <i/>
      <sz val="10"/>
      <name val="Segoe UI"/>
      <family val="2"/>
    </font>
    <font>
      <b/>
      <sz val="10"/>
      <name val="Segoe UI"/>
      <family val="2"/>
    </font>
    <font>
      <sz val="10"/>
      <color rgb="FF000000"/>
      <name val="Arial Narrow"/>
      <family val="2"/>
    </font>
    <font>
      <sz val="10"/>
      <color theme="1"/>
      <name val="Arial Narrow"/>
      <family val="2"/>
    </font>
    <font>
      <sz val="10"/>
      <name val="Segoe UI"/>
      <family val="2"/>
    </font>
    <font>
      <sz val="10"/>
      <color theme="1"/>
      <name val="Arial Narrow"/>
      <family val="2"/>
    </font>
    <font>
      <i/>
      <sz val="10"/>
      <name val="Segoe UI"/>
      <family val="2"/>
    </font>
    <font>
      <b/>
      <sz val="10"/>
      <name val="Segoe UI"/>
      <family val="2"/>
    </font>
    <font>
      <sz val="11"/>
      <name val="Segoe UI"/>
      <family val="2"/>
    </font>
    <font>
      <b/>
      <sz val="11"/>
      <color theme="1"/>
      <name val="Calibri"/>
      <family val="2"/>
      <scheme val="minor"/>
    </font>
    <font>
      <sz val="11"/>
      <color theme="1"/>
      <name val="Segoe UI"/>
      <family val="2"/>
    </font>
    <font>
      <sz val="11"/>
      <color theme="0"/>
      <name val="Segoe UI"/>
      <family val="2"/>
    </font>
    <font>
      <b/>
      <sz val="10"/>
      <color theme="0"/>
      <name val="Segoe UI"/>
      <family val="2"/>
    </font>
    <font>
      <b/>
      <sz val="15"/>
      <color rgb="FF000000"/>
      <name val="Arial Narrow"/>
      <family val="2"/>
    </font>
    <font>
      <sz val="11"/>
      <color theme="2" tint="-0.249977111117893"/>
      <name val="Segoe UI"/>
      <family val="2"/>
    </font>
    <font>
      <b/>
      <sz val="11"/>
      <color theme="1"/>
      <name val="Segoe UI"/>
      <family val="2"/>
    </font>
  </fonts>
  <fills count="2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315975"/>
        <bgColor indexed="64"/>
      </patternFill>
    </fill>
    <fill>
      <patternFill patternType="solid">
        <fgColor rgb="FF315975"/>
        <bgColor theme="0"/>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5" tint="0.59999389629810485"/>
        <bgColor rgb="FF000000"/>
      </patternFill>
    </fill>
    <fill>
      <patternFill patternType="solid">
        <fgColor theme="9" tint="0.59999389629810485"/>
        <bgColor rgb="FF000000"/>
      </patternFill>
    </fill>
    <fill>
      <patternFill patternType="solid">
        <fgColor theme="9" tint="0.79998168889431442"/>
        <bgColor indexed="64"/>
      </patternFill>
    </fill>
    <fill>
      <patternFill patternType="solid">
        <fgColor theme="5" tint="0.39997558519241921"/>
        <bgColor theme="0"/>
      </patternFill>
    </fill>
    <fill>
      <patternFill patternType="solid">
        <fgColor theme="5" tint="0.59999389629810485"/>
        <bgColor theme="0"/>
      </patternFill>
    </fill>
    <fill>
      <patternFill patternType="solid">
        <fgColor theme="0" tint="-4.9989318521683403E-2"/>
        <bgColor indexed="64"/>
      </patternFill>
    </fill>
    <fill>
      <patternFill patternType="solid">
        <fgColor rgb="FFEE5859"/>
        <bgColor rgb="FFD63F40"/>
      </patternFill>
    </fill>
    <fill>
      <patternFill patternType="solid">
        <fgColor theme="0" tint="-0.14999847407452621"/>
        <bgColor rgb="FFA6A6A6"/>
      </patternFill>
    </fill>
    <fill>
      <patternFill patternType="solid">
        <fgColor theme="0" tint="-0.14999847407452621"/>
        <bgColor rgb="FF000000"/>
      </patternFill>
    </fill>
    <fill>
      <patternFill patternType="solid">
        <fgColor theme="0" tint="-0.499984740745262"/>
        <bgColor indexed="64"/>
      </patternFill>
    </fill>
    <fill>
      <patternFill patternType="solid">
        <fgColor theme="1" tint="0.499984740745262"/>
        <bgColor indexed="64"/>
      </patternFill>
    </fill>
    <fill>
      <patternFill patternType="solid">
        <fgColor theme="9" tint="0.79998168889431442"/>
        <bgColor rgb="FF000000"/>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style="medium">
        <color rgb="FF000000"/>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rgb="FFFFFFFF"/>
      </left>
      <right style="medium">
        <color indexed="64"/>
      </right>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style="medium">
        <color rgb="FFFFFFFF"/>
      </top>
      <bottom style="medium">
        <color rgb="FFFFFFFF"/>
      </bottom>
      <diagonal/>
    </border>
    <border>
      <left/>
      <right style="medium">
        <color indexed="64"/>
      </right>
      <top style="medium">
        <color rgb="FFFFFFFF"/>
      </top>
      <bottom style="medium">
        <color rgb="FFFFFFFF"/>
      </bottom>
      <diagonal/>
    </border>
    <border>
      <left style="thin">
        <color rgb="FFFFFFFF"/>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medium">
        <color indexed="64"/>
      </left>
      <right style="thin">
        <color indexed="64"/>
      </right>
      <top style="thin">
        <color indexed="64"/>
      </top>
      <bottom/>
      <diagonal/>
    </border>
    <border>
      <left/>
      <right style="medium">
        <color rgb="FF000000"/>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medium">
        <color indexed="64"/>
      </left>
      <right style="medium">
        <color rgb="FFFFFFFF"/>
      </right>
      <top style="medium">
        <color rgb="FFFFFFFF"/>
      </top>
      <bottom style="thin">
        <color indexed="64"/>
      </bottom>
      <diagonal/>
    </border>
    <border>
      <left style="medium">
        <color indexed="64"/>
      </left>
      <right style="medium">
        <color indexed="64"/>
      </right>
      <top/>
      <bottom style="thin">
        <color indexed="64"/>
      </bottom>
      <diagonal/>
    </border>
  </borders>
  <cellStyleXfs count="4">
    <xf numFmtId="0" fontId="0" fillId="0" borderId="0"/>
    <xf numFmtId="0" fontId="13" fillId="0" borderId="0"/>
    <xf numFmtId="43" fontId="13" fillId="0" borderId="0" applyFont="0" applyFill="0" applyBorder="0" applyAlignment="0" applyProtection="0"/>
    <xf numFmtId="9" fontId="13" fillId="0" borderId="0" applyFont="0" applyFill="0" applyBorder="0" applyAlignment="0" applyProtection="0"/>
  </cellStyleXfs>
  <cellXfs count="464">
    <xf numFmtId="0" fontId="0" fillId="0" borderId="0" xfId="0"/>
    <xf numFmtId="0" fontId="0" fillId="2" borderId="0" xfId="0" applyFill="1"/>
    <xf numFmtId="0" fontId="2" fillId="4" borderId="15" xfId="0" applyFont="1" applyFill="1" applyBorder="1" applyAlignment="1">
      <alignment horizontal="justify" vertical="center" wrapText="1"/>
    </xf>
    <xf numFmtId="0" fontId="3" fillId="0" borderId="16" xfId="0" applyFont="1" applyBorder="1" applyAlignment="1">
      <alignment vertical="center" wrapText="1"/>
    </xf>
    <xf numFmtId="0" fontId="4" fillId="0" borderId="16" xfId="0" applyFont="1" applyBorder="1" applyAlignment="1">
      <alignment horizontal="justify" vertical="center" wrapText="1"/>
    </xf>
    <xf numFmtId="0" fontId="1" fillId="0" borderId="8" xfId="0" applyFont="1" applyBorder="1" applyAlignment="1">
      <alignment vertical="center" wrapText="1"/>
    </xf>
    <xf numFmtId="0" fontId="3" fillId="0" borderId="8" xfId="0" applyFont="1" applyBorder="1" applyAlignment="1">
      <alignment vertical="center" wrapText="1"/>
    </xf>
    <xf numFmtId="0" fontId="9" fillId="0" borderId="0" xfId="0" applyFont="1"/>
    <xf numFmtId="0" fontId="10" fillId="3" borderId="4" xfId="0" applyFont="1" applyFill="1" applyBorder="1" applyAlignment="1">
      <alignment horizontal="right" wrapText="1"/>
    </xf>
    <xf numFmtId="0" fontId="9" fillId="3" borderId="1" xfId="0" applyFont="1" applyFill="1" applyBorder="1" applyAlignment="1">
      <alignment horizontal="center"/>
    </xf>
    <xf numFmtId="0" fontId="9" fillId="3" borderId="5" xfId="0" applyFont="1" applyFill="1" applyBorder="1" applyAlignment="1">
      <alignment horizontal="center"/>
    </xf>
    <xf numFmtId="0" fontId="9" fillId="0" borderId="12" xfId="0" applyFont="1" applyBorder="1"/>
    <xf numFmtId="0" fontId="9" fillId="0" borderId="13" xfId="0" applyFont="1" applyBorder="1"/>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9" fillId="0" borderId="8" xfId="0" applyFont="1" applyBorder="1" applyAlignment="1">
      <alignment vertical="top" wrapText="1"/>
    </xf>
    <xf numFmtId="0" fontId="7" fillId="4" borderId="0" xfId="0" applyFont="1" applyFill="1" applyAlignment="1">
      <alignment horizontal="center" vertical="center" wrapText="1"/>
    </xf>
    <xf numFmtId="0" fontId="9" fillId="6" borderId="0" xfId="0" applyFont="1" applyFill="1"/>
    <xf numFmtId="0" fontId="9" fillId="7" borderId="0" xfId="0" applyFont="1" applyFill="1"/>
    <xf numFmtId="0" fontId="9" fillId="8" borderId="0" xfId="0" applyFont="1" applyFill="1"/>
    <xf numFmtId="0" fontId="9" fillId="3" borderId="0" xfId="0" applyFont="1" applyFill="1" applyAlignment="1">
      <alignment horizontal="center"/>
    </xf>
    <xf numFmtId="0" fontId="9" fillId="3" borderId="0" xfId="0" applyFont="1" applyFill="1"/>
    <xf numFmtId="0" fontId="6" fillId="3" borderId="1" xfId="0" applyFont="1" applyFill="1" applyBorder="1"/>
    <xf numFmtId="0" fontId="6" fillId="3" borderId="1" xfId="0" applyFont="1" applyFill="1" applyBorder="1" applyAlignment="1">
      <alignment horizontal="right" vertical="center"/>
    </xf>
    <xf numFmtId="0" fontId="9" fillId="6" borderId="1" xfId="0" applyFont="1" applyFill="1" applyBorder="1"/>
    <xf numFmtId="0" fontId="14" fillId="6" borderId="1" xfId="0" applyFont="1" applyFill="1" applyBorder="1"/>
    <xf numFmtId="0" fontId="3" fillId="9" borderId="20" xfId="0" applyFont="1" applyFill="1" applyBorder="1"/>
    <xf numFmtId="0" fontId="3" fillId="9" borderId="1" xfId="0" applyFont="1" applyFill="1" applyBorder="1"/>
    <xf numFmtId="0" fontId="9" fillId="7" borderId="29" xfId="0" applyFont="1" applyFill="1" applyBorder="1" applyAlignment="1">
      <alignment horizontal="center"/>
    </xf>
    <xf numFmtId="0" fontId="9" fillId="7" borderId="24" xfId="0" applyFont="1" applyFill="1" applyBorder="1" applyAlignment="1">
      <alignment horizontal="center"/>
    </xf>
    <xf numFmtId="0" fontId="19" fillId="9" borderId="24" xfId="0" applyFont="1" applyFill="1" applyBorder="1" applyAlignment="1">
      <alignment vertical="top" wrapText="1"/>
    </xf>
    <xf numFmtId="0" fontId="19" fillId="9" borderId="23" xfId="0" applyFont="1" applyFill="1" applyBorder="1" applyAlignment="1">
      <alignment vertical="top" wrapText="1"/>
    </xf>
    <xf numFmtId="0" fontId="11" fillId="6" borderId="22" xfId="0" applyFont="1" applyFill="1" applyBorder="1" applyAlignment="1">
      <alignment horizontal="left" vertical="center" wrapText="1"/>
    </xf>
    <xf numFmtId="0" fontId="11" fillId="6" borderId="23" xfId="0" applyFont="1" applyFill="1" applyBorder="1" applyAlignment="1">
      <alignment horizontal="left" vertical="center" wrapText="1"/>
    </xf>
    <xf numFmtId="0" fontId="9" fillId="8" borderId="1" xfId="0" applyFont="1" applyFill="1" applyBorder="1"/>
    <xf numFmtId="0" fontId="9" fillId="8" borderId="1" xfId="0" applyFont="1" applyFill="1" applyBorder="1" applyAlignment="1">
      <alignment horizontal="center"/>
    </xf>
    <xf numFmtId="0" fontId="9" fillId="8" borderId="5" xfId="0" applyFont="1" applyFill="1" applyBorder="1" applyAlignment="1">
      <alignment horizontal="center"/>
    </xf>
    <xf numFmtId="0" fontId="7" fillId="5" borderId="12" xfId="0" applyFont="1" applyFill="1" applyBorder="1" applyAlignment="1">
      <alignment horizontal="left" vertical="center" wrapText="1"/>
    </xf>
    <xf numFmtId="0" fontId="7" fillId="5" borderId="2" xfId="0" applyFont="1" applyFill="1" applyBorder="1" applyAlignment="1">
      <alignment horizontal="left" vertical="center" wrapText="1"/>
    </xf>
    <xf numFmtId="0" fontId="14" fillId="0" borderId="0" xfId="0" applyFont="1" applyAlignment="1">
      <alignment horizontal="left"/>
    </xf>
    <xf numFmtId="0" fontId="14" fillId="0" borderId="0" xfId="0" applyFont="1"/>
    <xf numFmtId="14" fontId="10" fillId="0" borderId="1" xfId="1" applyNumberFormat="1" applyFont="1" applyBorder="1" applyAlignment="1">
      <alignment vertical="center" wrapText="1"/>
    </xf>
    <xf numFmtId="49" fontId="10" fillId="0" borderId="1" xfId="1" applyNumberFormat="1" applyFont="1" applyBorder="1" applyAlignment="1">
      <alignment vertical="center" wrapText="1"/>
    </xf>
    <xf numFmtId="0" fontId="7" fillId="4" borderId="0" xfId="0" applyFont="1" applyFill="1"/>
    <xf numFmtId="0" fontId="9" fillId="11" borderId="1" xfId="0" applyFont="1" applyFill="1" applyBorder="1"/>
    <xf numFmtId="0" fontId="9" fillId="11" borderId="1" xfId="0" applyFont="1" applyFill="1" applyBorder="1" applyAlignment="1">
      <alignment horizontal="center"/>
    </xf>
    <xf numFmtId="0" fontId="8" fillId="7" borderId="0" xfId="0" applyFont="1" applyFill="1" applyAlignment="1">
      <alignment horizontal="center" vertical="center" wrapText="1"/>
    </xf>
    <xf numFmtId="0" fontId="9" fillId="7" borderId="20" xfId="0" applyFont="1" applyFill="1" applyBorder="1" applyAlignment="1">
      <alignment horizontal="center" wrapText="1"/>
    </xf>
    <xf numFmtId="0" fontId="9" fillId="7" borderId="20" xfId="0" applyFont="1" applyFill="1" applyBorder="1" applyAlignment="1">
      <alignment horizontal="center"/>
    </xf>
    <xf numFmtId="0" fontId="9" fillId="7" borderId="18" xfId="0" applyFont="1" applyFill="1" applyBorder="1" applyAlignment="1">
      <alignment horizontal="center"/>
    </xf>
    <xf numFmtId="0" fontId="17" fillId="7" borderId="0" xfId="0" applyFont="1" applyFill="1" applyAlignment="1">
      <alignment wrapText="1"/>
    </xf>
    <xf numFmtId="0" fontId="9" fillId="6" borderId="20" xfId="0" applyFont="1" applyFill="1" applyBorder="1" applyAlignment="1">
      <alignment horizontal="center" wrapText="1"/>
    </xf>
    <xf numFmtId="0" fontId="9" fillId="6" borderId="18" xfId="0" applyFont="1" applyFill="1" applyBorder="1" applyAlignment="1">
      <alignment horizontal="center"/>
    </xf>
    <xf numFmtId="0" fontId="9" fillId="6" borderId="20" xfId="0" applyFont="1" applyFill="1" applyBorder="1" applyAlignment="1">
      <alignment horizontal="center"/>
    </xf>
    <xf numFmtId="0" fontId="9" fillId="8" borderId="18" xfId="0" applyFont="1" applyFill="1" applyBorder="1" applyAlignment="1">
      <alignment horizontal="center"/>
    </xf>
    <xf numFmtId="0" fontId="9" fillId="8" borderId="20" xfId="0" applyFont="1" applyFill="1" applyBorder="1" applyAlignment="1">
      <alignment horizontal="center"/>
    </xf>
    <xf numFmtId="0" fontId="9" fillId="14" borderId="0" xfId="0" applyFont="1" applyFill="1"/>
    <xf numFmtId="0" fontId="10" fillId="14" borderId="4" xfId="0" applyFont="1" applyFill="1" applyBorder="1" applyAlignment="1">
      <alignment horizontal="right" wrapText="1"/>
    </xf>
    <xf numFmtId="0" fontId="9" fillId="14" borderId="1" xfId="0" applyFont="1" applyFill="1" applyBorder="1" applyAlignment="1">
      <alignment horizontal="center"/>
    </xf>
    <xf numFmtId="0" fontId="9" fillId="14" borderId="5" xfId="0" applyFont="1" applyFill="1" applyBorder="1" applyAlignment="1">
      <alignment horizontal="center"/>
    </xf>
    <xf numFmtId="0" fontId="9" fillId="14" borderId="1" xfId="0" applyFont="1" applyFill="1" applyBorder="1"/>
    <xf numFmtId="0" fontId="9" fillId="11" borderId="18" xfId="0" applyFont="1" applyFill="1" applyBorder="1" applyAlignment="1">
      <alignment horizontal="center"/>
    </xf>
    <xf numFmtId="0" fontId="9" fillId="11" borderId="20" xfId="0" applyFont="1" applyFill="1" applyBorder="1" applyAlignment="1">
      <alignment horizontal="center"/>
    </xf>
    <xf numFmtId="0" fontId="9" fillId="3" borderId="20" xfId="0" applyFont="1" applyFill="1" applyBorder="1" applyAlignment="1">
      <alignment horizontal="center"/>
    </xf>
    <xf numFmtId="0" fontId="9" fillId="3" borderId="18" xfId="0" applyFont="1" applyFill="1" applyBorder="1" applyAlignment="1">
      <alignment horizontal="center"/>
    </xf>
    <xf numFmtId="0" fontId="21" fillId="0" borderId="0" xfId="0" applyFont="1"/>
    <xf numFmtId="0" fontId="22" fillId="4" borderId="0" xfId="0" applyFont="1" applyFill="1" applyAlignment="1">
      <alignment wrapText="1"/>
    </xf>
    <xf numFmtId="0" fontId="7" fillId="5" borderId="24" xfId="1" applyFont="1" applyFill="1" applyBorder="1" applyAlignment="1">
      <alignment vertical="center" wrapText="1"/>
    </xf>
    <xf numFmtId="0" fontId="24" fillId="15" borderId="11" xfId="0" applyFont="1" applyFill="1" applyBorder="1" applyAlignment="1">
      <alignment vertical="top" wrapText="1"/>
    </xf>
    <xf numFmtId="0" fontId="24" fillId="15" borderId="32" xfId="0" applyFont="1" applyFill="1" applyBorder="1" applyAlignment="1">
      <alignment horizontal="left" vertical="top" wrapText="1"/>
    </xf>
    <xf numFmtId="0" fontId="25" fillId="3" borderId="33" xfId="0" applyFont="1" applyFill="1" applyBorder="1" applyAlignment="1">
      <alignment vertical="top" wrapText="1"/>
    </xf>
    <xf numFmtId="0" fontId="25" fillId="3" borderId="6" xfId="0" applyFont="1" applyFill="1" applyBorder="1" applyAlignment="1">
      <alignment horizontal="left" vertical="top" wrapText="1"/>
    </xf>
    <xf numFmtId="0" fontId="25" fillId="0" borderId="33" xfId="0" applyFont="1" applyBorder="1" applyAlignment="1">
      <alignment vertical="top" wrapText="1"/>
    </xf>
    <xf numFmtId="0" fontId="25" fillId="0" borderId="34" xfId="0" applyFont="1" applyBorder="1" applyAlignment="1">
      <alignment horizontal="left" vertical="top" wrapText="1"/>
    </xf>
    <xf numFmtId="0" fontId="25" fillId="16" borderId="6" xfId="0" applyFont="1" applyFill="1" applyBorder="1" applyAlignment="1">
      <alignment horizontal="left" vertical="top" wrapText="1"/>
    </xf>
    <xf numFmtId="0" fontId="25" fillId="3" borderId="35" xfId="0" applyFont="1" applyFill="1" applyBorder="1" applyAlignment="1">
      <alignment vertical="top" wrapText="1"/>
    </xf>
    <xf numFmtId="0" fontId="25" fillId="3" borderId="36" xfId="0" applyFont="1" applyFill="1" applyBorder="1" applyAlignment="1">
      <alignment vertical="top" wrapText="1"/>
    </xf>
    <xf numFmtId="0" fontId="25" fillId="2" borderId="35" xfId="0" applyFont="1" applyFill="1" applyBorder="1" applyAlignment="1">
      <alignment vertical="top" wrapText="1"/>
    </xf>
    <xf numFmtId="0" fontId="25" fillId="2" borderId="36" xfId="0" applyFont="1" applyFill="1" applyBorder="1" applyAlignment="1">
      <alignment vertical="top" wrapText="1"/>
    </xf>
    <xf numFmtId="0" fontId="25" fillId="3" borderId="34" xfId="0" applyFont="1" applyFill="1" applyBorder="1" applyAlignment="1">
      <alignment horizontal="left" vertical="top" wrapText="1"/>
    </xf>
    <xf numFmtId="0" fontId="24" fillId="15" borderId="37" xfId="0" applyFont="1" applyFill="1" applyBorder="1" applyAlignment="1">
      <alignment horizontal="left" vertical="top" wrapText="1"/>
    </xf>
    <xf numFmtId="0" fontId="25" fillId="2" borderId="33" xfId="0" applyFont="1" applyFill="1" applyBorder="1" applyAlignment="1">
      <alignment vertical="top" wrapText="1"/>
    </xf>
    <xf numFmtId="0" fontId="25" fillId="2" borderId="34" xfId="0" applyFont="1" applyFill="1" applyBorder="1" applyAlignment="1">
      <alignment horizontal="left" vertical="top" wrapText="1"/>
    </xf>
    <xf numFmtId="0" fontId="9" fillId="0" borderId="0" xfId="0" applyFont="1" applyAlignment="1">
      <alignment horizontal="center"/>
    </xf>
    <xf numFmtId="0" fontId="1" fillId="0" borderId="0" xfId="0" applyFont="1"/>
    <xf numFmtId="0" fontId="8" fillId="0" borderId="0" xfId="0" applyFont="1" applyAlignment="1">
      <alignment horizontal="center" vertical="center" wrapText="1"/>
    </xf>
    <xf numFmtId="0" fontId="19" fillId="9" borderId="25" xfId="0" applyFont="1" applyFill="1" applyBorder="1" applyAlignment="1">
      <alignment vertical="top" wrapText="1"/>
    </xf>
    <xf numFmtId="0" fontId="11" fillId="13" borderId="21" xfId="3" applyNumberFormat="1" applyFont="1" applyFill="1" applyBorder="1" applyAlignment="1">
      <alignment horizontal="left" vertical="center"/>
    </xf>
    <xf numFmtId="0" fontId="9" fillId="0" borderId="1" xfId="0" applyFont="1" applyBorder="1" applyAlignment="1">
      <alignment horizontal="center"/>
    </xf>
    <xf numFmtId="0" fontId="9" fillId="14" borderId="20" xfId="0" applyFont="1" applyFill="1" applyBorder="1" applyAlignment="1">
      <alignment horizontal="center"/>
    </xf>
    <xf numFmtId="0" fontId="9" fillId="14" borderId="18" xfId="0" applyFont="1" applyFill="1" applyBorder="1" applyAlignment="1">
      <alignment horizontal="center"/>
    </xf>
    <xf numFmtId="0" fontId="9" fillId="6" borderId="27" xfId="0" applyFont="1" applyFill="1" applyBorder="1" applyAlignment="1">
      <alignment horizontal="center"/>
    </xf>
    <xf numFmtId="0" fontId="27" fillId="8" borderId="4" xfId="0" applyFont="1" applyFill="1" applyBorder="1" applyAlignment="1">
      <alignment horizontal="right"/>
    </xf>
    <xf numFmtId="0" fontId="4" fillId="8" borderId="0" xfId="0" applyFont="1" applyFill="1"/>
    <xf numFmtId="0" fontId="4" fillId="8" borderId="20" xfId="0" applyFont="1" applyFill="1" applyBorder="1" applyAlignment="1">
      <alignment horizontal="center" wrapText="1"/>
    </xf>
    <xf numFmtId="0" fontId="4" fillId="8" borderId="18" xfId="0" applyFont="1" applyFill="1" applyBorder="1" applyAlignment="1">
      <alignment horizontal="center"/>
    </xf>
    <xf numFmtId="0" fontId="4" fillId="8" borderId="20" xfId="0" applyFont="1" applyFill="1" applyBorder="1" applyAlignment="1">
      <alignment horizontal="center"/>
    </xf>
    <xf numFmtId="0" fontId="4" fillId="8" borderId="1" xfId="0" applyFont="1" applyFill="1" applyBorder="1" applyAlignment="1">
      <alignment horizontal="center"/>
    </xf>
    <xf numFmtId="0" fontId="4" fillId="0" borderId="1" xfId="0" applyFont="1" applyBorder="1" applyAlignment="1">
      <alignment horizontal="center"/>
    </xf>
    <xf numFmtId="0" fontId="4" fillId="14" borderId="1" xfId="0" applyFont="1" applyFill="1" applyBorder="1" applyAlignment="1">
      <alignment horizontal="center"/>
    </xf>
    <xf numFmtId="0" fontId="4" fillId="3" borderId="1" xfId="0" applyFont="1" applyFill="1" applyBorder="1" applyAlignment="1">
      <alignment horizontal="center"/>
    </xf>
    <xf numFmtId="0" fontId="14" fillId="14" borderId="22" xfId="0" applyFont="1" applyFill="1" applyBorder="1" applyAlignment="1">
      <alignment horizontal="right" wrapText="1"/>
    </xf>
    <xf numFmtId="0" fontId="4" fillId="11" borderId="0" xfId="0" applyFont="1" applyFill="1"/>
    <xf numFmtId="0" fontId="27" fillId="11" borderId="4" xfId="0" applyFont="1" applyFill="1" applyBorder="1" applyAlignment="1">
      <alignment horizontal="right"/>
    </xf>
    <xf numFmtId="0" fontId="4" fillId="11" borderId="20" xfId="0" applyFont="1" applyFill="1" applyBorder="1" applyAlignment="1">
      <alignment horizontal="center" wrapText="1"/>
    </xf>
    <xf numFmtId="0" fontId="4" fillId="11" borderId="18" xfId="0" applyFont="1" applyFill="1" applyBorder="1" applyAlignment="1">
      <alignment horizontal="center"/>
    </xf>
    <xf numFmtId="0" fontId="4" fillId="11" borderId="20" xfId="0" applyFont="1" applyFill="1" applyBorder="1" applyAlignment="1">
      <alignment horizontal="center"/>
    </xf>
    <xf numFmtId="0" fontId="4" fillId="11" borderId="1" xfId="0" applyFont="1" applyFill="1" applyBorder="1" applyAlignment="1">
      <alignment horizontal="center"/>
    </xf>
    <xf numFmtId="0" fontId="10" fillId="8" borderId="22" xfId="0" applyFont="1" applyFill="1" applyBorder="1" applyAlignment="1">
      <alignment horizontal="right" wrapText="1"/>
    </xf>
    <xf numFmtId="0" fontId="10" fillId="8" borderId="1" xfId="0" applyFont="1" applyFill="1" applyBorder="1" applyAlignment="1">
      <alignment horizontal="right" wrapText="1"/>
    </xf>
    <xf numFmtId="0" fontId="10" fillId="14" borderId="1" xfId="0" applyFont="1" applyFill="1" applyBorder="1" applyAlignment="1">
      <alignment horizontal="right" wrapText="1"/>
    </xf>
    <xf numFmtId="0" fontId="10" fillId="11" borderId="1" xfId="0" applyFont="1" applyFill="1" applyBorder="1" applyAlignment="1">
      <alignment horizontal="right" wrapText="1"/>
    </xf>
    <xf numFmtId="0" fontId="20" fillId="18" borderId="20" xfId="0" applyFont="1" applyFill="1" applyBorder="1" applyAlignment="1">
      <alignment horizontal="center" wrapText="1"/>
    </xf>
    <xf numFmtId="0" fontId="20" fillId="18" borderId="18" xfId="0" applyFont="1" applyFill="1" applyBorder="1" applyAlignment="1">
      <alignment horizontal="center"/>
    </xf>
    <xf numFmtId="0" fontId="20" fillId="18" borderId="20" xfId="0" applyFont="1" applyFill="1" applyBorder="1" applyAlignment="1">
      <alignment horizontal="center"/>
    </xf>
    <xf numFmtId="0" fontId="20" fillId="18" borderId="1" xfId="0" applyFont="1" applyFill="1" applyBorder="1" applyAlignment="1">
      <alignment horizontal="center"/>
    </xf>
    <xf numFmtId="0" fontId="14" fillId="11" borderId="22" xfId="0" applyFont="1" applyFill="1" applyBorder="1" applyAlignment="1">
      <alignment horizontal="right" wrapText="1"/>
    </xf>
    <xf numFmtId="0" fontId="9" fillId="0" borderId="1" xfId="0" applyFont="1" applyBorder="1"/>
    <xf numFmtId="0" fontId="4" fillId="14" borderId="5" xfId="0" applyFont="1" applyFill="1" applyBorder="1" applyAlignment="1">
      <alignment horizontal="center"/>
    </xf>
    <xf numFmtId="43" fontId="9" fillId="8" borderId="1" xfId="2" applyFont="1" applyFill="1" applyBorder="1"/>
    <xf numFmtId="43" fontId="10" fillId="8" borderId="1" xfId="2" applyFont="1" applyFill="1" applyBorder="1" applyAlignment="1">
      <alignment horizontal="right" wrapText="1"/>
    </xf>
    <xf numFmtId="43" fontId="9" fillId="8" borderId="1" xfId="2" applyFont="1" applyFill="1" applyBorder="1" applyAlignment="1">
      <alignment horizontal="center"/>
    </xf>
    <xf numFmtId="43" fontId="4" fillId="8" borderId="1" xfId="2" applyFont="1" applyFill="1" applyBorder="1" applyAlignment="1">
      <alignment horizontal="center"/>
    </xf>
    <xf numFmtId="0" fontId="14" fillId="14" borderId="1" xfId="0" applyFont="1" applyFill="1" applyBorder="1" applyAlignment="1">
      <alignment horizontal="right" wrapText="1"/>
    </xf>
    <xf numFmtId="0" fontId="14" fillId="0" borderId="1" xfId="0" applyFont="1" applyBorder="1" applyAlignment="1">
      <alignment horizontal="right" wrapText="1"/>
    </xf>
    <xf numFmtId="43" fontId="9" fillId="0" borderId="1" xfId="2" applyFont="1" applyFill="1" applyBorder="1"/>
    <xf numFmtId="43" fontId="9" fillId="0" borderId="1" xfId="2" applyFont="1" applyFill="1" applyBorder="1" applyAlignment="1">
      <alignment horizontal="center"/>
    </xf>
    <xf numFmtId="43" fontId="14" fillId="0" borderId="1" xfId="2" applyFont="1" applyFill="1" applyBorder="1" applyAlignment="1">
      <alignment horizontal="right" wrapText="1"/>
    </xf>
    <xf numFmtId="43" fontId="9" fillId="14" borderId="1" xfId="2" applyFont="1" applyFill="1" applyBorder="1"/>
    <xf numFmtId="43" fontId="10" fillId="14" borderId="1" xfId="2" applyFont="1" applyFill="1" applyBorder="1" applyAlignment="1">
      <alignment horizontal="right" wrapText="1"/>
    </xf>
    <xf numFmtId="43" fontId="9" fillId="14" borderId="1" xfId="2" applyFont="1" applyFill="1" applyBorder="1" applyAlignment="1">
      <alignment horizontal="center"/>
    </xf>
    <xf numFmtId="43" fontId="9" fillId="11" borderId="1" xfId="2" applyFont="1" applyFill="1" applyBorder="1"/>
    <xf numFmtId="0" fontId="14" fillId="11" borderId="1" xfId="0" applyFont="1" applyFill="1" applyBorder="1" applyAlignment="1">
      <alignment horizontal="right" wrapText="1"/>
    </xf>
    <xf numFmtId="43" fontId="14" fillId="14" borderId="24" xfId="2" applyFont="1" applyFill="1" applyBorder="1" applyAlignment="1">
      <alignment horizontal="right" wrapText="1"/>
    </xf>
    <xf numFmtId="43" fontId="10" fillId="8" borderId="5" xfId="2" applyFont="1" applyFill="1" applyBorder="1" applyAlignment="1">
      <alignment horizontal="right" wrapText="1"/>
    </xf>
    <xf numFmtId="43" fontId="9" fillId="11" borderId="1" xfId="2" applyFont="1" applyFill="1" applyBorder="1" applyAlignment="1">
      <alignment horizontal="center"/>
    </xf>
    <xf numFmtId="43" fontId="14" fillId="0" borderId="24" xfId="2" applyFont="1" applyFill="1" applyBorder="1" applyAlignment="1">
      <alignment horizontal="right" wrapText="1"/>
    </xf>
    <xf numFmtId="43" fontId="4" fillId="11" borderId="1" xfId="2" applyFont="1" applyFill="1" applyBorder="1"/>
    <xf numFmtId="43" fontId="27" fillId="11" borderId="24" xfId="2" applyFont="1" applyFill="1" applyBorder="1" applyAlignment="1">
      <alignment horizontal="right" wrapText="1"/>
    </xf>
    <xf numFmtId="43" fontId="4" fillId="11" borderId="1" xfId="2" applyFont="1" applyFill="1" applyBorder="1" applyAlignment="1">
      <alignment horizontal="center"/>
    </xf>
    <xf numFmtId="49" fontId="10" fillId="0" borderId="10" xfId="1" applyNumberFormat="1" applyFont="1" applyBorder="1" applyAlignment="1">
      <alignment vertical="center" wrapText="1"/>
    </xf>
    <xf numFmtId="0" fontId="4" fillId="2" borderId="1" xfId="0" applyFont="1" applyFill="1" applyBorder="1" applyAlignment="1">
      <alignment horizontal="center"/>
    </xf>
    <xf numFmtId="43" fontId="14" fillId="11" borderId="24" xfId="2" applyFont="1" applyFill="1" applyBorder="1" applyAlignment="1">
      <alignment horizontal="right" wrapText="1"/>
    </xf>
    <xf numFmtId="43" fontId="4" fillId="3" borderId="1" xfId="2" applyFont="1" applyFill="1" applyBorder="1"/>
    <xf numFmtId="43" fontId="27" fillId="3" borderId="24" xfId="2" applyFont="1" applyFill="1" applyBorder="1" applyAlignment="1">
      <alignment horizontal="right" wrapText="1"/>
    </xf>
    <xf numFmtId="43" fontId="4" fillId="3" borderId="1" xfId="2" applyFont="1" applyFill="1" applyBorder="1" applyAlignment="1">
      <alignment horizontal="center"/>
    </xf>
    <xf numFmtId="0" fontId="10" fillId="11" borderId="22" xfId="0" applyFont="1" applyFill="1" applyBorder="1" applyAlignment="1">
      <alignment horizontal="right" wrapText="1"/>
    </xf>
    <xf numFmtId="14" fontId="28" fillId="0" borderId="0" xfId="0" applyNumberFormat="1" applyFont="1" applyAlignment="1">
      <alignment wrapText="1"/>
    </xf>
    <xf numFmtId="0" fontId="29" fillId="0" borderId="0" xfId="0" applyFont="1" applyAlignment="1">
      <alignment wrapText="1"/>
    </xf>
    <xf numFmtId="14" fontId="29" fillId="0" borderId="0" xfId="0" applyNumberFormat="1" applyFont="1" applyAlignment="1">
      <alignment wrapText="1"/>
    </xf>
    <xf numFmtId="0" fontId="28" fillId="0" borderId="0" xfId="0" applyFont="1" applyAlignment="1">
      <alignment wrapText="1"/>
    </xf>
    <xf numFmtId="0" fontId="29" fillId="0" borderId="0" xfId="0" applyFont="1"/>
    <xf numFmtId="0" fontId="11" fillId="13" borderId="21" xfId="1" applyFont="1" applyFill="1" applyBorder="1" applyAlignment="1">
      <alignment horizontal="left" vertical="center"/>
    </xf>
    <xf numFmtId="0" fontId="20" fillId="3" borderId="1" xfId="0" applyFont="1" applyFill="1" applyBorder="1"/>
    <xf numFmtId="0" fontId="4" fillId="14" borderId="1" xfId="0" applyFont="1" applyFill="1" applyBorder="1"/>
    <xf numFmtId="0" fontId="30" fillId="14" borderId="1" xfId="0" applyFont="1" applyFill="1" applyBorder="1" applyAlignment="1">
      <alignment horizontal="right" wrapText="1"/>
    </xf>
    <xf numFmtId="0" fontId="4" fillId="14" borderId="0" xfId="0" applyFont="1" applyFill="1"/>
    <xf numFmtId="0" fontId="4" fillId="8" borderId="1" xfId="0" applyFont="1" applyFill="1" applyBorder="1"/>
    <xf numFmtId="0" fontId="27" fillId="8" borderId="1" xfId="0" applyFont="1" applyFill="1" applyBorder="1" applyAlignment="1">
      <alignment horizontal="right" wrapText="1"/>
    </xf>
    <xf numFmtId="43" fontId="4" fillId="8" borderId="1" xfId="2" applyFont="1" applyFill="1" applyBorder="1"/>
    <xf numFmtId="0" fontId="4" fillId="11" borderId="1" xfId="0" applyFont="1" applyFill="1" applyBorder="1"/>
    <xf numFmtId="0" fontId="30" fillId="11" borderId="1" xfId="0" applyFont="1" applyFill="1" applyBorder="1" applyAlignment="1">
      <alignment horizontal="right" wrapText="1"/>
    </xf>
    <xf numFmtId="43" fontId="4" fillId="0" borderId="1" xfId="2" applyFont="1" applyFill="1" applyBorder="1" applyAlignment="1">
      <alignment horizontal="center"/>
    </xf>
    <xf numFmtId="43" fontId="27" fillId="11" borderId="1" xfId="2" applyFont="1" applyFill="1" applyBorder="1" applyAlignment="1">
      <alignment horizontal="right" wrapText="1"/>
    </xf>
    <xf numFmtId="0" fontId="27" fillId="11" borderId="1" xfId="0" applyFont="1" applyFill="1" applyBorder="1" applyAlignment="1">
      <alignment horizontal="right" wrapText="1"/>
    </xf>
    <xf numFmtId="0" fontId="4" fillId="14" borderId="20" xfId="0" applyFont="1" applyFill="1" applyBorder="1" applyAlignment="1">
      <alignment horizontal="center" wrapText="1"/>
    </xf>
    <xf numFmtId="0" fontId="4" fillId="14" borderId="18" xfId="0" applyFont="1" applyFill="1" applyBorder="1" applyAlignment="1">
      <alignment horizontal="center"/>
    </xf>
    <xf numFmtId="0" fontId="4" fillId="14" borderId="20" xfId="0" applyFont="1" applyFill="1" applyBorder="1" applyAlignment="1">
      <alignment horizontal="center"/>
    </xf>
    <xf numFmtId="0" fontId="27" fillId="11" borderId="22" xfId="0" applyFont="1" applyFill="1" applyBorder="1" applyAlignment="1">
      <alignment horizontal="right" wrapText="1"/>
    </xf>
    <xf numFmtId="0" fontId="30" fillId="14" borderId="22" xfId="0" applyFont="1" applyFill="1" applyBorder="1" applyAlignment="1">
      <alignment horizontal="right" wrapText="1"/>
    </xf>
    <xf numFmtId="0" fontId="30" fillId="14" borderId="23" xfId="0" applyFont="1" applyFill="1" applyBorder="1" applyAlignment="1">
      <alignment horizontal="right" wrapText="1"/>
    </xf>
    <xf numFmtId="0" fontId="27" fillId="8" borderId="22" xfId="0" applyFont="1" applyFill="1" applyBorder="1" applyAlignment="1">
      <alignment horizontal="right" wrapText="1"/>
    </xf>
    <xf numFmtId="0" fontId="4" fillId="8" borderId="5" xfId="0" applyFont="1" applyFill="1" applyBorder="1" applyAlignment="1">
      <alignment horizontal="center"/>
    </xf>
    <xf numFmtId="0" fontId="4" fillId="3" borderId="0" xfId="0" applyFont="1" applyFill="1"/>
    <xf numFmtId="0" fontId="27" fillId="3" borderId="4" xfId="0" applyFont="1" applyFill="1" applyBorder="1" applyAlignment="1">
      <alignment horizontal="right"/>
    </xf>
    <xf numFmtId="0" fontId="4" fillId="3" borderId="20" xfId="0" applyFont="1" applyFill="1" applyBorder="1" applyAlignment="1">
      <alignment horizontal="center" wrapText="1"/>
    </xf>
    <xf numFmtId="0" fontId="4" fillId="3" borderId="18" xfId="0" applyFont="1" applyFill="1" applyBorder="1" applyAlignment="1">
      <alignment horizontal="center"/>
    </xf>
    <xf numFmtId="0" fontId="4" fillId="3" borderId="20" xfId="0" applyFont="1" applyFill="1" applyBorder="1" applyAlignment="1">
      <alignment horizontal="center"/>
    </xf>
    <xf numFmtId="0" fontId="27" fillId="3" borderId="4" xfId="0" applyFont="1" applyFill="1" applyBorder="1" applyAlignment="1">
      <alignment horizontal="right" wrapText="1"/>
    </xf>
    <xf numFmtId="0" fontId="4" fillId="3" borderId="5" xfId="0" applyFont="1" applyFill="1" applyBorder="1" applyAlignment="1">
      <alignment horizontal="center"/>
    </xf>
    <xf numFmtId="0" fontId="30" fillId="14" borderId="4" xfId="0" applyFont="1" applyFill="1" applyBorder="1" applyAlignment="1">
      <alignment horizontal="right" wrapText="1"/>
    </xf>
    <xf numFmtId="0" fontId="4" fillId="14" borderId="25" xfId="0" applyFont="1" applyFill="1" applyBorder="1"/>
    <xf numFmtId="0" fontId="3" fillId="9" borderId="17" xfId="0" applyFont="1" applyFill="1" applyBorder="1"/>
    <xf numFmtId="0" fontId="19" fillId="9" borderId="29" xfId="0" applyFont="1" applyFill="1" applyBorder="1" applyAlignment="1">
      <alignment vertical="top" wrapText="1"/>
    </xf>
    <xf numFmtId="0" fontId="16" fillId="10" borderId="1" xfId="0" applyFont="1" applyFill="1" applyBorder="1" applyAlignment="1">
      <alignment horizontal="center" wrapText="1"/>
    </xf>
    <xf numFmtId="0" fontId="1" fillId="8" borderId="1" xfId="0" applyFont="1" applyFill="1" applyBorder="1"/>
    <xf numFmtId="0" fontId="1" fillId="10" borderId="1" xfId="0" applyFont="1" applyFill="1" applyBorder="1"/>
    <xf numFmtId="0" fontId="18" fillId="10" borderId="1" xfId="0" applyFont="1" applyFill="1" applyBorder="1" applyAlignment="1">
      <alignment horizontal="center" wrapText="1"/>
    </xf>
    <xf numFmtId="0" fontId="5" fillId="10" borderId="1" xfId="0" applyFont="1" applyFill="1" applyBorder="1"/>
    <xf numFmtId="43" fontId="27" fillId="8" borderId="1" xfId="2" applyFont="1" applyFill="1" applyBorder="1" applyAlignment="1">
      <alignment horizontal="right" wrapText="1"/>
    </xf>
    <xf numFmtId="0" fontId="27" fillId="10" borderId="1" xfId="0" applyFont="1" applyFill="1" applyBorder="1" applyAlignment="1">
      <alignment horizontal="center" wrapText="1"/>
    </xf>
    <xf numFmtId="0" fontId="30" fillId="10" borderId="1" xfId="0" applyFont="1" applyFill="1" applyBorder="1" applyAlignment="1">
      <alignment horizontal="center" wrapText="1"/>
    </xf>
    <xf numFmtId="0" fontId="4" fillId="0" borderId="1" xfId="0" applyFont="1" applyBorder="1"/>
    <xf numFmtId="0" fontId="30" fillId="0" borderId="1" xfId="0" applyFont="1" applyBorder="1" applyAlignment="1">
      <alignment horizontal="right" wrapText="1"/>
    </xf>
    <xf numFmtId="43" fontId="4" fillId="0" borderId="1" xfId="2" applyFont="1" applyFill="1" applyBorder="1"/>
    <xf numFmtId="43" fontId="30" fillId="0" borderId="1" xfId="2" applyFont="1" applyFill="1" applyBorder="1" applyAlignment="1">
      <alignment horizontal="right" wrapText="1"/>
    </xf>
    <xf numFmtId="43" fontId="9" fillId="8" borderId="20" xfId="2" applyFont="1" applyFill="1" applyBorder="1"/>
    <xf numFmtId="43" fontId="10" fillId="8" borderId="18" xfId="2" applyFont="1" applyFill="1" applyBorder="1" applyAlignment="1">
      <alignment horizontal="right" wrapText="1"/>
    </xf>
    <xf numFmtId="43" fontId="9" fillId="8" borderId="20" xfId="2" applyFont="1" applyFill="1" applyBorder="1" applyAlignment="1">
      <alignment horizontal="center"/>
    </xf>
    <xf numFmtId="0" fontId="26" fillId="6" borderId="0" xfId="0" applyFont="1" applyFill="1" applyAlignment="1">
      <alignment wrapText="1"/>
    </xf>
    <xf numFmtId="43" fontId="4" fillId="8" borderId="20" xfId="2" applyFont="1" applyFill="1" applyBorder="1" applyAlignment="1">
      <alignment horizontal="center"/>
    </xf>
    <xf numFmtId="0" fontId="26" fillId="6" borderId="0" xfId="0" applyFont="1" applyFill="1" applyAlignment="1">
      <alignment horizontal="center" vertical="center" wrapText="1"/>
    </xf>
    <xf numFmtId="14" fontId="31" fillId="0" borderId="0" xfId="0" applyNumberFormat="1" applyFont="1" applyAlignment="1">
      <alignment wrapText="1"/>
    </xf>
    <xf numFmtId="0" fontId="4" fillId="8" borderId="22" xfId="0" applyFont="1" applyFill="1" applyBorder="1" applyAlignment="1">
      <alignment horizontal="center"/>
    </xf>
    <xf numFmtId="0" fontId="6" fillId="3" borderId="20" xfId="0" applyFont="1" applyFill="1" applyBorder="1"/>
    <xf numFmtId="0" fontId="6" fillId="3" borderId="20" xfId="0" applyFont="1" applyFill="1" applyBorder="1" applyAlignment="1">
      <alignment horizontal="right" vertical="center"/>
    </xf>
    <xf numFmtId="0" fontId="20" fillId="3" borderId="20" xfId="0" applyFont="1" applyFill="1" applyBorder="1"/>
    <xf numFmtId="0" fontId="9" fillId="7" borderId="25" xfId="0" applyFont="1" applyFill="1" applyBorder="1" applyAlignment="1">
      <alignment horizontal="center"/>
    </xf>
    <xf numFmtId="0" fontId="16" fillId="10" borderId="1" xfId="0" applyFont="1" applyFill="1" applyBorder="1" applyAlignment="1">
      <alignment horizontal="right" vertical="top" wrapText="1"/>
    </xf>
    <xf numFmtId="0" fontId="4" fillId="11" borderId="22" xfId="0" applyFont="1" applyFill="1" applyBorder="1" applyAlignment="1">
      <alignment horizontal="center"/>
    </xf>
    <xf numFmtId="0" fontId="9" fillId="6" borderId="27" xfId="0" applyFont="1" applyFill="1" applyBorder="1" applyAlignment="1">
      <alignment horizontal="center" wrapText="1"/>
    </xf>
    <xf numFmtId="0" fontId="9" fillId="6" borderId="10" xfId="0" applyFont="1" applyFill="1" applyBorder="1" applyAlignment="1">
      <alignment horizontal="center"/>
    </xf>
    <xf numFmtId="0" fontId="9" fillId="8" borderId="1" xfId="0" applyFont="1" applyFill="1" applyBorder="1" applyAlignment="1">
      <alignment horizontal="center" wrapText="1"/>
    </xf>
    <xf numFmtId="0" fontId="16" fillId="10" borderId="20" xfId="0" applyFont="1" applyFill="1" applyBorder="1" applyAlignment="1">
      <alignment horizontal="right" vertical="top" wrapText="1"/>
    </xf>
    <xf numFmtId="0" fontId="16" fillId="10" borderId="20" xfId="0" applyFont="1" applyFill="1" applyBorder="1" applyAlignment="1">
      <alignment horizontal="center" wrapText="1"/>
    </xf>
    <xf numFmtId="0" fontId="18" fillId="10" borderId="20" xfId="0" applyFont="1" applyFill="1" applyBorder="1" applyAlignment="1">
      <alignment horizontal="center" wrapText="1"/>
    </xf>
    <xf numFmtId="0" fontId="1" fillId="8" borderId="20" xfId="0" applyFont="1" applyFill="1" applyBorder="1"/>
    <xf numFmtId="0" fontId="1" fillId="10" borderId="20" xfId="0" applyFont="1" applyFill="1" applyBorder="1"/>
    <xf numFmtId="0" fontId="9" fillId="6" borderId="17" xfId="0" applyFont="1" applyFill="1" applyBorder="1"/>
    <xf numFmtId="0" fontId="11" fillId="6" borderId="21" xfId="0" applyFont="1" applyFill="1" applyBorder="1" applyAlignment="1">
      <alignment horizontal="left" vertical="center" wrapText="1"/>
    </xf>
    <xf numFmtId="0" fontId="4" fillId="8" borderId="20" xfId="0" applyFont="1" applyFill="1" applyBorder="1"/>
    <xf numFmtId="0" fontId="27" fillId="8" borderId="20" xfId="0" applyFont="1" applyFill="1" applyBorder="1" applyAlignment="1">
      <alignment horizontal="right" wrapText="1"/>
    </xf>
    <xf numFmtId="0" fontId="4" fillId="8" borderId="23" xfId="0" applyFont="1" applyFill="1" applyBorder="1" applyAlignment="1">
      <alignment horizontal="center"/>
    </xf>
    <xf numFmtId="0" fontId="11" fillId="13" borderId="28" xfId="1" applyFont="1" applyFill="1" applyBorder="1" applyAlignment="1">
      <alignment horizontal="left" vertical="center"/>
    </xf>
    <xf numFmtId="0" fontId="27" fillId="8" borderId="1" xfId="0" applyFont="1" applyFill="1" applyBorder="1" applyAlignment="1">
      <alignment horizontal="right"/>
    </xf>
    <xf numFmtId="0" fontId="4" fillId="8" borderId="1" xfId="0" applyFont="1" applyFill="1" applyBorder="1" applyAlignment="1">
      <alignment horizontal="center" wrapText="1"/>
    </xf>
    <xf numFmtId="0" fontId="30" fillId="14" borderId="1" xfId="0" applyFont="1" applyFill="1" applyBorder="1" applyAlignment="1">
      <alignment horizontal="right"/>
    </xf>
    <xf numFmtId="43" fontId="33" fillId="8" borderId="1" xfId="2" applyFont="1" applyFill="1" applyBorder="1" applyAlignment="1">
      <alignment horizontal="right" wrapText="1"/>
    </xf>
    <xf numFmtId="0" fontId="33" fillId="8" borderId="1" xfId="0" applyFont="1" applyFill="1" applyBorder="1" applyAlignment="1">
      <alignment horizontal="right" wrapText="1"/>
    </xf>
    <xf numFmtId="0" fontId="34" fillId="8" borderId="1" xfId="0" applyFont="1" applyFill="1" applyBorder="1" applyAlignment="1">
      <alignment horizontal="center"/>
    </xf>
    <xf numFmtId="0" fontId="4" fillId="14" borderId="5" xfId="0" applyFont="1" applyFill="1" applyBorder="1"/>
    <xf numFmtId="0" fontId="16" fillId="9" borderId="0" xfId="0" applyFont="1" applyFill="1" applyAlignment="1">
      <alignment horizontal="center" wrapText="1"/>
    </xf>
    <xf numFmtId="0" fontId="34" fillId="14" borderId="1" xfId="0" applyFont="1" applyFill="1" applyBorder="1" applyAlignment="1">
      <alignment horizontal="center"/>
    </xf>
    <xf numFmtId="0" fontId="4" fillId="0" borderId="0" xfId="0" applyFont="1"/>
    <xf numFmtId="0" fontId="16" fillId="11" borderId="4" xfId="0" applyFont="1" applyFill="1" applyBorder="1" applyAlignment="1">
      <alignment horizontal="right"/>
    </xf>
    <xf numFmtId="43" fontId="34" fillId="8" borderId="1" xfId="2" applyFont="1" applyFill="1" applyBorder="1"/>
    <xf numFmtId="43" fontId="34" fillId="8" borderId="1" xfId="2" applyFont="1" applyFill="1" applyBorder="1" applyAlignment="1">
      <alignment horizontal="center"/>
    </xf>
    <xf numFmtId="43" fontId="36" fillId="8" borderId="20" xfId="2" applyFont="1" applyFill="1" applyBorder="1" applyAlignment="1">
      <alignment horizontal="center"/>
    </xf>
    <xf numFmtId="0" fontId="34" fillId="8" borderId="1" xfId="0" applyFont="1" applyFill="1" applyBorder="1"/>
    <xf numFmtId="0" fontId="27" fillId="14" borderId="1" xfId="0" applyFont="1" applyFill="1" applyBorder="1" applyAlignment="1">
      <alignment horizontal="right" wrapText="1"/>
    </xf>
    <xf numFmtId="49" fontId="10" fillId="0" borderId="17" xfId="1" applyNumberFormat="1" applyFont="1" applyBorder="1" applyAlignment="1">
      <alignment vertical="center" wrapText="1"/>
    </xf>
    <xf numFmtId="49" fontId="10" fillId="0" borderId="19" xfId="1" applyNumberFormat="1" applyFont="1" applyBorder="1" applyAlignment="1">
      <alignment vertical="center" wrapText="1"/>
    </xf>
    <xf numFmtId="49" fontId="10" fillId="0" borderId="22" xfId="1" applyNumberFormat="1" applyFont="1" applyBorder="1" applyAlignment="1">
      <alignment vertical="center" wrapText="1"/>
    </xf>
    <xf numFmtId="49" fontId="10" fillId="0" borderId="38" xfId="1" applyNumberFormat="1" applyFont="1" applyBorder="1" applyAlignment="1">
      <alignment vertical="center" wrapText="1"/>
    </xf>
    <xf numFmtId="14" fontId="29" fillId="0" borderId="0" xfId="0" applyNumberFormat="1" applyFont="1" applyAlignment="1">
      <alignment horizontal="right" wrapText="1"/>
    </xf>
    <xf numFmtId="0" fontId="33" fillId="8" borderId="17" xfId="0" applyFont="1" applyFill="1" applyBorder="1" applyAlignment="1">
      <alignment horizontal="right" wrapText="1"/>
    </xf>
    <xf numFmtId="0" fontId="4" fillId="8" borderId="17" xfId="0" applyFont="1" applyFill="1" applyBorder="1" applyAlignment="1">
      <alignment horizontal="center"/>
    </xf>
    <xf numFmtId="43" fontId="34" fillId="14" borderId="1" xfId="2" applyFont="1" applyFill="1" applyBorder="1" applyAlignment="1">
      <alignment horizontal="center"/>
    </xf>
    <xf numFmtId="43" fontId="30" fillId="14" borderId="1" xfId="2" applyFont="1" applyFill="1" applyBorder="1" applyAlignment="1">
      <alignment horizontal="right" wrapText="1"/>
    </xf>
    <xf numFmtId="43" fontId="4" fillId="14" borderId="1" xfId="2" applyFont="1" applyFill="1" applyBorder="1" applyAlignment="1">
      <alignment horizontal="center"/>
    </xf>
    <xf numFmtId="0" fontId="35" fillId="8" borderId="0" xfId="0" applyFont="1" applyFill="1" applyAlignment="1">
      <alignment horizontal="right"/>
    </xf>
    <xf numFmtId="0" fontId="0" fillId="8" borderId="0" xfId="0" applyFill="1"/>
    <xf numFmtId="0" fontId="30" fillId="10" borderId="20" xfId="0" applyFont="1" applyFill="1" applyBorder="1" applyAlignment="1">
      <alignment horizontal="center" wrapText="1"/>
    </xf>
    <xf numFmtId="0" fontId="16" fillId="8" borderId="1" xfId="0" applyFont="1" applyFill="1" applyBorder="1" applyAlignment="1">
      <alignment horizontal="right" wrapText="1"/>
    </xf>
    <xf numFmtId="0" fontId="16" fillId="10" borderId="0" xfId="0" applyFont="1" applyFill="1" applyAlignment="1">
      <alignment horizontal="center" wrapText="1"/>
    </xf>
    <xf numFmtId="0" fontId="18" fillId="10" borderId="0" xfId="0" applyFont="1" applyFill="1" applyAlignment="1">
      <alignment horizontal="center" wrapText="1"/>
    </xf>
    <xf numFmtId="0" fontId="4" fillId="11" borderId="5" xfId="0" applyFont="1" applyFill="1" applyBorder="1" applyAlignment="1">
      <alignment horizontal="center"/>
    </xf>
    <xf numFmtId="0" fontId="36" fillId="6" borderId="20" xfId="0" applyFont="1" applyFill="1" applyBorder="1" applyAlignment="1">
      <alignment horizontal="center"/>
    </xf>
    <xf numFmtId="49" fontId="10" fillId="0" borderId="1" xfId="1" applyNumberFormat="1" applyFont="1" applyBorder="1" applyAlignment="1">
      <alignment horizontal="right" vertical="center" wrapText="1"/>
    </xf>
    <xf numFmtId="0" fontId="3" fillId="9" borderId="27" xfId="0" applyFont="1" applyFill="1" applyBorder="1"/>
    <xf numFmtId="0" fontId="19" fillId="9" borderId="0" xfId="0" applyFont="1" applyFill="1" applyAlignment="1">
      <alignment vertical="top" wrapText="1"/>
    </xf>
    <xf numFmtId="0" fontId="0" fillId="8" borderId="0" xfId="0" applyFill="1" applyAlignment="1">
      <alignment horizontal="center"/>
    </xf>
    <xf numFmtId="0" fontId="16" fillId="10" borderId="25" xfId="0" applyFont="1" applyFill="1" applyBorder="1" applyAlignment="1">
      <alignment horizontal="right" vertical="top" wrapText="1"/>
    </xf>
    <xf numFmtId="0" fontId="1" fillId="10" borderId="17" xfId="0" applyFont="1" applyFill="1" applyBorder="1"/>
    <xf numFmtId="0" fontId="9" fillId="8" borderId="0" xfId="0" applyFont="1" applyFill="1" applyAlignment="1">
      <alignment horizontal="center"/>
    </xf>
    <xf numFmtId="0" fontId="27" fillId="8" borderId="25" xfId="0" applyFont="1" applyFill="1" applyBorder="1" applyAlignment="1">
      <alignment horizontal="right" wrapText="1"/>
    </xf>
    <xf numFmtId="43" fontId="4" fillId="14" borderId="1" xfId="2" applyFont="1" applyFill="1" applyBorder="1"/>
    <xf numFmtId="0" fontId="11" fillId="6" borderId="1" xfId="0" applyFont="1" applyFill="1" applyBorder="1" applyAlignment="1">
      <alignment horizontal="left" vertical="center" wrapText="1"/>
    </xf>
    <xf numFmtId="43" fontId="9" fillId="0" borderId="0" xfId="2" applyFont="1" applyFill="1" applyBorder="1"/>
    <xf numFmtId="43" fontId="4" fillId="0" borderId="0" xfId="2" applyFont="1" applyFill="1" applyBorder="1"/>
    <xf numFmtId="43" fontId="30" fillId="8" borderId="1" xfId="2" applyFont="1" applyFill="1" applyBorder="1" applyAlignment="1">
      <alignment horizontal="center" wrapText="1"/>
    </xf>
    <xf numFmtId="0" fontId="19" fillId="9" borderId="28" xfId="0" applyFont="1" applyFill="1" applyBorder="1" applyAlignment="1">
      <alignment vertical="top" wrapText="1"/>
    </xf>
    <xf numFmtId="0" fontId="37" fillId="19" borderId="1" xfId="0" applyFont="1" applyFill="1" applyBorder="1" applyAlignment="1">
      <alignment horizontal="center"/>
    </xf>
    <xf numFmtId="0" fontId="34" fillId="19" borderId="1" xfId="0" applyFont="1" applyFill="1" applyBorder="1" applyAlignment="1">
      <alignment horizontal="center"/>
    </xf>
    <xf numFmtId="0" fontId="20" fillId="19" borderId="1" xfId="0" applyFont="1" applyFill="1" applyBorder="1" applyAlignment="1">
      <alignment horizontal="center"/>
    </xf>
    <xf numFmtId="0" fontId="4" fillId="19" borderId="1" xfId="0" applyFont="1" applyFill="1" applyBorder="1" applyAlignment="1">
      <alignment horizontal="center"/>
    </xf>
    <xf numFmtId="0" fontId="4" fillId="8" borderId="27" xfId="0" applyFont="1" applyFill="1" applyBorder="1" applyAlignment="1">
      <alignment horizontal="center" wrapText="1"/>
    </xf>
    <xf numFmtId="0" fontId="4" fillId="8" borderId="10" xfId="0" applyFont="1" applyFill="1" applyBorder="1" applyAlignment="1">
      <alignment horizontal="center"/>
    </xf>
    <xf numFmtId="0" fontId="4" fillId="8" borderId="27" xfId="0" applyFont="1" applyFill="1" applyBorder="1" applyAlignment="1">
      <alignment horizontal="center"/>
    </xf>
    <xf numFmtId="0" fontId="30" fillId="14" borderId="40" xfId="0" applyFont="1" applyFill="1" applyBorder="1" applyAlignment="1">
      <alignment horizontal="right" wrapText="1"/>
    </xf>
    <xf numFmtId="0" fontId="4" fillId="14" borderId="17" xfId="0" applyFont="1" applyFill="1" applyBorder="1" applyAlignment="1">
      <alignment horizontal="center"/>
    </xf>
    <xf numFmtId="0" fontId="4" fillId="14" borderId="19" xfId="0" applyFont="1" applyFill="1" applyBorder="1" applyAlignment="1">
      <alignment horizontal="center"/>
    </xf>
    <xf numFmtId="0" fontId="4" fillId="3" borderId="17" xfId="0" applyFont="1" applyFill="1" applyBorder="1" applyAlignment="1">
      <alignment horizontal="center"/>
    </xf>
    <xf numFmtId="0" fontId="27" fillId="8" borderId="42" xfId="0" applyFont="1" applyFill="1" applyBorder="1" applyAlignment="1">
      <alignment horizontal="right"/>
    </xf>
    <xf numFmtId="0" fontId="27" fillId="8" borderId="23" xfId="0" applyFont="1" applyFill="1" applyBorder="1" applyAlignment="1">
      <alignment horizontal="right" wrapText="1"/>
    </xf>
    <xf numFmtId="0" fontId="37" fillId="19" borderId="1" xfId="0" applyFont="1" applyFill="1" applyBorder="1" applyAlignment="1">
      <alignment horizontal="center" wrapText="1"/>
    </xf>
    <xf numFmtId="0" fontId="20" fillId="19" borderId="1" xfId="0" applyFont="1" applyFill="1" applyBorder="1" applyAlignment="1">
      <alignment horizontal="center" wrapText="1"/>
    </xf>
    <xf numFmtId="0" fontId="4" fillId="14" borderId="20" xfId="0" applyFont="1" applyFill="1" applyBorder="1"/>
    <xf numFmtId="0" fontId="9" fillId="7" borderId="0" xfId="0" applyFont="1" applyFill="1" applyAlignment="1">
      <alignment horizontal="center"/>
    </xf>
    <xf numFmtId="0" fontId="10" fillId="8" borderId="1" xfId="0" applyFont="1" applyFill="1" applyBorder="1" applyAlignment="1">
      <alignment horizontal="right"/>
    </xf>
    <xf numFmtId="0" fontId="1" fillId="10" borderId="1" xfId="0" applyFont="1" applyFill="1" applyBorder="1" applyAlignment="1">
      <alignment horizontal="left"/>
    </xf>
    <xf numFmtId="0" fontId="30" fillId="0" borderId="22" xfId="0" applyFont="1" applyBorder="1" applyAlignment="1">
      <alignment horizontal="right" wrapText="1"/>
    </xf>
    <xf numFmtId="0" fontId="9" fillId="8" borderId="27" xfId="0" applyFont="1" applyFill="1" applyBorder="1" applyAlignment="1">
      <alignment horizontal="center" wrapText="1"/>
    </xf>
    <xf numFmtId="0" fontId="9" fillId="8" borderId="10" xfId="0" applyFont="1" applyFill="1" applyBorder="1" applyAlignment="1">
      <alignment horizontal="center"/>
    </xf>
    <xf numFmtId="0" fontId="9" fillId="8" borderId="27" xfId="0" applyFont="1" applyFill="1" applyBorder="1" applyAlignment="1">
      <alignment horizontal="center"/>
    </xf>
    <xf numFmtId="0" fontId="27" fillId="11" borderId="1" xfId="0" applyFont="1" applyFill="1" applyBorder="1" applyAlignment="1">
      <alignment horizontal="right"/>
    </xf>
    <xf numFmtId="0" fontId="4" fillId="11" borderId="1" xfId="0" applyFont="1" applyFill="1" applyBorder="1" applyAlignment="1">
      <alignment horizontal="center" wrapText="1"/>
    </xf>
    <xf numFmtId="0" fontId="4" fillId="3" borderId="1" xfId="0" applyFont="1" applyFill="1" applyBorder="1"/>
    <xf numFmtId="0" fontId="27" fillId="3" borderId="1" xfId="0" applyFont="1" applyFill="1" applyBorder="1" applyAlignment="1">
      <alignment horizontal="right" wrapText="1"/>
    </xf>
    <xf numFmtId="0" fontId="27" fillId="3" borderId="1" xfId="0" applyFont="1" applyFill="1" applyBorder="1" applyAlignment="1">
      <alignment horizontal="right"/>
    </xf>
    <xf numFmtId="0" fontId="30" fillId="11" borderId="1" xfId="0" applyFont="1" applyFill="1" applyBorder="1" applyAlignment="1">
      <alignment horizontal="right"/>
    </xf>
    <xf numFmtId="0" fontId="4" fillId="0" borderId="22" xfId="0" applyFont="1" applyBorder="1" applyAlignment="1">
      <alignment horizontal="center"/>
    </xf>
    <xf numFmtId="0" fontId="26" fillId="0" borderId="0" xfId="0" applyFont="1" applyAlignment="1">
      <alignment horizontal="center" vertical="center" wrapText="1"/>
    </xf>
    <xf numFmtId="14" fontId="29" fillId="0" borderId="0" xfId="0" applyNumberFormat="1" applyFont="1"/>
    <xf numFmtId="0" fontId="28" fillId="0" borderId="0" xfId="0" applyFont="1" applyAlignment="1">
      <alignment horizontal="right" wrapText="1"/>
    </xf>
    <xf numFmtId="0" fontId="29" fillId="0" borderId="0" xfId="0" applyFont="1" applyAlignment="1">
      <alignment horizontal="center" wrapText="1"/>
    </xf>
    <xf numFmtId="0" fontId="7" fillId="5" borderId="0" xfId="1" applyFont="1" applyFill="1" applyAlignment="1">
      <alignment vertical="center" wrapText="1"/>
    </xf>
    <xf numFmtId="0" fontId="17" fillId="7" borderId="28" xfId="0" applyFont="1" applyFill="1" applyBorder="1" applyAlignment="1">
      <alignment wrapText="1"/>
    </xf>
    <xf numFmtId="0" fontId="9" fillId="6" borderId="0" xfId="0" applyFont="1" applyFill="1" applyAlignment="1">
      <alignment horizontal="center"/>
    </xf>
    <xf numFmtId="0" fontId="9" fillId="6" borderId="28" xfId="0" applyFont="1" applyFill="1" applyBorder="1"/>
    <xf numFmtId="0" fontId="9" fillId="8" borderId="28" xfId="0" applyFont="1" applyFill="1" applyBorder="1"/>
    <xf numFmtId="0" fontId="26" fillId="6" borderId="28"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26" fillId="6" borderId="28" xfId="0" applyFont="1" applyFill="1" applyBorder="1" applyAlignment="1">
      <alignment wrapText="1"/>
    </xf>
    <xf numFmtId="0" fontId="4" fillId="8" borderId="5" xfId="0" applyFont="1" applyFill="1" applyBorder="1"/>
    <xf numFmtId="0" fontId="9" fillId="14" borderId="17" xfId="0" applyFont="1" applyFill="1" applyBorder="1"/>
    <xf numFmtId="0" fontId="9" fillId="14" borderId="17" xfId="0" applyFont="1" applyFill="1" applyBorder="1" applyAlignment="1">
      <alignment horizontal="center"/>
    </xf>
    <xf numFmtId="0" fontId="25" fillId="3" borderId="36" xfId="0" applyFont="1" applyFill="1" applyBorder="1" applyAlignment="1">
      <alignment horizontal="left" vertical="top" wrapText="1"/>
    </xf>
    <xf numFmtId="0" fontId="25" fillId="0" borderId="44" xfId="0" applyFont="1" applyBorder="1" applyAlignment="1">
      <alignment vertical="top" wrapText="1"/>
    </xf>
    <xf numFmtId="14" fontId="1" fillId="0" borderId="45" xfId="0" applyNumberFormat="1" applyFont="1" applyBorder="1" applyAlignment="1">
      <alignment horizontal="left" vertical="center" wrapText="1"/>
    </xf>
    <xf numFmtId="43" fontId="9" fillId="3" borderId="1" xfId="2" applyFont="1" applyFill="1" applyBorder="1" applyAlignment="1">
      <alignment horizontal="center"/>
    </xf>
    <xf numFmtId="0" fontId="5" fillId="11" borderId="18" xfId="0" applyFont="1" applyFill="1" applyBorder="1" applyAlignment="1">
      <alignment horizontal="center"/>
    </xf>
    <xf numFmtId="0" fontId="5" fillId="3" borderId="18" xfId="0" applyFont="1" applyFill="1" applyBorder="1" applyAlignment="1">
      <alignment horizontal="center"/>
    </xf>
    <xf numFmtId="0" fontId="5" fillId="11" borderId="1" xfId="0" applyFont="1" applyFill="1" applyBorder="1" applyAlignment="1">
      <alignment horizontal="center"/>
    </xf>
    <xf numFmtId="0" fontId="30" fillId="14" borderId="1" xfId="0" applyFont="1" applyFill="1" applyBorder="1" applyAlignment="1">
      <alignment horizontal="center" wrapText="1"/>
    </xf>
    <xf numFmtId="14" fontId="18" fillId="0" borderId="0" xfId="0" applyNumberFormat="1" applyFont="1" applyAlignment="1">
      <alignment wrapText="1"/>
    </xf>
    <xf numFmtId="14" fontId="18" fillId="0" borderId="0" xfId="0" applyNumberFormat="1" applyFont="1"/>
    <xf numFmtId="14" fontId="14" fillId="0" borderId="0" xfId="0" applyNumberFormat="1" applyFont="1" applyAlignment="1">
      <alignment wrapText="1"/>
    </xf>
    <xf numFmtId="14" fontId="14" fillId="0" borderId="0" xfId="0" applyNumberFormat="1" applyFont="1" applyAlignment="1">
      <alignment horizontal="left" wrapText="1"/>
    </xf>
    <xf numFmtId="14" fontId="18" fillId="0" borderId="0" xfId="0" applyNumberFormat="1" applyFont="1" applyAlignment="1">
      <alignment horizontal="left"/>
    </xf>
    <xf numFmtId="0" fontId="9" fillId="8" borderId="20" xfId="0" applyFont="1" applyFill="1" applyBorder="1" applyAlignment="1">
      <alignment horizontal="center" wrapText="1"/>
    </xf>
    <xf numFmtId="0" fontId="27" fillId="11" borderId="4" xfId="0" applyFont="1" applyFill="1" applyBorder="1" applyAlignment="1">
      <alignment horizontal="right" wrapText="1"/>
    </xf>
    <xf numFmtId="0" fontId="5" fillId="11" borderId="20" xfId="0" applyFont="1" applyFill="1" applyBorder="1" applyAlignment="1">
      <alignment horizontal="center"/>
    </xf>
    <xf numFmtId="0" fontId="16" fillId="10" borderId="29" xfId="0" applyFont="1" applyFill="1" applyBorder="1" applyAlignment="1">
      <alignment horizontal="right" vertical="top" wrapText="1"/>
    </xf>
    <xf numFmtId="0" fontId="4" fillId="19" borderId="18" xfId="0" applyFont="1" applyFill="1" applyBorder="1" applyAlignment="1">
      <alignment horizontal="center"/>
    </xf>
    <xf numFmtId="0" fontId="4" fillId="19" borderId="20" xfId="0" applyFont="1" applyFill="1" applyBorder="1" applyAlignment="1">
      <alignment horizontal="center"/>
    </xf>
    <xf numFmtId="0" fontId="4" fillId="19" borderId="20" xfId="0" applyFont="1" applyFill="1" applyBorder="1" applyAlignment="1">
      <alignment horizontal="center" wrapText="1"/>
    </xf>
    <xf numFmtId="43" fontId="30" fillId="14" borderId="5" xfId="2" applyFont="1" applyFill="1" applyBorder="1" applyAlignment="1">
      <alignment horizontal="right" wrapText="1"/>
    </xf>
    <xf numFmtId="0" fontId="27" fillId="8" borderId="5" xfId="0" applyFont="1" applyFill="1" applyBorder="1" applyAlignment="1">
      <alignment horizontal="right" wrapText="1"/>
    </xf>
    <xf numFmtId="0" fontId="1" fillId="8" borderId="1" xfId="0" applyFont="1" applyFill="1" applyBorder="1" applyAlignment="1">
      <alignment horizontal="center"/>
    </xf>
    <xf numFmtId="0" fontId="1" fillId="10" borderId="1" xfId="0" applyFont="1" applyFill="1" applyBorder="1" applyAlignment="1">
      <alignment horizontal="center"/>
    </xf>
    <xf numFmtId="0" fontId="27" fillId="8" borderId="19" xfId="0" applyFont="1" applyFill="1" applyBorder="1" applyAlignment="1">
      <alignment horizontal="right"/>
    </xf>
    <xf numFmtId="0" fontId="1" fillId="20" borderId="20" xfId="0" applyFont="1" applyFill="1" applyBorder="1"/>
    <xf numFmtId="0" fontId="27" fillId="11" borderId="17" xfId="0" applyFont="1" applyFill="1" applyBorder="1" applyAlignment="1">
      <alignment horizontal="right" wrapText="1"/>
    </xf>
    <xf numFmtId="0" fontId="4" fillId="11" borderId="17" xfId="0" applyFont="1" applyFill="1" applyBorder="1" applyAlignment="1">
      <alignment horizontal="center"/>
    </xf>
    <xf numFmtId="0" fontId="27" fillId="11" borderId="19" xfId="0" applyFont="1" applyFill="1" applyBorder="1" applyAlignment="1">
      <alignment horizontal="right" wrapText="1"/>
    </xf>
    <xf numFmtId="0" fontId="4" fillId="11" borderId="25" xfId="0" applyFont="1" applyFill="1" applyBorder="1"/>
    <xf numFmtId="0" fontId="30" fillId="11" borderId="39" xfId="0" applyFont="1" applyFill="1" applyBorder="1" applyAlignment="1">
      <alignment horizontal="right" wrapText="1"/>
    </xf>
    <xf numFmtId="0" fontId="16" fillId="8" borderId="5" xfId="0" applyFont="1" applyFill="1" applyBorder="1" applyAlignment="1">
      <alignment horizontal="right" wrapText="1"/>
    </xf>
    <xf numFmtId="0" fontId="30" fillId="8" borderId="1" xfId="0" applyFont="1" applyFill="1" applyBorder="1" applyAlignment="1">
      <alignment horizontal="center" wrapText="1"/>
    </xf>
    <xf numFmtId="0" fontId="41" fillId="6" borderId="0" xfId="0" applyFont="1" applyFill="1"/>
    <xf numFmtId="43" fontId="30" fillId="14" borderId="24" xfId="2" applyFont="1" applyFill="1" applyBorder="1" applyAlignment="1">
      <alignment horizontal="right" wrapText="1"/>
    </xf>
    <xf numFmtId="0" fontId="16" fillId="3" borderId="4" xfId="0" applyFont="1" applyFill="1" applyBorder="1" applyAlignment="1">
      <alignment horizontal="right"/>
    </xf>
    <xf numFmtId="0" fontId="5" fillId="3" borderId="20" xfId="0" applyFont="1" applyFill="1" applyBorder="1" applyAlignment="1">
      <alignment horizontal="center"/>
    </xf>
    <xf numFmtId="0" fontId="5" fillId="3" borderId="1" xfId="0" applyFont="1" applyFill="1" applyBorder="1" applyAlignment="1">
      <alignment horizontal="center"/>
    </xf>
    <xf numFmtId="43" fontId="10" fillId="8" borderId="19" xfId="2" applyFont="1" applyFill="1" applyBorder="1" applyAlignment="1">
      <alignment horizontal="right" wrapText="1"/>
    </xf>
    <xf numFmtId="43" fontId="9" fillId="8" borderId="17" xfId="2" applyFont="1" applyFill="1" applyBorder="1" applyAlignment="1">
      <alignment horizontal="center"/>
    </xf>
    <xf numFmtId="43" fontId="4" fillId="8" borderId="17" xfId="2" applyFont="1" applyFill="1" applyBorder="1" applyAlignment="1">
      <alignment horizontal="center"/>
    </xf>
    <xf numFmtId="43" fontId="14" fillId="14" borderId="1" xfId="2" applyFont="1" applyFill="1" applyBorder="1" applyAlignment="1">
      <alignment horizontal="right" wrapText="1"/>
    </xf>
    <xf numFmtId="0" fontId="34" fillId="3" borderId="1" xfId="0" applyFont="1" applyFill="1" applyBorder="1" applyAlignment="1">
      <alignment horizontal="center"/>
    </xf>
    <xf numFmtId="0" fontId="27" fillId="11" borderId="40" xfId="0" applyFont="1" applyFill="1" applyBorder="1" applyAlignment="1">
      <alignment horizontal="right"/>
    </xf>
    <xf numFmtId="0" fontId="20" fillId="0" borderId="0" xfId="0" applyFont="1"/>
    <xf numFmtId="0" fontId="16" fillId="0" borderId="0" xfId="0" applyFont="1" applyAlignment="1">
      <alignment wrapText="1"/>
    </xf>
    <xf numFmtId="0" fontId="17" fillId="0" borderId="0" xfId="0" applyFont="1" applyAlignment="1">
      <alignment wrapText="1"/>
    </xf>
    <xf numFmtId="0" fontId="10" fillId="14" borderId="17" xfId="0" applyFont="1" applyFill="1" applyBorder="1" applyAlignment="1">
      <alignment horizontal="right" wrapText="1"/>
    </xf>
    <xf numFmtId="0" fontId="26" fillId="0" borderId="0" xfId="0" applyFont="1" applyAlignment="1">
      <alignment wrapText="1"/>
    </xf>
    <xf numFmtId="0" fontId="37" fillId="0" borderId="0" xfId="0" applyFont="1"/>
    <xf numFmtId="0" fontId="34" fillId="11" borderId="1" xfId="0" applyFont="1" applyFill="1" applyBorder="1" applyAlignment="1">
      <alignment horizontal="center"/>
    </xf>
    <xf numFmtId="0" fontId="4" fillId="3" borderId="1" xfId="0" applyFont="1" applyFill="1" applyBorder="1" applyAlignment="1">
      <alignment horizontal="center" wrapText="1"/>
    </xf>
    <xf numFmtId="0" fontId="5" fillId="0" borderId="0" xfId="0" applyFont="1"/>
    <xf numFmtId="0" fontId="10" fillId="0" borderId="1" xfId="0" applyFont="1" applyBorder="1" applyAlignment="1">
      <alignment horizontal="right" wrapText="1"/>
    </xf>
    <xf numFmtId="0" fontId="39" fillId="0" borderId="30" xfId="0" applyFont="1" applyBorder="1" applyAlignment="1">
      <alignment horizontal="left" vertical="top" wrapText="1"/>
    </xf>
    <xf numFmtId="0" fontId="39" fillId="0" borderId="31" xfId="0" applyFont="1" applyBorder="1" applyAlignment="1">
      <alignment horizontal="left" vertical="top" wrapText="1"/>
    </xf>
    <xf numFmtId="0" fontId="6" fillId="4" borderId="0" xfId="0" applyFont="1" applyFill="1" applyAlignment="1">
      <alignment horizontal="left" wrapText="1"/>
    </xf>
    <xf numFmtId="0" fontId="6" fillId="4" borderId="10" xfId="0" applyFont="1" applyFill="1" applyBorder="1" applyAlignment="1">
      <alignment horizontal="left" wrapText="1"/>
    </xf>
    <xf numFmtId="0" fontId="1" fillId="0" borderId="11" xfId="0" applyFont="1" applyBorder="1" applyAlignment="1">
      <alignment horizontal="left" vertical="center" wrapText="1"/>
    </xf>
    <xf numFmtId="0" fontId="1" fillId="0" borderId="6" xfId="0" applyFont="1" applyBorder="1" applyAlignment="1">
      <alignment horizontal="left" vertical="center" wrapText="1"/>
    </xf>
    <xf numFmtId="0" fontId="1" fillId="0" borderId="8" xfId="0" applyFont="1" applyBorder="1" applyAlignment="1">
      <alignment horizontal="left" vertical="top" wrapText="1"/>
    </xf>
    <xf numFmtId="0" fontId="1" fillId="0" borderId="9" xfId="0" applyFont="1" applyBorder="1" applyAlignment="1">
      <alignment horizontal="left" vertical="top" wrapText="1"/>
    </xf>
    <xf numFmtId="0" fontId="2" fillId="4" borderId="7" xfId="0" applyFont="1" applyFill="1" applyBorder="1" applyAlignment="1">
      <alignment vertical="center" wrapText="1"/>
    </xf>
    <xf numFmtId="0" fontId="2" fillId="4" borderId="14" xfId="0" applyFont="1" applyFill="1" applyBorder="1" applyAlignment="1">
      <alignment vertical="center" wrapText="1"/>
    </xf>
    <xf numFmtId="0" fontId="7" fillId="4" borderId="3"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10" xfId="0" applyFont="1" applyFill="1" applyBorder="1" applyAlignment="1">
      <alignment horizontal="center" vertical="center" wrapText="1"/>
    </xf>
    <xf numFmtId="0" fontId="26" fillId="17" borderId="19" xfId="0" applyFont="1" applyFill="1" applyBorder="1" applyAlignment="1">
      <alignment horizontal="center" wrapText="1"/>
    </xf>
    <xf numFmtId="0" fontId="26" fillId="17" borderId="10" xfId="0" applyFont="1" applyFill="1" applyBorder="1" applyAlignment="1">
      <alignment horizontal="center" wrapText="1"/>
    </xf>
    <xf numFmtId="0" fontId="26" fillId="17" borderId="18" xfId="0" applyFont="1" applyFill="1" applyBorder="1" applyAlignment="1">
      <alignment horizontal="center" wrapText="1"/>
    </xf>
    <xf numFmtId="0" fontId="17" fillId="17" borderId="10" xfId="0" applyFont="1" applyFill="1" applyBorder="1" applyAlignment="1">
      <alignment horizontal="center" wrapText="1"/>
    </xf>
    <xf numFmtId="0" fontId="26" fillId="3" borderId="10" xfId="0" applyFont="1" applyFill="1" applyBorder="1" applyAlignment="1">
      <alignment horizontal="center" vertical="top" wrapText="1"/>
    </xf>
    <xf numFmtId="0" fontId="9" fillId="6" borderId="10" xfId="0" applyFont="1" applyFill="1" applyBorder="1" applyAlignment="1">
      <alignment horizontal="center" wrapText="1"/>
    </xf>
    <xf numFmtId="0" fontId="9" fillId="6" borderId="0" xfId="0" applyFont="1" applyFill="1" applyAlignment="1">
      <alignment horizontal="center" wrapText="1"/>
    </xf>
    <xf numFmtId="0" fontId="9" fillId="7" borderId="10" xfId="0" applyFont="1" applyFill="1" applyBorder="1" applyAlignment="1">
      <alignment horizontal="center" wrapText="1"/>
    </xf>
    <xf numFmtId="0" fontId="9" fillId="7" borderId="0" xfId="0" applyFont="1" applyFill="1" applyAlignment="1">
      <alignment horizontal="center" wrapText="1"/>
    </xf>
    <xf numFmtId="0" fontId="8" fillId="0" borderId="0" xfId="0" applyFont="1" applyAlignment="1">
      <alignment horizontal="center" vertical="center" wrapText="1"/>
    </xf>
    <xf numFmtId="0" fontId="10" fillId="7" borderId="25" xfId="0" applyFont="1" applyFill="1" applyBorder="1" applyAlignment="1">
      <alignment horizontal="center" wrapText="1"/>
    </xf>
    <xf numFmtId="0" fontId="10" fillId="7" borderId="5"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9" fillId="7" borderId="5" xfId="0" applyFont="1" applyFill="1" applyBorder="1" applyAlignment="1">
      <alignment horizontal="center"/>
    </xf>
    <xf numFmtId="0" fontId="9" fillId="7" borderId="24" xfId="0" applyFont="1" applyFill="1" applyBorder="1" applyAlignment="1">
      <alignment horizontal="center"/>
    </xf>
    <xf numFmtId="0" fontId="9" fillId="7" borderId="22" xfId="0" applyFont="1" applyFill="1" applyBorder="1" applyAlignment="1">
      <alignment horizontal="center"/>
    </xf>
    <xf numFmtId="0" fontId="9" fillId="6" borderId="5" xfId="0" applyFont="1" applyFill="1" applyBorder="1" applyAlignment="1">
      <alignment horizontal="center"/>
    </xf>
    <xf numFmtId="0" fontId="9" fillId="6" borderId="24" xfId="0" applyFont="1" applyFill="1" applyBorder="1" applyAlignment="1">
      <alignment horizontal="center"/>
    </xf>
    <xf numFmtId="0" fontId="9" fillId="6" borderId="22" xfId="0" applyFont="1" applyFill="1" applyBorder="1" applyAlignment="1">
      <alignment horizontal="center"/>
    </xf>
    <xf numFmtId="0" fontId="26" fillId="3" borderId="5" xfId="0" applyFont="1" applyFill="1" applyBorder="1" applyAlignment="1">
      <alignment horizontal="center" wrapText="1"/>
    </xf>
    <xf numFmtId="0" fontId="26" fillId="3" borderId="5" xfId="0" applyFont="1" applyFill="1" applyBorder="1" applyAlignment="1">
      <alignment horizontal="center"/>
    </xf>
    <xf numFmtId="0" fontId="17" fillId="0" borderId="0" xfId="0" applyFont="1" applyAlignment="1">
      <alignment wrapText="1"/>
    </xf>
    <xf numFmtId="0" fontId="1" fillId="9" borderId="24" xfId="0" applyFont="1" applyFill="1" applyBorder="1"/>
    <xf numFmtId="0" fontId="1" fillId="9" borderId="26" xfId="0" applyFont="1" applyFill="1" applyBorder="1"/>
    <xf numFmtId="0" fontId="26" fillId="3" borderId="19" xfId="0" applyFont="1" applyFill="1" applyBorder="1" applyAlignment="1">
      <alignment horizontal="center" wrapText="1"/>
    </xf>
    <xf numFmtId="0" fontId="26" fillId="3" borderId="10" xfId="0" applyFont="1" applyFill="1" applyBorder="1" applyAlignment="1">
      <alignment horizontal="center" wrapText="1"/>
    </xf>
    <xf numFmtId="0" fontId="22" fillId="4" borderId="0" xfId="0" applyFont="1" applyFill="1" applyAlignment="1">
      <alignment wrapText="1"/>
    </xf>
    <xf numFmtId="0" fontId="22" fillId="4" borderId="28" xfId="0" applyFont="1" applyFill="1" applyBorder="1" applyAlignment="1">
      <alignment wrapText="1"/>
    </xf>
    <xf numFmtId="0" fontId="14" fillId="4" borderId="0" xfId="0" applyFont="1" applyFill="1" applyAlignment="1">
      <alignment horizontal="center"/>
    </xf>
    <xf numFmtId="0" fontId="7" fillId="5" borderId="0" xfId="1" applyFont="1" applyFill="1" applyAlignment="1">
      <alignment horizontal="left" vertical="center" wrapText="1"/>
    </xf>
    <xf numFmtId="0" fontId="7" fillId="5" borderId="28" xfId="1" applyFont="1" applyFill="1" applyBorder="1" applyAlignment="1">
      <alignment horizontal="left" vertical="center" wrapText="1"/>
    </xf>
    <xf numFmtId="0" fontId="7" fillId="18" borderId="25" xfId="0" applyFont="1" applyFill="1" applyBorder="1" applyAlignment="1">
      <alignment horizontal="center"/>
    </xf>
    <xf numFmtId="0" fontId="7" fillId="18" borderId="23" xfId="0" applyFont="1" applyFill="1" applyBorder="1" applyAlignment="1">
      <alignment horizontal="center"/>
    </xf>
    <xf numFmtId="0" fontId="16" fillId="9" borderId="0" xfId="0" applyFont="1" applyFill="1" applyAlignment="1">
      <alignment horizontal="center" wrapText="1"/>
    </xf>
    <xf numFmtId="0" fontId="26" fillId="3" borderId="10" xfId="0" applyFont="1" applyFill="1" applyBorder="1" applyAlignment="1">
      <alignment horizontal="center" vertical="center" wrapText="1"/>
    </xf>
    <xf numFmtId="0" fontId="10" fillId="12" borderId="0" xfId="1" applyFont="1" applyFill="1" applyAlignment="1">
      <alignment horizontal="center" vertical="center"/>
    </xf>
    <xf numFmtId="0" fontId="10" fillId="12" borderId="28" xfId="1" applyFont="1" applyFill="1" applyBorder="1" applyAlignment="1">
      <alignment horizontal="center" vertical="center"/>
    </xf>
    <xf numFmtId="0" fontId="7" fillId="18" borderId="0" xfId="0" applyFont="1" applyFill="1" applyAlignment="1">
      <alignment horizontal="center"/>
    </xf>
    <xf numFmtId="0" fontId="7" fillId="18" borderId="28" xfId="0" applyFont="1" applyFill="1" applyBorder="1" applyAlignment="1">
      <alignment horizontal="center"/>
    </xf>
    <xf numFmtId="0" fontId="26" fillId="0" borderId="0" xfId="0" applyFont="1" applyAlignment="1">
      <alignment wrapText="1"/>
    </xf>
    <xf numFmtId="0" fontId="26" fillId="3" borderId="18" xfId="0" applyFont="1" applyFill="1" applyBorder="1" applyAlignment="1">
      <alignment horizontal="center" wrapText="1"/>
    </xf>
    <xf numFmtId="0" fontId="26" fillId="14" borderId="10" xfId="0" applyFont="1" applyFill="1" applyBorder="1" applyAlignment="1">
      <alignment horizontal="center" wrapText="1"/>
    </xf>
    <xf numFmtId="0" fontId="17" fillId="3" borderId="19" xfId="0" applyFont="1" applyFill="1" applyBorder="1" applyAlignment="1">
      <alignment horizontal="center" wrapText="1"/>
    </xf>
    <xf numFmtId="0" fontId="17" fillId="3" borderId="10" xfId="0" applyFont="1" applyFill="1" applyBorder="1" applyAlignment="1">
      <alignment horizontal="center"/>
    </xf>
    <xf numFmtId="0" fontId="17" fillId="3" borderId="18" xfId="0" applyFont="1" applyFill="1" applyBorder="1" applyAlignment="1">
      <alignment horizontal="center"/>
    </xf>
    <xf numFmtId="0" fontId="4" fillId="6" borderId="5" xfId="0" applyFont="1" applyFill="1" applyBorder="1" applyAlignment="1">
      <alignment horizontal="center"/>
    </xf>
    <xf numFmtId="0" fontId="4" fillId="6" borderId="24" xfId="0" applyFont="1" applyFill="1" applyBorder="1" applyAlignment="1">
      <alignment horizontal="center"/>
    </xf>
    <xf numFmtId="0" fontId="4" fillId="6" borderId="22" xfId="0" applyFont="1" applyFill="1" applyBorder="1" applyAlignment="1">
      <alignment horizontal="center"/>
    </xf>
    <xf numFmtId="0" fontId="9" fillId="7" borderId="25" xfId="0" applyFont="1" applyFill="1" applyBorder="1" applyAlignment="1">
      <alignment horizontal="center"/>
    </xf>
    <xf numFmtId="0" fontId="9" fillId="7" borderId="10" xfId="0" applyFont="1" applyFill="1" applyBorder="1" applyAlignment="1">
      <alignment horizontal="center"/>
    </xf>
    <xf numFmtId="0" fontId="9" fillId="7" borderId="0" xfId="0" applyFont="1" applyFill="1" applyAlignment="1">
      <alignment horizontal="center"/>
    </xf>
    <xf numFmtId="0" fontId="9" fillId="6" borderId="10" xfId="0" applyFont="1" applyFill="1" applyBorder="1" applyAlignment="1">
      <alignment horizontal="center"/>
    </xf>
    <xf numFmtId="0" fontId="9" fillId="6" borderId="0" xfId="0" applyFont="1" applyFill="1" applyAlignment="1">
      <alignment horizontal="center"/>
    </xf>
    <xf numFmtId="0" fontId="26" fillId="14" borderId="10" xfId="0" applyFont="1" applyFill="1" applyBorder="1" applyAlignment="1">
      <alignment horizontal="center" vertical="top" wrapText="1"/>
    </xf>
    <xf numFmtId="0" fontId="10" fillId="12" borderId="0" xfId="1" applyFont="1" applyFill="1" applyAlignment="1">
      <alignment horizontal="left" vertical="center"/>
    </xf>
    <xf numFmtId="0" fontId="10" fillId="12" borderId="28" xfId="1" applyFont="1" applyFill="1" applyBorder="1" applyAlignment="1">
      <alignment horizontal="left" vertical="center"/>
    </xf>
    <xf numFmtId="0" fontId="9" fillId="6" borderId="19" xfId="0" applyFont="1" applyFill="1" applyBorder="1" applyAlignment="1">
      <alignment horizontal="center"/>
    </xf>
    <xf numFmtId="0" fontId="9" fillId="6" borderId="29" xfId="0" applyFont="1" applyFill="1" applyBorder="1" applyAlignment="1">
      <alignment horizontal="center"/>
    </xf>
    <xf numFmtId="0" fontId="9" fillId="6" borderId="21" xfId="0" applyFont="1" applyFill="1" applyBorder="1" applyAlignment="1">
      <alignment horizontal="center"/>
    </xf>
    <xf numFmtId="0" fontId="9" fillId="6" borderId="1" xfId="0" applyFont="1" applyFill="1" applyBorder="1" applyAlignment="1">
      <alignment horizontal="center"/>
    </xf>
    <xf numFmtId="0" fontId="1" fillId="9" borderId="29" xfId="0" applyFont="1" applyFill="1" applyBorder="1"/>
    <xf numFmtId="0" fontId="1" fillId="9" borderId="41" xfId="0" applyFont="1" applyFill="1" applyBorder="1"/>
    <xf numFmtId="0" fontId="10" fillId="7" borderId="18"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9" fillId="7" borderId="18" xfId="0" applyFont="1" applyFill="1" applyBorder="1" applyAlignment="1">
      <alignment horizontal="center"/>
    </xf>
    <xf numFmtId="0" fontId="9" fillId="7" borderId="23" xfId="0" applyFont="1" applyFill="1" applyBorder="1" applyAlignment="1">
      <alignment horizontal="center"/>
    </xf>
    <xf numFmtId="0" fontId="26" fillId="3" borderId="0" xfId="0" applyFont="1" applyFill="1" applyAlignment="1">
      <alignment horizontal="center" wrapText="1"/>
    </xf>
    <xf numFmtId="0" fontId="38" fillId="19" borderId="1" xfId="0" applyFont="1" applyFill="1" applyBorder="1" applyAlignment="1">
      <alignment horizontal="center"/>
    </xf>
    <xf numFmtId="0" fontId="7" fillId="19" borderId="1" xfId="0" applyFont="1" applyFill="1" applyBorder="1" applyAlignment="1">
      <alignment horizontal="center"/>
    </xf>
    <xf numFmtId="0" fontId="26" fillId="3" borderId="17" xfId="0" applyFont="1" applyFill="1" applyBorder="1" applyAlignment="1">
      <alignment horizontal="center" vertical="top" wrapText="1"/>
    </xf>
    <xf numFmtId="0" fontId="32" fillId="3" borderId="27" xfId="0" applyFont="1" applyFill="1" applyBorder="1" applyAlignment="1">
      <alignment horizontal="center" vertical="top" wrapText="1"/>
    </xf>
    <xf numFmtId="0" fontId="32" fillId="3" borderId="20" xfId="0" applyFont="1" applyFill="1" applyBorder="1" applyAlignment="1">
      <alignment horizontal="center" vertical="top" wrapText="1"/>
    </xf>
    <xf numFmtId="0" fontId="7" fillId="4" borderId="43"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26" fillId="3" borderId="17" xfId="0" applyFont="1" applyFill="1" applyBorder="1" applyAlignment="1">
      <alignment horizontal="center" wrapText="1"/>
    </xf>
    <xf numFmtId="0" fontId="26" fillId="3" borderId="27" xfId="0" applyFont="1" applyFill="1" applyBorder="1" applyAlignment="1">
      <alignment horizontal="center" wrapText="1"/>
    </xf>
    <xf numFmtId="0" fontId="26" fillId="3" borderId="20" xfId="0" applyFont="1" applyFill="1" applyBorder="1" applyAlignment="1">
      <alignment horizontal="center" wrapText="1"/>
    </xf>
    <xf numFmtId="0" fontId="26" fillId="3" borderId="27" xfId="0" applyFont="1" applyFill="1" applyBorder="1" applyAlignment="1">
      <alignment horizontal="center" vertical="center" wrapText="1"/>
    </xf>
    <xf numFmtId="0" fontId="8" fillId="3" borderId="17" xfId="0" applyFont="1" applyFill="1" applyBorder="1" applyAlignment="1">
      <alignment horizontal="center" wrapText="1"/>
    </xf>
    <xf numFmtId="0" fontId="8" fillId="3" borderId="27" xfId="0" applyFont="1" applyFill="1" applyBorder="1" applyAlignment="1">
      <alignment horizontal="center"/>
    </xf>
  </cellXfs>
  <cellStyles count="4">
    <cellStyle name="Comma" xfId="2" builtinId="3"/>
    <cellStyle name="Normal" xfId="0" builtinId="0"/>
    <cellStyle name="Normal 3" xfId="1" xr:uid="{CF9D731D-67A3-4D37-BCF6-6659CA0D3796}"/>
    <cellStyle name="Per cent" xfId="3" builtinId="5"/>
  </cellStyles>
  <dxfs count="0"/>
  <tableStyles count="0" defaultTableStyle="TableStyleMedium2" defaultPivotStyle="PivotStyleLight16"/>
  <colors>
    <mruColors>
      <color rgb="FF315975"/>
      <color rgb="FFEE58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s://data.humdata.org/dataset/76469da4-94ea-4760-82be-00a3ae2ef75e" TargetMode="External"/></Relationships>
</file>

<file path=xl/drawings/drawing1.xml><?xml version="1.0" encoding="utf-8"?>
<xdr:wsDr xmlns:xdr="http://schemas.openxmlformats.org/drawingml/2006/spreadsheetDrawing" xmlns:a="http://schemas.openxmlformats.org/drawingml/2006/main">
  <xdr:twoCellAnchor>
    <xdr:from>
      <xdr:col>1</xdr:col>
      <xdr:colOff>7983682</xdr:colOff>
      <xdr:row>1</xdr:row>
      <xdr:rowOff>0</xdr:rowOff>
    </xdr:from>
    <xdr:to>
      <xdr:col>1</xdr:col>
      <xdr:colOff>8243455</xdr:colOff>
      <xdr:row>1</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F0E9AC6-6C2C-436C-93CF-687947EFEAD0}"/>
            </a:ext>
          </a:extLst>
        </xdr:cNvPr>
        <xdr:cNvSpPr/>
      </xdr:nvSpPr>
      <xdr:spPr>
        <a:xfrm>
          <a:off x="10412557" y="838200"/>
          <a:ext cx="256598" cy="11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FFFFFF"/>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topLeftCell="B9" workbookViewId="0">
      <selection activeCell="B18" sqref="B18"/>
    </sheetView>
  </sheetViews>
  <sheetFormatPr defaultColWidth="8.81640625" defaultRowHeight="14.5" x14ac:dyDescent="0.35"/>
  <cols>
    <col min="1" max="1" width="34.81640625" customWidth="1"/>
    <col min="2" max="2" width="146.81640625" customWidth="1"/>
    <col min="3" max="16384" width="8.81640625" style="1"/>
  </cols>
  <sheetData>
    <row r="1" spans="1:2" ht="44.5" customHeight="1" x14ac:dyDescent="0.35">
      <c r="A1" s="371" t="s">
        <v>610</v>
      </c>
      <c r="B1" s="372"/>
    </row>
    <row r="2" spans="1:2" ht="29.15" customHeight="1" thickBot="1" x14ac:dyDescent="0.4">
      <c r="A2" s="68" t="s">
        <v>0</v>
      </c>
      <c r="B2" s="69" t="s">
        <v>1</v>
      </c>
    </row>
    <row r="3" spans="1:2" ht="351.5" thickBot="1" x14ac:dyDescent="0.4">
      <c r="A3" s="70" t="s">
        <v>611</v>
      </c>
      <c r="B3" s="71" t="s">
        <v>612</v>
      </c>
    </row>
    <row r="4" spans="1:2" ht="15" thickBot="1" x14ac:dyDescent="0.4">
      <c r="A4" s="72" t="s">
        <v>616</v>
      </c>
      <c r="B4" s="73" t="s">
        <v>615</v>
      </c>
    </row>
    <row r="5" spans="1:2" ht="26.5" thickBot="1" x14ac:dyDescent="0.4">
      <c r="A5" s="70" t="s">
        <v>618</v>
      </c>
      <c r="B5" s="74" t="s">
        <v>617</v>
      </c>
    </row>
    <row r="6" spans="1:2" ht="187.5" customHeight="1" thickBot="1" x14ac:dyDescent="0.4">
      <c r="A6" s="72" t="s">
        <v>614</v>
      </c>
      <c r="B6" s="73" t="s">
        <v>613</v>
      </c>
    </row>
    <row r="7" spans="1:2" ht="15" thickBot="1" x14ac:dyDescent="0.4">
      <c r="A7" s="75" t="s">
        <v>619</v>
      </c>
      <c r="B7" s="76" t="s">
        <v>620</v>
      </c>
    </row>
    <row r="8" spans="1:2" ht="15" thickBot="1" x14ac:dyDescent="0.4">
      <c r="A8" s="77" t="s">
        <v>622</v>
      </c>
      <c r="B8" s="78" t="s">
        <v>623</v>
      </c>
    </row>
    <row r="9" spans="1:2" ht="26.5" thickBot="1" x14ac:dyDescent="0.4">
      <c r="A9" s="75" t="s">
        <v>2</v>
      </c>
      <c r="B9" s="317" t="s">
        <v>624</v>
      </c>
    </row>
    <row r="10" spans="1:2" ht="39.5" thickBot="1" x14ac:dyDescent="0.4">
      <c r="A10" s="81" t="s">
        <v>3</v>
      </c>
      <c r="B10" s="82" t="s">
        <v>621</v>
      </c>
    </row>
    <row r="11" spans="1:2" ht="15" thickBot="1" x14ac:dyDescent="0.4">
      <c r="A11" s="68" t="s">
        <v>4</v>
      </c>
      <c r="B11" s="80" t="s">
        <v>1</v>
      </c>
    </row>
    <row r="12" spans="1:2" ht="15" thickBot="1" x14ac:dyDescent="0.4">
      <c r="A12" s="70" t="s">
        <v>765</v>
      </c>
      <c r="B12" s="79" t="s">
        <v>630</v>
      </c>
    </row>
    <row r="13" spans="1:2" ht="15" thickBot="1" x14ac:dyDescent="0.4">
      <c r="A13" s="72" t="s">
        <v>627</v>
      </c>
      <c r="B13" s="73" t="s">
        <v>633</v>
      </c>
    </row>
    <row r="14" spans="1:2" ht="15" thickBot="1" x14ac:dyDescent="0.4">
      <c r="A14" s="70" t="s">
        <v>626</v>
      </c>
      <c r="B14" s="79" t="s">
        <v>634</v>
      </c>
    </row>
    <row r="15" spans="1:2" ht="15" thickBot="1" x14ac:dyDescent="0.4">
      <c r="A15" s="72" t="s">
        <v>625</v>
      </c>
      <c r="B15" s="73" t="s">
        <v>632</v>
      </c>
    </row>
    <row r="16" spans="1:2" ht="15" thickBot="1" x14ac:dyDescent="0.4">
      <c r="A16" s="70" t="s">
        <v>628</v>
      </c>
      <c r="B16" s="79" t="s">
        <v>635</v>
      </c>
    </row>
    <row r="17" spans="1:2" ht="15" thickBot="1" x14ac:dyDescent="0.4">
      <c r="A17" s="318" t="s">
        <v>629</v>
      </c>
      <c r="B17" s="73" t="s">
        <v>631</v>
      </c>
    </row>
  </sheetData>
  <mergeCells count="1">
    <mergeCell ref="A1:B1"/>
  </mergeCells>
  <pageMargins left="0.7" right="0.7" top="0.75" bottom="0.75" header="0.3" footer="0.3"/>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84"/>
  <sheetViews>
    <sheetView topLeftCell="B16" zoomScale="80" zoomScaleNormal="80" workbookViewId="0">
      <selection activeCell="B19" sqref="B19"/>
    </sheetView>
  </sheetViews>
  <sheetFormatPr defaultColWidth="8.81640625" defaultRowHeight="16.5" x14ac:dyDescent="0.45"/>
  <cols>
    <col min="1" max="1" width="100.81640625" style="7" customWidth="1"/>
    <col min="2" max="2" width="105" style="7" customWidth="1"/>
    <col min="3" max="16384" width="8.81640625" style="7"/>
  </cols>
  <sheetData>
    <row r="1" spans="1:2" ht="39" customHeight="1" x14ac:dyDescent="0.45">
      <c r="A1" s="374" t="s">
        <v>5</v>
      </c>
      <c r="B1" s="373"/>
    </row>
    <row r="2" spans="1:2" x14ac:dyDescent="0.45">
      <c r="A2" s="373"/>
      <c r="B2" s="373"/>
    </row>
    <row r="3" spans="1:2" x14ac:dyDescent="0.45">
      <c r="A3" s="374" t="s">
        <v>637</v>
      </c>
      <c r="B3" s="373"/>
    </row>
    <row r="4" spans="1:2" ht="49.5" customHeight="1" x14ac:dyDescent="0.45">
      <c r="A4" s="375" t="s">
        <v>636</v>
      </c>
      <c r="B4" s="376"/>
    </row>
    <row r="5" spans="1:2" ht="17" thickBot="1" x14ac:dyDescent="0.5">
      <c r="A5" s="11"/>
      <c r="B5" s="12"/>
    </row>
    <row r="6" spans="1:2" x14ac:dyDescent="0.45">
      <c r="A6" s="374" t="s">
        <v>638</v>
      </c>
      <c r="B6" s="373"/>
    </row>
    <row r="7" spans="1:2" ht="72" customHeight="1" x14ac:dyDescent="0.45">
      <c r="A7" s="375" t="s">
        <v>761</v>
      </c>
      <c r="B7" s="376"/>
    </row>
    <row r="8" spans="1:2" ht="17" thickBot="1" x14ac:dyDescent="0.5">
      <c r="A8" s="11"/>
      <c r="B8" s="12"/>
    </row>
    <row r="9" spans="1:2" x14ac:dyDescent="0.45">
      <c r="A9" s="374" t="s">
        <v>639</v>
      </c>
      <c r="B9" s="373"/>
    </row>
    <row r="10" spans="1:2" ht="175" customHeight="1" x14ac:dyDescent="0.45">
      <c r="A10" s="375" t="s">
        <v>764</v>
      </c>
      <c r="B10" s="376"/>
    </row>
    <row r="11" spans="1:2" ht="17" thickBot="1" x14ac:dyDescent="0.5">
      <c r="A11" s="11"/>
      <c r="B11" s="12"/>
    </row>
    <row r="12" spans="1:2" x14ac:dyDescent="0.45">
      <c r="A12" s="374" t="s">
        <v>640</v>
      </c>
      <c r="B12" s="373"/>
    </row>
    <row r="13" spans="1:2" x14ac:dyDescent="0.45">
      <c r="A13" s="375" t="s">
        <v>762</v>
      </c>
      <c r="B13" s="376"/>
    </row>
    <row r="14" spans="1:2" x14ac:dyDescent="0.45">
      <c r="A14" s="13"/>
      <c r="B14" s="14"/>
    </row>
    <row r="15" spans="1:2" x14ac:dyDescent="0.45">
      <c r="A15" s="374" t="s">
        <v>641</v>
      </c>
      <c r="B15" s="373"/>
    </row>
    <row r="16" spans="1:2" ht="249.5" customHeight="1" x14ac:dyDescent="0.45">
      <c r="A16" s="375" t="s">
        <v>763</v>
      </c>
      <c r="B16" s="376"/>
    </row>
    <row r="17" spans="1:2" ht="17" thickBot="1" x14ac:dyDescent="0.5">
      <c r="A17" s="11"/>
      <c r="B17" s="12"/>
    </row>
    <row r="18" spans="1:2" ht="14.15" customHeight="1" x14ac:dyDescent="0.45">
      <c r="A18" s="379" t="s">
        <v>645</v>
      </c>
      <c r="B18" s="7" t="s">
        <v>821</v>
      </c>
    </row>
    <row r="19" spans="1:2" ht="17" thickBot="1" x14ac:dyDescent="0.5">
      <c r="A19" s="380"/>
      <c r="B19" s="7" t="s">
        <v>820</v>
      </c>
    </row>
    <row r="20" spans="1:2" ht="17" thickBot="1" x14ac:dyDescent="0.5">
      <c r="A20" s="2" t="s">
        <v>646</v>
      </c>
      <c r="B20" s="2" t="s">
        <v>642</v>
      </c>
    </row>
    <row r="21" spans="1:2" ht="69" customHeight="1" x14ac:dyDescent="0.45">
      <c r="A21" s="3" t="s">
        <v>647</v>
      </c>
      <c r="B21" s="4" t="s">
        <v>643</v>
      </c>
    </row>
    <row r="22" spans="1:2" x14ac:dyDescent="0.45">
      <c r="A22" s="5" t="s">
        <v>7</v>
      </c>
      <c r="B22" s="377" t="s">
        <v>644</v>
      </c>
    </row>
    <row r="23" spans="1:2" x14ac:dyDescent="0.45">
      <c r="A23" s="15"/>
      <c r="B23" s="377"/>
    </row>
    <row r="24" spans="1:2" x14ac:dyDescent="0.45">
      <c r="A24" s="6" t="s">
        <v>648</v>
      </c>
      <c r="B24" s="377"/>
    </row>
    <row r="25" spans="1:2" x14ac:dyDescent="0.45">
      <c r="A25" s="5" t="s">
        <v>344</v>
      </c>
      <c r="B25" s="377"/>
    </row>
    <row r="26" spans="1:2" x14ac:dyDescent="0.45">
      <c r="A26" s="15"/>
      <c r="B26" s="377"/>
    </row>
    <row r="27" spans="1:2" x14ac:dyDescent="0.45">
      <c r="A27" s="6" t="s">
        <v>649</v>
      </c>
      <c r="B27" s="377"/>
    </row>
    <row r="28" spans="1:2" ht="17" thickBot="1" x14ac:dyDescent="0.5">
      <c r="A28" s="319">
        <v>45767</v>
      </c>
      <c r="B28" s="378"/>
    </row>
    <row r="33" s="7" customFormat="1" x14ac:dyDescent="0.45"/>
    <row r="34" s="7" customFormat="1" x14ac:dyDescent="0.45"/>
    <row r="35" s="7" customFormat="1" x14ac:dyDescent="0.45"/>
    <row r="36" s="7" customFormat="1" x14ac:dyDescent="0.45"/>
    <row r="37" s="7" customFormat="1" x14ac:dyDescent="0.45"/>
    <row r="38" s="7" customFormat="1" x14ac:dyDescent="0.45"/>
    <row r="39" s="7" customFormat="1" x14ac:dyDescent="0.45"/>
    <row r="40" s="7" customFormat="1" x14ac:dyDescent="0.45"/>
    <row r="41" s="7" customFormat="1" x14ac:dyDescent="0.45"/>
    <row r="42" s="7" customFormat="1" x14ac:dyDescent="0.45"/>
    <row r="43" s="7" customFormat="1" x14ac:dyDescent="0.45"/>
    <row r="44" s="7" customFormat="1" x14ac:dyDescent="0.45"/>
    <row r="45" s="7" customFormat="1" x14ac:dyDescent="0.45"/>
    <row r="46" s="7" customFormat="1" x14ac:dyDescent="0.45"/>
    <row r="47" s="7" customFormat="1" x14ac:dyDescent="0.45"/>
    <row r="48" s="7" customFormat="1" x14ac:dyDescent="0.45"/>
    <row r="49" s="7" customFormat="1" x14ac:dyDescent="0.45"/>
    <row r="50" s="7" customFormat="1" x14ac:dyDescent="0.45"/>
    <row r="51" s="7" customFormat="1" x14ac:dyDescent="0.45"/>
    <row r="52" s="7" customFormat="1" x14ac:dyDescent="0.45"/>
    <row r="53" s="7" customFormat="1" x14ac:dyDescent="0.45"/>
    <row r="54" s="7" customFormat="1" x14ac:dyDescent="0.45"/>
    <row r="55" s="7" customFormat="1" x14ac:dyDescent="0.45"/>
    <row r="56" s="7" customFormat="1" x14ac:dyDescent="0.45"/>
    <row r="57" s="7" customFormat="1" x14ac:dyDescent="0.45"/>
    <row r="58" s="7" customFormat="1" x14ac:dyDescent="0.45"/>
    <row r="59" s="7" customFormat="1" x14ac:dyDescent="0.45"/>
    <row r="60" s="7" customFormat="1" x14ac:dyDescent="0.45"/>
    <row r="61" s="7" customFormat="1" x14ac:dyDescent="0.45"/>
    <row r="62" s="7" customFormat="1" x14ac:dyDescent="0.45"/>
    <row r="63" s="7" customFormat="1" x14ac:dyDescent="0.45"/>
    <row r="64" s="7" customFormat="1" x14ac:dyDescent="0.45"/>
    <row r="65" s="7" customFormat="1" x14ac:dyDescent="0.45"/>
    <row r="66" s="7" customFormat="1" x14ac:dyDescent="0.45"/>
    <row r="67" s="7" customFormat="1" x14ac:dyDescent="0.45"/>
    <row r="68" s="7" customFormat="1" x14ac:dyDescent="0.45"/>
    <row r="69" s="7" customFormat="1" x14ac:dyDescent="0.45"/>
    <row r="70" s="7" customFormat="1" x14ac:dyDescent="0.45"/>
    <row r="71" s="7" customFormat="1" x14ac:dyDescent="0.45"/>
    <row r="72" s="7" customFormat="1" x14ac:dyDescent="0.45"/>
    <row r="73" s="7" customFormat="1" x14ac:dyDescent="0.45"/>
    <row r="74" s="7" customFormat="1" x14ac:dyDescent="0.45"/>
    <row r="75" s="7" customFormat="1" x14ac:dyDescent="0.45"/>
    <row r="76" s="7" customFormat="1" x14ac:dyDescent="0.45"/>
    <row r="77" s="7" customFormat="1" x14ac:dyDescent="0.45"/>
    <row r="78" s="7" customFormat="1" x14ac:dyDescent="0.45"/>
    <row r="79" s="7" customFormat="1" x14ac:dyDescent="0.45"/>
    <row r="80" s="7" customFormat="1" x14ac:dyDescent="0.45"/>
    <row r="81" s="7" customFormat="1" x14ac:dyDescent="0.45"/>
    <row r="82" s="7" customFormat="1" x14ac:dyDescent="0.45"/>
    <row r="83" s="7" customFormat="1" x14ac:dyDescent="0.45"/>
    <row r="84" s="7" customFormat="1" x14ac:dyDescent="0.45"/>
    <row r="85" s="7" customFormat="1" x14ac:dyDescent="0.45"/>
    <row r="86" s="7" customFormat="1" x14ac:dyDescent="0.45"/>
    <row r="87" s="7" customFormat="1" x14ac:dyDescent="0.45"/>
    <row r="88" s="7" customFormat="1" x14ac:dyDescent="0.45"/>
    <row r="89" s="7" customFormat="1" x14ac:dyDescent="0.45"/>
    <row r="90" s="7" customFormat="1" x14ac:dyDescent="0.45"/>
    <row r="91" s="7" customFormat="1" x14ac:dyDescent="0.45"/>
    <row r="92" s="7" customFormat="1" x14ac:dyDescent="0.45"/>
    <row r="93" s="7" customFormat="1" x14ac:dyDescent="0.45"/>
    <row r="94" s="7" customFormat="1" x14ac:dyDescent="0.45"/>
    <row r="95" s="7" customFormat="1" x14ac:dyDescent="0.45"/>
    <row r="96" s="7" customFormat="1" x14ac:dyDescent="0.45"/>
    <row r="97" s="7" customFormat="1" x14ac:dyDescent="0.45"/>
    <row r="98" s="7" customFormat="1" x14ac:dyDescent="0.45"/>
    <row r="99" s="7" customFormat="1" x14ac:dyDescent="0.45"/>
    <row r="100" s="7" customFormat="1" x14ac:dyDescent="0.45"/>
    <row r="101" s="7" customFormat="1" x14ac:dyDescent="0.45"/>
    <row r="102" s="7" customFormat="1" x14ac:dyDescent="0.45"/>
    <row r="103" s="7" customFormat="1" x14ac:dyDescent="0.45"/>
    <row r="104" s="7" customFormat="1" x14ac:dyDescent="0.45"/>
    <row r="105" s="7" customFormat="1" x14ac:dyDescent="0.45"/>
    <row r="106" s="7" customFormat="1" x14ac:dyDescent="0.45"/>
    <row r="107" s="7" customFormat="1" x14ac:dyDescent="0.45"/>
    <row r="108" s="7" customFormat="1" x14ac:dyDescent="0.45"/>
    <row r="109" s="7" customFormat="1" x14ac:dyDescent="0.45"/>
    <row r="110" s="7" customFormat="1" x14ac:dyDescent="0.45"/>
    <row r="111" s="7" customFormat="1" x14ac:dyDescent="0.45"/>
    <row r="112" s="7" customFormat="1" x14ac:dyDescent="0.45"/>
    <row r="113" s="7" customFormat="1" x14ac:dyDescent="0.45"/>
    <row r="114" s="7" customFormat="1" x14ac:dyDescent="0.45"/>
    <row r="115" s="7" customFormat="1" x14ac:dyDescent="0.45"/>
    <row r="116" s="7" customFormat="1" x14ac:dyDescent="0.45"/>
    <row r="117" s="7" customFormat="1" x14ac:dyDescent="0.45"/>
    <row r="118" s="7" customFormat="1" x14ac:dyDescent="0.45"/>
    <row r="119" s="7" customFormat="1" x14ac:dyDescent="0.45"/>
    <row r="120" s="7" customFormat="1" x14ac:dyDescent="0.45"/>
    <row r="121" s="7" customFormat="1" x14ac:dyDescent="0.45"/>
    <row r="122" s="7" customFormat="1" x14ac:dyDescent="0.45"/>
    <row r="123" s="7" customFormat="1" x14ac:dyDescent="0.45"/>
    <row r="124" s="7" customFormat="1" x14ac:dyDescent="0.45"/>
    <row r="125" s="7" customFormat="1" x14ac:dyDescent="0.45"/>
    <row r="126" s="7" customFormat="1" x14ac:dyDescent="0.45"/>
    <row r="127" s="7" customFormat="1" x14ac:dyDescent="0.45"/>
    <row r="128" s="7" customFormat="1" x14ac:dyDescent="0.45"/>
    <row r="129" s="7" customFormat="1" x14ac:dyDescent="0.45"/>
    <row r="130" s="7" customFormat="1" x14ac:dyDescent="0.45"/>
    <row r="131" s="7" customFormat="1" x14ac:dyDescent="0.45"/>
    <row r="132" s="7" customFormat="1" x14ac:dyDescent="0.45"/>
    <row r="133" s="7" customFormat="1" x14ac:dyDescent="0.45"/>
    <row r="134" s="7" customFormat="1" x14ac:dyDescent="0.45"/>
    <row r="135" s="7" customFormat="1" x14ac:dyDescent="0.45"/>
    <row r="136" s="7" customFormat="1" x14ac:dyDescent="0.45"/>
    <row r="137" s="7" customFormat="1" x14ac:dyDescent="0.45"/>
    <row r="138" s="7" customFormat="1" x14ac:dyDescent="0.45"/>
    <row r="139" s="7" customFormat="1" x14ac:dyDescent="0.45"/>
    <row r="140" s="7" customFormat="1" x14ac:dyDescent="0.45"/>
    <row r="141" s="7" customFormat="1" x14ac:dyDescent="0.45"/>
    <row r="142" s="7" customFormat="1" x14ac:dyDescent="0.45"/>
    <row r="143" s="7" customFormat="1" x14ac:dyDescent="0.45"/>
    <row r="144" s="7" customFormat="1" x14ac:dyDescent="0.45"/>
    <row r="145" s="7" customFormat="1" x14ac:dyDescent="0.45"/>
    <row r="146" s="7" customFormat="1" x14ac:dyDescent="0.45"/>
    <row r="147" s="7" customFormat="1" x14ac:dyDescent="0.45"/>
    <row r="148" s="7" customFormat="1" x14ac:dyDescent="0.45"/>
    <row r="149" s="7" customFormat="1" x14ac:dyDescent="0.45"/>
    <row r="150" s="7" customFormat="1" x14ac:dyDescent="0.45"/>
    <row r="151" s="7" customFormat="1" x14ac:dyDescent="0.45"/>
    <row r="152" s="7" customFormat="1" x14ac:dyDescent="0.45"/>
    <row r="153" s="7" customFormat="1" x14ac:dyDescent="0.45"/>
    <row r="154" s="7" customFormat="1" x14ac:dyDescent="0.45"/>
    <row r="155" s="7" customFormat="1" x14ac:dyDescent="0.45"/>
    <row r="156" s="7" customFormat="1" x14ac:dyDescent="0.45"/>
    <row r="157" s="7" customFormat="1" x14ac:dyDescent="0.45"/>
    <row r="158" s="7" customFormat="1" x14ac:dyDescent="0.45"/>
    <row r="159" s="7" customFormat="1" x14ac:dyDescent="0.45"/>
    <row r="160" s="7" customFormat="1" x14ac:dyDescent="0.45"/>
    <row r="161" s="7" customFormat="1" x14ac:dyDescent="0.45"/>
    <row r="162" s="7" customFormat="1" x14ac:dyDescent="0.45"/>
    <row r="163" s="7" customFormat="1" x14ac:dyDescent="0.45"/>
    <row r="164" s="7" customFormat="1" x14ac:dyDescent="0.45"/>
    <row r="165" s="7" customFormat="1" x14ac:dyDescent="0.45"/>
    <row r="166" s="7" customFormat="1" x14ac:dyDescent="0.45"/>
    <row r="167" s="7" customFormat="1" x14ac:dyDescent="0.45"/>
    <row r="168" s="7" customFormat="1" x14ac:dyDescent="0.45"/>
    <row r="169" s="7" customFormat="1" x14ac:dyDescent="0.45"/>
    <row r="170" s="7" customFormat="1" x14ac:dyDescent="0.45"/>
    <row r="171" s="7" customFormat="1" x14ac:dyDescent="0.45"/>
    <row r="172" s="7" customFormat="1" x14ac:dyDescent="0.45"/>
    <row r="173" s="7" customFormat="1" x14ac:dyDescent="0.45"/>
    <row r="174" s="7" customFormat="1" x14ac:dyDescent="0.45"/>
    <row r="175" s="7" customFormat="1" x14ac:dyDescent="0.45"/>
    <row r="176" s="7" customFormat="1" x14ac:dyDescent="0.45"/>
    <row r="177" s="7" customFormat="1" x14ac:dyDescent="0.45"/>
    <row r="178" s="7" customFormat="1" x14ac:dyDescent="0.45"/>
    <row r="179" s="7" customFormat="1" x14ac:dyDescent="0.45"/>
    <row r="180" s="7" customFormat="1" x14ac:dyDescent="0.45"/>
    <row r="181" s="7" customFormat="1" x14ac:dyDescent="0.45"/>
    <row r="182" s="7" customFormat="1" x14ac:dyDescent="0.45"/>
    <row r="183" s="7" customFormat="1" x14ac:dyDescent="0.45"/>
    <row r="184" s="7" customFormat="1" x14ac:dyDescent="0.45"/>
    <row r="185" s="7" customFormat="1" x14ac:dyDescent="0.45"/>
    <row r="186" s="7" customFormat="1" x14ac:dyDescent="0.45"/>
    <row r="187" s="7" customFormat="1" x14ac:dyDescent="0.45"/>
    <row r="188" s="7" customFormat="1" x14ac:dyDescent="0.45"/>
    <row r="189" s="7" customFormat="1" x14ac:dyDescent="0.45"/>
    <row r="190" s="7" customFormat="1" x14ac:dyDescent="0.45"/>
    <row r="191" s="7" customFormat="1" x14ac:dyDescent="0.45"/>
    <row r="192" s="7" customFormat="1" x14ac:dyDescent="0.45"/>
    <row r="193" s="7" customFormat="1" x14ac:dyDescent="0.45"/>
    <row r="194" s="7" customFormat="1" x14ac:dyDescent="0.45"/>
    <row r="195" s="7" customFormat="1" x14ac:dyDescent="0.45"/>
    <row r="196" s="7" customFormat="1" x14ac:dyDescent="0.45"/>
    <row r="197" s="7" customFormat="1" x14ac:dyDescent="0.45"/>
    <row r="198" s="7" customFormat="1" x14ac:dyDescent="0.45"/>
    <row r="199" s="7" customFormat="1" x14ac:dyDescent="0.45"/>
    <row r="200" s="7" customFormat="1" x14ac:dyDescent="0.45"/>
    <row r="201" s="7" customFormat="1" x14ac:dyDescent="0.45"/>
    <row r="202" s="7" customFormat="1" x14ac:dyDescent="0.45"/>
    <row r="203" s="7" customFormat="1" x14ac:dyDescent="0.45"/>
    <row r="204" s="7" customFormat="1" x14ac:dyDescent="0.45"/>
    <row r="205" s="7" customFormat="1" x14ac:dyDescent="0.45"/>
    <row r="206" s="7" customFormat="1" x14ac:dyDescent="0.45"/>
    <row r="207" s="7" customFormat="1" x14ac:dyDescent="0.45"/>
    <row r="208" s="7" customFormat="1" x14ac:dyDescent="0.45"/>
    <row r="209" s="7" customFormat="1" x14ac:dyDescent="0.45"/>
    <row r="210" s="7" customFormat="1" x14ac:dyDescent="0.45"/>
    <row r="211" s="7" customFormat="1" x14ac:dyDescent="0.45"/>
    <row r="212" s="7" customFormat="1" x14ac:dyDescent="0.45"/>
    <row r="213" s="7" customFormat="1" x14ac:dyDescent="0.45"/>
    <row r="214" s="7" customFormat="1" x14ac:dyDescent="0.45"/>
    <row r="215" s="7" customFormat="1" x14ac:dyDescent="0.45"/>
    <row r="216" s="7" customFormat="1" x14ac:dyDescent="0.45"/>
    <row r="217" s="7" customFormat="1" x14ac:dyDescent="0.45"/>
    <row r="218" s="7" customFormat="1" x14ac:dyDescent="0.45"/>
    <row r="219" s="7" customFormat="1" x14ac:dyDescent="0.45"/>
    <row r="220" s="7" customFormat="1" x14ac:dyDescent="0.45"/>
    <row r="221" s="7" customFormat="1" x14ac:dyDescent="0.45"/>
    <row r="222" s="7" customFormat="1" x14ac:dyDescent="0.45"/>
    <row r="223" s="7" customFormat="1" x14ac:dyDescent="0.45"/>
    <row r="224" s="7" customFormat="1" x14ac:dyDescent="0.45"/>
    <row r="225" s="7" customFormat="1" x14ac:dyDescent="0.45"/>
    <row r="226" s="7" customFormat="1" x14ac:dyDescent="0.45"/>
    <row r="227" s="7" customFormat="1" x14ac:dyDescent="0.45"/>
    <row r="228" s="7" customFormat="1" x14ac:dyDescent="0.45"/>
    <row r="229" s="7" customFormat="1" x14ac:dyDescent="0.45"/>
    <row r="230" s="7" customFormat="1" x14ac:dyDescent="0.45"/>
    <row r="231" s="7" customFormat="1" x14ac:dyDescent="0.45"/>
    <row r="232" s="7" customFormat="1" x14ac:dyDescent="0.45"/>
    <row r="233" s="7" customFormat="1" x14ac:dyDescent="0.45"/>
    <row r="234" s="7" customFormat="1" x14ac:dyDescent="0.45"/>
    <row r="235" s="7" customFormat="1" x14ac:dyDescent="0.45"/>
    <row r="236" s="7" customFormat="1" x14ac:dyDescent="0.45"/>
    <row r="237" s="7" customFormat="1" x14ac:dyDescent="0.45"/>
    <row r="238" s="7" customFormat="1" x14ac:dyDescent="0.45"/>
    <row r="239" s="7" customFormat="1" x14ac:dyDescent="0.45"/>
    <row r="240" s="7" customFormat="1" x14ac:dyDescent="0.45"/>
    <row r="241" s="7" customFormat="1" x14ac:dyDescent="0.45"/>
    <row r="242" s="7" customFormat="1" x14ac:dyDescent="0.45"/>
    <row r="243" s="7" customFormat="1" x14ac:dyDescent="0.45"/>
    <row r="244" s="7" customFormat="1" x14ac:dyDescent="0.45"/>
    <row r="245" s="7" customFormat="1" x14ac:dyDescent="0.45"/>
    <row r="246" s="7" customFormat="1" x14ac:dyDescent="0.45"/>
    <row r="247" s="7" customFormat="1" x14ac:dyDescent="0.45"/>
    <row r="248" s="7" customFormat="1" x14ac:dyDescent="0.45"/>
    <row r="249" s="7" customFormat="1" x14ac:dyDescent="0.45"/>
    <row r="250" s="7" customFormat="1" x14ac:dyDescent="0.45"/>
    <row r="251" s="7" customFormat="1" x14ac:dyDescent="0.45"/>
    <row r="252" s="7" customFormat="1" x14ac:dyDescent="0.45"/>
    <row r="253" s="7" customFormat="1" x14ac:dyDescent="0.45"/>
    <row r="254" s="7" customFormat="1" x14ac:dyDescent="0.45"/>
    <row r="255" s="7" customFormat="1" x14ac:dyDescent="0.45"/>
    <row r="256" s="7" customFormat="1" x14ac:dyDescent="0.45"/>
    <row r="257" s="7" customFormat="1" x14ac:dyDescent="0.45"/>
    <row r="258" s="7" customFormat="1" x14ac:dyDescent="0.45"/>
    <row r="259" s="7" customFormat="1" x14ac:dyDescent="0.45"/>
    <row r="260" s="7" customFormat="1" x14ac:dyDescent="0.45"/>
    <row r="261" s="7" customFormat="1" x14ac:dyDescent="0.45"/>
    <row r="262" s="7" customFormat="1" x14ac:dyDescent="0.45"/>
    <row r="263" s="7" customFormat="1" x14ac:dyDescent="0.45"/>
    <row r="264" s="7" customFormat="1" x14ac:dyDescent="0.45"/>
    <row r="265" s="7" customFormat="1" x14ac:dyDescent="0.45"/>
    <row r="266" s="7" customFormat="1" x14ac:dyDescent="0.45"/>
    <row r="267" s="7" customFormat="1" x14ac:dyDescent="0.45"/>
    <row r="268" s="7" customFormat="1" x14ac:dyDescent="0.45"/>
    <row r="269" s="7" customFormat="1" x14ac:dyDescent="0.45"/>
    <row r="270" s="7" customFormat="1" x14ac:dyDescent="0.45"/>
    <row r="271" s="7" customFormat="1" x14ac:dyDescent="0.45"/>
    <row r="272" s="7" customFormat="1" x14ac:dyDescent="0.45"/>
    <row r="273" s="7" customFormat="1" x14ac:dyDescent="0.45"/>
    <row r="274" s="7" customFormat="1" x14ac:dyDescent="0.45"/>
    <row r="275" s="7" customFormat="1" x14ac:dyDescent="0.45"/>
    <row r="276" s="7" customFormat="1" x14ac:dyDescent="0.45"/>
    <row r="277" s="7" customFormat="1" x14ac:dyDescent="0.45"/>
    <row r="278" s="7" customFormat="1" x14ac:dyDescent="0.45"/>
    <row r="279" s="7" customFormat="1" x14ac:dyDescent="0.45"/>
    <row r="280" s="7" customFormat="1" x14ac:dyDescent="0.45"/>
    <row r="281" s="7" customFormat="1" x14ac:dyDescent="0.45"/>
    <row r="282" s="7" customFormat="1" x14ac:dyDescent="0.45"/>
    <row r="283" s="7" customFormat="1" x14ac:dyDescent="0.45"/>
    <row r="284" s="7" customFormat="1" x14ac:dyDescent="0.45"/>
    <row r="285" s="7" customFormat="1" x14ac:dyDescent="0.45"/>
    <row r="286" s="7" customFormat="1" x14ac:dyDescent="0.45"/>
    <row r="287" s="7" customFormat="1" x14ac:dyDescent="0.45"/>
    <row r="288" s="7" customFormat="1" x14ac:dyDescent="0.45"/>
    <row r="289" s="7" customFormat="1" x14ac:dyDescent="0.45"/>
    <row r="290" s="7" customFormat="1" x14ac:dyDescent="0.45"/>
    <row r="291" s="7" customFormat="1" x14ac:dyDescent="0.45"/>
    <row r="292" s="7" customFormat="1" x14ac:dyDescent="0.45"/>
    <row r="293" s="7" customFormat="1" x14ac:dyDescent="0.45"/>
    <row r="294" s="7" customFormat="1" x14ac:dyDescent="0.45"/>
    <row r="295" s="7" customFormat="1" x14ac:dyDescent="0.45"/>
    <row r="296" s="7" customFormat="1" x14ac:dyDescent="0.45"/>
    <row r="297" s="7" customFormat="1" x14ac:dyDescent="0.45"/>
    <row r="298" s="7" customFormat="1" x14ac:dyDescent="0.45"/>
    <row r="299" s="7" customFormat="1" x14ac:dyDescent="0.45"/>
    <row r="300" s="7" customFormat="1" x14ac:dyDescent="0.45"/>
    <row r="301" s="7" customFormat="1" x14ac:dyDescent="0.45"/>
    <row r="302" s="7" customFormat="1" x14ac:dyDescent="0.45"/>
    <row r="303" s="7" customFormat="1" x14ac:dyDescent="0.45"/>
    <row r="304" s="7" customFormat="1" x14ac:dyDescent="0.45"/>
    <row r="305" s="7" customFormat="1" x14ac:dyDescent="0.45"/>
    <row r="306" s="7" customFormat="1" x14ac:dyDescent="0.45"/>
    <row r="307" s="7" customFormat="1" x14ac:dyDescent="0.45"/>
    <row r="308" s="7" customFormat="1" x14ac:dyDescent="0.45"/>
    <row r="309" s="7" customFormat="1" x14ac:dyDescent="0.45"/>
    <row r="310" s="7" customFormat="1" x14ac:dyDescent="0.45"/>
    <row r="311" s="7" customFormat="1" x14ac:dyDescent="0.45"/>
    <row r="312" s="7" customFormat="1" x14ac:dyDescent="0.45"/>
    <row r="313" s="7" customFormat="1" x14ac:dyDescent="0.45"/>
    <row r="314" s="7" customFormat="1" x14ac:dyDescent="0.45"/>
    <row r="315" s="7" customFormat="1" x14ac:dyDescent="0.45"/>
    <row r="316" s="7" customFormat="1" x14ac:dyDescent="0.45"/>
    <row r="317" s="7" customFormat="1" x14ac:dyDescent="0.45"/>
    <row r="318" s="7" customFormat="1" x14ac:dyDescent="0.45"/>
    <row r="319" s="7" customFormat="1" x14ac:dyDescent="0.45"/>
    <row r="320" s="7" customFormat="1" x14ac:dyDescent="0.45"/>
    <row r="321" s="7" customFormat="1" x14ac:dyDescent="0.45"/>
    <row r="322" s="7" customFormat="1" x14ac:dyDescent="0.45"/>
    <row r="323" s="7" customFormat="1" x14ac:dyDescent="0.45"/>
    <row r="324" s="7" customFormat="1" x14ac:dyDescent="0.45"/>
    <row r="325" s="7" customFormat="1" x14ac:dyDescent="0.45"/>
    <row r="326" s="7" customFormat="1" x14ac:dyDescent="0.45"/>
    <row r="327" s="7" customFormat="1" x14ac:dyDescent="0.45"/>
    <row r="328" s="7" customFormat="1" x14ac:dyDescent="0.45"/>
    <row r="329" s="7" customFormat="1" x14ac:dyDescent="0.45"/>
    <row r="330" s="7" customFormat="1" x14ac:dyDescent="0.45"/>
    <row r="331" s="7" customFormat="1" x14ac:dyDescent="0.45"/>
    <row r="332" s="7" customFormat="1" x14ac:dyDescent="0.45"/>
    <row r="333" s="7" customFormat="1" x14ac:dyDescent="0.45"/>
    <row r="334" s="7" customFormat="1" x14ac:dyDescent="0.45"/>
    <row r="335" s="7" customFormat="1" x14ac:dyDescent="0.45"/>
    <row r="336" s="7" customFormat="1" x14ac:dyDescent="0.45"/>
    <row r="337" s="7" customFormat="1" x14ac:dyDescent="0.45"/>
    <row r="338" s="7" customFormat="1" x14ac:dyDescent="0.45"/>
    <row r="339" s="7" customFormat="1" x14ac:dyDescent="0.45"/>
    <row r="340" s="7" customFormat="1" x14ac:dyDescent="0.45"/>
    <row r="341" s="7" customFormat="1" x14ac:dyDescent="0.45"/>
    <row r="342" s="7" customFormat="1" x14ac:dyDescent="0.45"/>
    <row r="343" s="7" customFormat="1" x14ac:dyDescent="0.45"/>
    <row r="344" s="7" customFormat="1" x14ac:dyDescent="0.45"/>
    <row r="345" s="7" customFormat="1" x14ac:dyDescent="0.45"/>
    <row r="346" s="7" customFormat="1" x14ac:dyDescent="0.45"/>
    <row r="347" s="7" customFormat="1" x14ac:dyDescent="0.45"/>
    <row r="348" s="7" customFormat="1" x14ac:dyDescent="0.45"/>
    <row r="349" s="7" customFormat="1" x14ac:dyDescent="0.45"/>
    <row r="350" s="7" customFormat="1" x14ac:dyDescent="0.45"/>
    <row r="351" s="7" customFormat="1" x14ac:dyDescent="0.45"/>
    <row r="352" s="7" customFormat="1" x14ac:dyDescent="0.45"/>
    <row r="353" s="7" customFormat="1" x14ac:dyDescent="0.45"/>
    <row r="354" s="7" customFormat="1" x14ac:dyDescent="0.45"/>
    <row r="355" s="7" customFormat="1" x14ac:dyDescent="0.45"/>
    <row r="356" s="7" customFormat="1" x14ac:dyDescent="0.45"/>
    <row r="357" s="7" customFormat="1" x14ac:dyDescent="0.45"/>
    <row r="358" s="7" customFormat="1" x14ac:dyDescent="0.45"/>
    <row r="359" s="7" customFormat="1" x14ac:dyDescent="0.45"/>
    <row r="360" s="7" customFormat="1" x14ac:dyDescent="0.45"/>
    <row r="361" s="7" customFormat="1" x14ac:dyDescent="0.45"/>
    <row r="362" s="7" customFormat="1" x14ac:dyDescent="0.45"/>
    <row r="363" s="7" customFormat="1" x14ac:dyDescent="0.45"/>
    <row r="364" s="7" customFormat="1" x14ac:dyDescent="0.45"/>
    <row r="365" s="7" customFormat="1" x14ac:dyDescent="0.45"/>
    <row r="366" s="7" customFormat="1" x14ac:dyDescent="0.45"/>
    <row r="367" s="7" customFormat="1" x14ac:dyDescent="0.45"/>
    <row r="368" s="7" customFormat="1" x14ac:dyDescent="0.45"/>
    <row r="369" s="7" customFormat="1" x14ac:dyDescent="0.45"/>
    <row r="370" s="7" customFormat="1" x14ac:dyDescent="0.45"/>
    <row r="371" s="7" customFormat="1" x14ac:dyDescent="0.45"/>
    <row r="372" s="7" customFormat="1" x14ac:dyDescent="0.45"/>
    <row r="373" s="7" customFormat="1" x14ac:dyDescent="0.45"/>
    <row r="374" s="7" customFormat="1" x14ac:dyDescent="0.45"/>
    <row r="375" s="7" customFormat="1" x14ac:dyDescent="0.45"/>
    <row r="376" s="7" customFormat="1" x14ac:dyDescent="0.45"/>
    <row r="377" s="7" customFormat="1" x14ac:dyDescent="0.45"/>
    <row r="378" s="7" customFormat="1" x14ac:dyDescent="0.45"/>
    <row r="379" s="7" customFormat="1" x14ac:dyDescent="0.45"/>
    <row r="380" s="7" customFormat="1" x14ac:dyDescent="0.45"/>
    <row r="381" s="7" customFormat="1" x14ac:dyDescent="0.45"/>
    <row r="382" s="7" customFormat="1" x14ac:dyDescent="0.45"/>
    <row r="383" s="7" customFormat="1" x14ac:dyDescent="0.45"/>
    <row r="384" s="7" customFormat="1" x14ac:dyDescent="0.45"/>
    <row r="385" s="7" customFormat="1" x14ac:dyDescent="0.45"/>
    <row r="386" s="7" customFormat="1" x14ac:dyDescent="0.45"/>
    <row r="387" s="7" customFormat="1" x14ac:dyDescent="0.45"/>
    <row r="388" s="7" customFormat="1" x14ac:dyDescent="0.45"/>
    <row r="389" s="7" customFormat="1" x14ac:dyDescent="0.45"/>
    <row r="390" s="7" customFormat="1" x14ac:dyDescent="0.45"/>
    <row r="391" s="7" customFormat="1" x14ac:dyDescent="0.45"/>
    <row r="392" s="7" customFormat="1" x14ac:dyDescent="0.45"/>
    <row r="393" s="7" customFormat="1" x14ac:dyDescent="0.45"/>
    <row r="394" s="7" customFormat="1" x14ac:dyDescent="0.45"/>
    <row r="395" s="7" customFormat="1" x14ac:dyDescent="0.45"/>
    <row r="396" s="7" customFormat="1" x14ac:dyDescent="0.45"/>
    <row r="397" s="7" customFormat="1" x14ac:dyDescent="0.45"/>
    <row r="398" s="7" customFormat="1" x14ac:dyDescent="0.45"/>
    <row r="399" s="7" customFormat="1" x14ac:dyDescent="0.45"/>
    <row r="400" s="7" customFormat="1" x14ac:dyDescent="0.45"/>
    <row r="401" s="7" customFormat="1" x14ac:dyDescent="0.45"/>
    <row r="402" s="7" customFormat="1" x14ac:dyDescent="0.45"/>
    <row r="403" s="7" customFormat="1" x14ac:dyDescent="0.45"/>
    <row r="404" s="7" customFormat="1" x14ac:dyDescent="0.45"/>
    <row r="405" s="7" customFormat="1" x14ac:dyDescent="0.45"/>
    <row r="406" s="7" customFormat="1" x14ac:dyDescent="0.45"/>
    <row r="407" s="7" customFormat="1" x14ac:dyDescent="0.45"/>
    <row r="408" s="7" customFormat="1" x14ac:dyDescent="0.45"/>
    <row r="409" s="7" customFormat="1" x14ac:dyDescent="0.45"/>
    <row r="410" s="7" customFormat="1" x14ac:dyDescent="0.45"/>
    <row r="411" s="7" customFormat="1" x14ac:dyDescent="0.45"/>
    <row r="412" s="7" customFormat="1" x14ac:dyDescent="0.45"/>
    <row r="413" s="7" customFormat="1" x14ac:dyDescent="0.45"/>
    <row r="414" s="7" customFormat="1" x14ac:dyDescent="0.45"/>
    <row r="415" s="7" customFormat="1" x14ac:dyDescent="0.45"/>
    <row r="416" s="7" customFormat="1" x14ac:dyDescent="0.45"/>
    <row r="417" s="7" customFormat="1" x14ac:dyDescent="0.45"/>
    <row r="418" s="7" customFormat="1" x14ac:dyDescent="0.45"/>
    <row r="419" s="7" customFormat="1" x14ac:dyDescent="0.45"/>
    <row r="420" s="7" customFormat="1" x14ac:dyDescent="0.45"/>
    <row r="421" s="7" customFormat="1" x14ac:dyDescent="0.45"/>
    <row r="422" s="7" customFormat="1" x14ac:dyDescent="0.45"/>
    <row r="423" s="7" customFormat="1" x14ac:dyDescent="0.45"/>
    <row r="424" s="7" customFormat="1" x14ac:dyDescent="0.45"/>
    <row r="425" s="7" customFormat="1" x14ac:dyDescent="0.45"/>
    <row r="426" s="7" customFormat="1" x14ac:dyDescent="0.45"/>
    <row r="427" s="7" customFormat="1" x14ac:dyDescent="0.45"/>
    <row r="428" s="7" customFormat="1" x14ac:dyDescent="0.45"/>
    <row r="429" s="7" customFormat="1" x14ac:dyDescent="0.45"/>
    <row r="430" s="7" customFormat="1" x14ac:dyDescent="0.45"/>
    <row r="431" s="7" customFormat="1" x14ac:dyDescent="0.45"/>
    <row r="432" s="7" customFormat="1" x14ac:dyDescent="0.45"/>
    <row r="433" s="7" customFormat="1" x14ac:dyDescent="0.45"/>
    <row r="434" s="7" customFormat="1" x14ac:dyDescent="0.45"/>
    <row r="435" s="7" customFormat="1" x14ac:dyDescent="0.45"/>
    <row r="436" s="7" customFormat="1" x14ac:dyDescent="0.45"/>
    <row r="437" s="7" customFormat="1" x14ac:dyDescent="0.45"/>
    <row r="438" s="7" customFormat="1" x14ac:dyDescent="0.45"/>
    <row r="439" s="7" customFormat="1" x14ac:dyDescent="0.45"/>
    <row r="440" s="7" customFormat="1" x14ac:dyDescent="0.45"/>
    <row r="441" s="7" customFormat="1" x14ac:dyDescent="0.45"/>
    <row r="442" s="7" customFormat="1" x14ac:dyDescent="0.45"/>
    <row r="443" s="7" customFormat="1" x14ac:dyDescent="0.45"/>
    <row r="444" s="7" customFormat="1" x14ac:dyDescent="0.45"/>
    <row r="445" s="7" customFormat="1" x14ac:dyDescent="0.45"/>
    <row r="446" s="7" customFormat="1" x14ac:dyDescent="0.45"/>
    <row r="447" s="7" customFormat="1" x14ac:dyDescent="0.45"/>
    <row r="448" s="7" customFormat="1" x14ac:dyDescent="0.45"/>
    <row r="449" s="7" customFormat="1" x14ac:dyDescent="0.45"/>
    <row r="450" s="7" customFormat="1" x14ac:dyDescent="0.45"/>
    <row r="451" s="7" customFormat="1" x14ac:dyDescent="0.45"/>
    <row r="452" s="7" customFormat="1" x14ac:dyDescent="0.45"/>
    <row r="453" s="7" customFormat="1" x14ac:dyDescent="0.45"/>
    <row r="454" s="7" customFormat="1" x14ac:dyDescent="0.45"/>
    <row r="455" s="7" customFormat="1" x14ac:dyDescent="0.45"/>
    <row r="456" s="7" customFormat="1" x14ac:dyDescent="0.45"/>
    <row r="457" s="7" customFormat="1" x14ac:dyDescent="0.45"/>
    <row r="458" s="7" customFormat="1" x14ac:dyDescent="0.45"/>
    <row r="459" s="7" customFormat="1" x14ac:dyDescent="0.45"/>
    <row r="460" s="7" customFormat="1" x14ac:dyDescent="0.45"/>
    <row r="461" s="7" customFormat="1" x14ac:dyDescent="0.45"/>
    <row r="462" s="7" customFormat="1" x14ac:dyDescent="0.45"/>
    <row r="463" s="7" customFormat="1" x14ac:dyDescent="0.45"/>
    <row r="464" s="7" customFormat="1" x14ac:dyDescent="0.45"/>
    <row r="465" s="7" customFormat="1" x14ac:dyDescent="0.45"/>
    <row r="466" s="7" customFormat="1" x14ac:dyDescent="0.45"/>
    <row r="467" s="7" customFormat="1" x14ac:dyDescent="0.45"/>
    <row r="468" s="7" customFormat="1" x14ac:dyDescent="0.45"/>
    <row r="469" s="7" customFormat="1" x14ac:dyDescent="0.45"/>
    <row r="470" s="7" customFormat="1" x14ac:dyDescent="0.45"/>
    <row r="471" s="7" customFormat="1" x14ac:dyDescent="0.45"/>
    <row r="472" s="7" customFormat="1" x14ac:dyDescent="0.45"/>
    <row r="473" s="7" customFormat="1" x14ac:dyDescent="0.45"/>
    <row r="474" s="7" customFormat="1" x14ac:dyDescent="0.45"/>
    <row r="475" s="7" customFormat="1" x14ac:dyDescent="0.45"/>
    <row r="476" s="7" customFormat="1" x14ac:dyDescent="0.45"/>
    <row r="477" s="7" customFormat="1" x14ac:dyDescent="0.45"/>
    <row r="478" s="7" customFormat="1" x14ac:dyDescent="0.45"/>
    <row r="479" s="7" customFormat="1" x14ac:dyDescent="0.45"/>
    <row r="480" s="7" customFormat="1" x14ac:dyDescent="0.45"/>
    <row r="481" s="7" customFormat="1" x14ac:dyDescent="0.45"/>
    <row r="482" s="7" customFormat="1" x14ac:dyDescent="0.45"/>
    <row r="483" s="7" customFormat="1" x14ac:dyDescent="0.45"/>
    <row r="484" s="7" customFormat="1" x14ac:dyDescent="0.45"/>
    <row r="485" s="7" customFormat="1" x14ac:dyDescent="0.45"/>
    <row r="486" s="7" customFormat="1" x14ac:dyDescent="0.45"/>
    <row r="487" s="7" customFormat="1" x14ac:dyDescent="0.45"/>
    <row r="488" s="7" customFormat="1" x14ac:dyDescent="0.45"/>
    <row r="489" s="7" customFormat="1" x14ac:dyDescent="0.45"/>
    <row r="490" s="7" customFormat="1" x14ac:dyDescent="0.45"/>
    <row r="491" s="7" customFormat="1" x14ac:dyDescent="0.45"/>
    <row r="492" s="7" customFormat="1" x14ac:dyDescent="0.45"/>
    <row r="493" s="7" customFormat="1" x14ac:dyDescent="0.45"/>
    <row r="494" s="7" customFormat="1" x14ac:dyDescent="0.45"/>
    <row r="495" s="7" customFormat="1" x14ac:dyDescent="0.45"/>
    <row r="496" s="7" customFormat="1" x14ac:dyDescent="0.45"/>
    <row r="497" s="7" customFormat="1" x14ac:dyDescent="0.45"/>
    <row r="498" s="7" customFormat="1" x14ac:dyDescent="0.45"/>
    <row r="499" s="7" customFormat="1" x14ac:dyDescent="0.45"/>
    <row r="500" s="7" customFormat="1" x14ac:dyDescent="0.45"/>
    <row r="501" s="7" customFormat="1" x14ac:dyDescent="0.45"/>
    <row r="502" s="7" customFormat="1" x14ac:dyDescent="0.45"/>
    <row r="503" s="7" customFormat="1" x14ac:dyDescent="0.45"/>
    <row r="504" s="7" customFormat="1" x14ac:dyDescent="0.45"/>
    <row r="505" s="7" customFormat="1" x14ac:dyDescent="0.45"/>
    <row r="506" s="7" customFormat="1" x14ac:dyDescent="0.45"/>
    <row r="507" s="7" customFormat="1" x14ac:dyDescent="0.45"/>
    <row r="508" s="7" customFormat="1" x14ac:dyDescent="0.45"/>
    <row r="509" s="7" customFormat="1" x14ac:dyDescent="0.45"/>
    <row r="510" s="7" customFormat="1" x14ac:dyDescent="0.45"/>
    <row r="511" s="7" customFormat="1" x14ac:dyDescent="0.45"/>
    <row r="512" s="7" customFormat="1" x14ac:dyDescent="0.45"/>
    <row r="513" s="7" customFormat="1" x14ac:dyDescent="0.45"/>
    <row r="514" s="7" customFormat="1" x14ac:dyDescent="0.45"/>
    <row r="515" s="7" customFormat="1" x14ac:dyDescent="0.45"/>
    <row r="516" s="7" customFormat="1" x14ac:dyDescent="0.45"/>
    <row r="517" s="7" customFormat="1" x14ac:dyDescent="0.45"/>
    <row r="518" s="7" customFormat="1" x14ac:dyDescent="0.45"/>
    <row r="519" s="7" customFormat="1" x14ac:dyDescent="0.45"/>
    <row r="520" s="7" customFormat="1" x14ac:dyDescent="0.45"/>
    <row r="521" s="7" customFormat="1" x14ac:dyDescent="0.45"/>
    <row r="522" s="7" customFormat="1" x14ac:dyDescent="0.45"/>
    <row r="523" s="7" customFormat="1" x14ac:dyDescent="0.45"/>
    <row r="524" s="7" customFormat="1" x14ac:dyDescent="0.45"/>
    <row r="525" s="7" customFormat="1" x14ac:dyDescent="0.45"/>
    <row r="526" s="7" customFormat="1" x14ac:dyDescent="0.45"/>
    <row r="527" s="7" customFormat="1" x14ac:dyDescent="0.45"/>
    <row r="528" s="7" customFormat="1" x14ac:dyDescent="0.45"/>
    <row r="529" s="7" customFormat="1" x14ac:dyDescent="0.45"/>
    <row r="530" s="7" customFormat="1" x14ac:dyDescent="0.45"/>
    <row r="531" s="7" customFormat="1" x14ac:dyDescent="0.45"/>
    <row r="532" s="7" customFormat="1" x14ac:dyDescent="0.45"/>
    <row r="533" s="7" customFormat="1" x14ac:dyDescent="0.45"/>
    <row r="534" s="7" customFormat="1" x14ac:dyDescent="0.45"/>
    <row r="535" s="7" customFormat="1" x14ac:dyDescent="0.45"/>
    <row r="536" s="7" customFormat="1" x14ac:dyDescent="0.45"/>
    <row r="537" s="7" customFormat="1" x14ac:dyDescent="0.45"/>
    <row r="538" s="7" customFormat="1" x14ac:dyDescent="0.45"/>
    <row r="539" s="7" customFormat="1" x14ac:dyDescent="0.45"/>
    <row r="540" s="7" customFormat="1" x14ac:dyDescent="0.45"/>
    <row r="541" s="7" customFormat="1" x14ac:dyDescent="0.45"/>
    <row r="542" s="7" customFormat="1" x14ac:dyDescent="0.45"/>
    <row r="543" s="7" customFormat="1" x14ac:dyDescent="0.45"/>
    <row r="544" s="7" customFormat="1" x14ac:dyDescent="0.45"/>
    <row r="545" s="7" customFormat="1" x14ac:dyDescent="0.45"/>
    <row r="546" s="7" customFormat="1" x14ac:dyDescent="0.45"/>
    <row r="547" s="7" customFormat="1" x14ac:dyDescent="0.45"/>
    <row r="548" s="7" customFormat="1" x14ac:dyDescent="0.45"/>
    <row r="549" s="7" customFormat="1" x14ac:dyDescent="0.45"/>
    <row r="550" s="7" customFormat="1" x14ac:dyDescent="0.45"/>
    <row r="551" s="7" customFormat="1" x14ac:dyDescent="0.45"/>
    <row r="552" s="7" customFormat="1" x14ac:dyDescent="0.45"/>
    <row r="553" s="7" customFormat="1" x14ac:dyDescent="0.45"/>
    <row r="554" s="7" customFormat="1" x14ac:dyDescent="0.45"/>
    <row r="555" s="7" customFormat="1" x14ac:dyDescent="0.45"/>
    <row r="556" s="7" customFormat="1" x14ac:dyDescent="0.45"/>
    <row r="557" s="7" customFormat="1" x14ac:dyDescent="0.45"/>
    <row r="558" s="7" customFormat="1" x14ac:dyDescent="0.45"/>
    <row r="559" s="7" customFormat="1" x14ac:dyDescent="0.45"/>
    <row r="560" s="7" customFormat="1" x14ac:dyDescent="0.45"/>
    <row r="561" s="7" customFormat="1" x14ac:dyDescent="0.45"/>
    <row r="562" s="7" customFormat="1" x14ac:dyDescent="0.45"/>
    <row r="563" s="7" customFormat="1" x14ac:dyDescent="0.45"/>
    <row r="564" s="7" customFormat="1" x14ac:dyDescent="0.45"/>
    <row r="565" s="7" customFormat="1" x14ac:dyDescent="0.45"/>
    <row r="566" s="7" customFormat="1" x14ac:dyDescent="0.45"/>
    <row r="567" s="7" customFormat="1" x14ac:dyDescent="0.45"/>
    <row r="568" s="7" customFormat="1" x14ac:dyDescent="0.45"/>
    <row r="569" s="7" customFormat="1" x14ac:dyDescent="0.45"/>
    <row r="570" s="7" customFormat="1" x14ac:dyDescent="0.45"/>
    <row r="571" s="7" customFormat="1" x14ac:dyDescent="0.45"/>
    <row r="572" s="7" customFormat="1" x14ac:dyDescent="0.45"/>
    <row r="573" s="7" customFormat="1" x14ac:dyDescent="0.45"/>
    <row r="574" s="7" customFormat="1" x14ac:dyDescent="0.45"/>
    <row r="575" s="7" customFormat="1" x14ac:dyDescent="0.45"/>
    <row r="576" s="7" customFormat="1" x14ac:dyDescent="0.45"/>
    <row r="577" s="7" customFormat="1" x14ac:dyDescent="0.45"/>
    <row r="578" s="7" customFormat="1" x14ac:dyDescent="0.45"/>
    <row r="579" s="7" customFormat="1" x14ac:dyDescent="0.45"/>
    <row r="580" s="7" customFormat="1" x14ac:dyDescent="0.45"/>
    <row r="581" s="7" customFormat="1" x14ac:dyDescent="0.45"/>
    <row r="582" s="7" customFormat="1" x14ac:dyDescent="0.45"/>
    <row r="583" s="7" customFormat="1" x14ac:dyDescent="0.45"/>
    <row r="584" s="7" customFormat="1" x14ac:dyDescent="0.45"/>
    <row r="585" s="7" customFormat="1" x14ac:dyDescent="0.45"/>
    <row r="586" s="7" customFormat="1" x14ac:dyDescent="0.45"/>
    <row r="587" s="7" customFormat="1" x14ac:dyDescent="0.45"/>
    <row r="588" s="7" customFormat="1" x14ac:dyDescent="0.45"/>
    <row r="589" s="7" customFormat="1" x14ac:dyDescent="0.45"/>
    <row r="590" s="7" customFormat="1" x14ac:dyDescent="0.45"/>
    <row r="591" s="7" customFormat="1" x14ac:dyDescent="0.45"/>
    <row r="592" s="7" customFormat="1" x14ac:dyDescent="0.45"/>
    <row r="593" s="7" customFormat="1" x14ac:dyDescent="0.45"/>
    <row r="594" s="7" customFormat="1" x14ac:dyDescent="0.45"/>
    <row r="595" s="7" customFormat="1" x14ac:dyDescent="0.45"/>
    <row r="596" s="7" customFormat="1" x14ac:dyDescent="0.45"/>
    <row r="597" s="7" customFormat="1" x14ac:dyDescent="0.45"/>
    <row r="598" s="7" customFormat="1" x14ac:dyDescent="0.45"/>
    <row r="599" s="7" customFormat="1" x14ac:dyDescent="0.45"/>
    <row r="600" s="7" customFormat="1" x14ac:dyDescent="0.45"/>
    <row r="601" s="7" customFormat="1" x14ac:dyDescent="0.45"/>
    <row r="602" s="7" customFormat="1" x14ac:dyDescent="0.45"/>
    <row r="603" s="7" customFormat="1" x14ac:dyDescent="0.45"/>
    <row r="604" s="7" customFormat="1" x14ac:dyDescent="0.45"/>
    <row r="605" s="7" customFormat="1" x14ac:dyDescent="0.45"/>
    <row r="606" s="7" customFormat="1" x14ac:dyDescent="0.45"/>
    <row r="607" s="7" customFormat="1" x14ac:dyDescent="0.45"/>
    <row r="608" s="7" customFormat="1" x14ac:dyDescent="0.45"/>
    <row r="609" s="7" customFormat="1" x14ac:dyDescent="0.45"/>
    <row r="610" s="7" customFormat="1" x14ac:dyDescent="0.45"/>
    <row r="611" s="7" customFormat="1" x14ac:dyDescent="0.45"/>
    <row r="612" s="7" customFormat="1" x14ac:dyDescent="0.45"/>
    <row r="613" s="7" customFormat="1" x14ac:dyDescent="0.45"/>
    <row r="614" s="7" customFormat="1" x14ac:dyDescent="0.45"/>
    <row r="615" s="7" customFormat="1" x14ac:dyDescent="0.45"/>
    <row r="616" s="7" customFormat="1" x14ac:dyDescent="0.45"/>
    <row r="617" s="7" customFormat="1" x14ac:dyDescent="0.45"/>
    <row r="618" s="7" customFormat="1" x14ac:dyDescent="0.45"/>
    <row r="619" s="7" customFormat="1" x14ac:dyDescent="0.45"/>
    <row r="620" s="7" customFormat="1" x14ac:dyDescent="0.45"/>
    <row r="621" s="7" customFormat="1" x14ac:dyDescent="0.45"/>
    <row r="622" s="7" customFormat="1" x14ac:dyDescent="0.45"/>
    <row r="623" s="7" customFormat="1" x14ac:dyDescent="0.45"/>
    <row r="624" s="7" customFormat="1" x14ac:dyDescent="0.45"/>
    <row r="625" s="7" customFormat="1" x14ac:dyDescent="0.45"/>
    <row r="626" s="7" customFormat="1" x14ac:dyDescent="0.45"/>
    <row r="627" s="7" customFormat="1" x14ac:dyDescent="0.45"/>
    <row r="628" s="7" customFormat="1" x14ac:dyDescent="0.45"/>
    <row r="629" s="7" customFormat="1" x14ac:dyDescent="0.45"/>
    <row r="630" s="7" customFormat="1" x14ac:dyDescent="0.45"/>
    <row r="631" s="7" customFormat="1" x14ac:dyDescent="0.45"/>
    <row r="632" s="7" customFormat="1" x14ac:dyDescent="0.45"/>
    <row r="633" s="7" customFormat="1" x14ac:dyDescent="0.45"/>
    <row r="634" s="7" customFormat="1" x14ac:dyDescent="0.45"/>
    <row r="635" s="7" customFormat="1" x14ac:dyDescent="0.45"/>
    <row r="636" s="7" customFormat="1" x14ac:dyDescent="0.45"/>
    <row r="637" s="7" customFormat="1" x14ac:dyDescent="0.45"/>
    <row r="638" s="7" customFormat="1" x14ac:dyDescent="0.45"/>
    <row r="639" s="7" customFormat="1" x14ac:dyDescent="0.45"/>
    <row r="640" s="7" customFormat="1" x14ac:dyDescent="0.45"/>
    <row r="641" s="7" customFormat="1" x14ac:dyDescent="0.45"/>
    <row r="642" s="7" customFormat="1" x14ac:dyDescent="0.45"/>
    <row r="643" s="7" customFormat="1" x14ac:dyDescent="0.45"/>
    <row r="644" s="7" customFormat="1" x14ac:dyDescent="0.45"/>
    <row r="645" s="7" customFormat="1" x14ac:dyDescent="0.45"/>
    <row r="646" s="7" customFormat="1" x14ac:dyDescent="0.45"/>
    <row r="647" s="7" customFormat="1" x14ac:dyDescent="0.45"/>
    <row r="648" s="7" customFormat="1" x14ac:dyDescent="0.45"/>
    <row r="649" s="7" customFormat="1" x14ac:dyDescent="0.45"/>
    <row r="650" s="7" customFormat="1" x14ac:dyDescent="0.45"/>
    <row r="651" s="7" customFormat="1" x14ac:dyDescent="0.45"/>
    <row r="652" s="7" customFormat="1" x14ac:dyDescent="0.45"/>
    <row r="653" s="7" customFormat="1" x14ac:dyDescent="0.45"/>
    <row r="654" s="7" customFormat="1" x14ac:dyDescent="0.45"/>
    <row r="655" s="7" customFormat="1" x14ac:dyDescent="0.45"/>
    <row r="656" s="7" customFormat="1" x14ac:dyDescent="0.45"/>
    <row r="657" s="7" customFormat="1" x14ac:dyDescent="0.45"/>
    <row r="658" s="7" customFormat="1" x14ac:dyDescent="0.45"/>
    <row r="659" s="7" customFormat="1" x14ac:dyDescent="0.45"/>
    <row r="660" s="7" customFormat="1" x14ac:dyDescent="0.45"/>
    <row r="661" s="7" customFormat="1" x14ac:dyDescent="0.45"/>
    <row r="662" s="7" customFormat="1" x14ac:dyDescent="0.45"/>
    <row r="663" s="7" customFormat="1" x14ac:dyDescent="0.45"/>
    <row r="664" s="7" customFormat="1" x14ac:dyDescent="0.45"/>
    <row r="665" s="7" customFormat="1" x14ac:dyDescent="0.45"/>
    <row r="666" s="7" customFormat="1" x14ac:dyDescent="0.45"/>
    <row r="667" s="7" customFormat="1" x14ac:dyDescent="0.45"/>
    <row r="668" s="7" customFormat="1" x14ac:dyDescent="0.45"/>
    <row r="669" s="7" customFormat="1" x14ac:dyDescent="0.45"/>
    <row r="670" s="7" customFormat="1" x14ac:dyDescent="0.45"/>
    <row r="671" s="7" customFormat="1" x14ac:dyDescent="0.45"/>
    <row r="672" s="7" customFormat="1" x14ac:dyDescent="0.45"/>
    <row r="673" s="7" customFormat="1" x14ac:dyDescent="0.45"/>
    <row r="674" s="7" customFormat="1" x14ac:dyDescent="0.45"/>
    <row r="675" s="7" customFormat="1" x14ac:dyDescent="0.45"/>
    <row r="676" s="7" customFormat="1" x14ac:dyDescent="0.45"/>
    <row r="677" s="7" customFormat="1" x14ac:dyDescent="0.45"/>
    <row r="678" s="7" customFormat="1" x14ac:dyDescent="0.45"/>
    <row r="679" s="7" customFormat="1" x14ac:dyDescent="0.45"/>
    <row r="680" s="7" customFormat="1" x14ac:dyDescent="0.45"/>
    <row r="681" s="7" customFormat="1" x14ac:dyDescent="0.45"/>
    <row r="682" s="7" customFormat="1" x14ac:dyDescent="0.45"/>
    <row r="683" s="7" customFormat="1" x14ac:dyDescent="0.45"/>
    <row r="684" s="7" customFormat="1" x14ac:dyDescent="0.45"/>
    <row r="685" s="7" customFormat="1" x14ac:dyDescent="0.45"/>
    <row r="686" s="7" customFormat="1" x14ac:dyDescent="0.45"/>
    <row r="687" s="7" customFormat="1" x14ac:dyDescent="0.45"/>
    <row r="688" s="7" customFormat="1" x14ac:dyDescent="0.45"/>
    <row r="689" s="7" customFormat="1" x14ac:dyDescent="0.45"/>
    <row r="690" s="7" customFormat="1" x14ac:dyDescent="0.45"/>
    <row r="691" s="7" customFormat="1" x14ac:dyDescent="0.45"/>
    <row r="692" s="7" customFormat="1" x14ac:dyDescent="0.45"/>
    <row r="693" s="7" customFormat="1" x14ac:dyDescent="0.45"/>
    <row r="694" s="7" customFormat="1" x14ac:dyDescent="0.45"/>
    <row r="695" s="7" customFormat="1" x14ac:dyDescent="0.45"/>
    <row r="696" s="7" customFormat="1" x14ac:dyDescent="0.45"/>
    <row r="697" s="7" customFormat="1" x14ac:dyDescent="0.45"/>
    <row r="698" s="7" customFormat="1" x14ac:dyDescent="0.45"/>
    <row r="699" s="7" customFormat="1" x14ac:dyDescent="0.45"/>
    <row r="700" s="7" customFormat="1" x14ac:dyDescent="0.45"/>
    <row r="701" s="7" customFormat="1" x14ac:dyDescent="0.45"/>
    <row r="702" s="7" customFormat="1" x14ac:dyDescent="0.45"/>
    <row r="703" s="7" customFormat="1" x14ac:dyDescent="0.45"/>
    <row r="704" s="7" customFormat="1" x14ac:dyDescent="0.45"/>
    <row r="705" s="7" customFormat="1" x14ac:dyDescent="0.45"/>
    <row r="706" s="7" customFormat="1" x14ac:dyDescent="0.45"/>
    <row r="707" s="7" customFormat="1" x14ac:dyDescent="0.45"/>
    <row r="708" s="7" customFormat="1" x14ac:dyDescent="0.45"/>
    <row r="709" s="7" customFormat="1" x14ac:dyDescent="0.45"/>
    <row r="710" s="7" customFormat="1" x14ac:dyDescent="0.45"/>
    <row r="711" s="7" customFormat="1" x14ac:dyDescent="0.45"/>
    <row r="712" s="7" customFormat="1" x14ac:dyDescent="0.45"/>
    <row r="713" s="7" customFormat="1" x14ac:dyDescent="0.45"/>
    <row r="714" s="7" customFormat="1" x14ac:dyDescent="0.45"/>
    <row r="715" s="7" customFormat="1" x14ac:dyDescent="0.45"/>
    <row r="716" s="7" customFormat="1" x14ac:dyDescent="0.45"/>
    <row r="717" s="7" customFormat="1" x14ac:dyDescent="0.45"/>
    <row r="718" s="7" customFormat="1" x14ac:dyDescent="0.45"/>
    <row r="719" s="7" customFormat="1" x14ac:dyDescent="0.45"/>
    <row r="720" s="7" customFormat="1" x14ac:dyDescent="0.45"/>
    <row r="721" s="7" customFormat="1" x14ac:dyDescent="0.45"/>
    <row r="722" s="7" customFormat="1" x14ac:dyDescent="0.45"/>
    <row r="723" s="7" customFormat="1" x14ac:dyDescent="0.45"/>
    <row r="724" s="7" customFormat="1" x14ac:dyDescent="0.45"/>
    <row r="725" s="7" customFormat="1" x14ac:dyDescent="0.45"/>
    <row r="726" s="7" customFormat="1" x14ac:dyDescent="0.45"/>
    <row r="727" s="7" customFormat="1" x14ac:dyDescent="0.45"/>
    <row r="728" s="7" customFormat="1" x14ac:dyDescent="0.45"/>
    <row r="729" s="7" customFormat="1" x14ac:dyDescent="0.45"/>
    <row r="730" s="7" customFormat="1" x14ac:dyDescent="0.45"/>
    <row r="731" s="7" customFormat="1" x14ac:dyDescent="0.45"/>
    <row r="732" s="7" customFormat="1" x14ac:dyDescent="0.45"/>
    <row r="733" s="7" customFormat="1" x14ac:dyDescent="0.45"/>
    <row r="734" s="7" customFormat="1" x14ac:dyDescent="0.45"/>
    <row r="735" s="7" customFormat="1" x14ac:dyDescent="0.45"/>
    <row r="736" s="7" customFormat="1" x14ac:dyDescent="0.45"/>
    <row r="737" s="7" customFormat="1" x14ac:dyDescent="0.45"/>
    <row r="738" s="7" customFormat="1" x14ac:dyDescent="0.45"/>
    <row r="739" s="7" customFormat="1" x14ac:dyDescent="0.45"/>
    <row r="740" s="7" customFormat="1" x14ac:dyDescent="0.45"/>
    <row r="741" s="7" customFormat="1" x14ac:dyDescent="0.45"/>
    <row r="742" s="7" customFormat="1" x14ac:dyDescent="0.45"/>
    <row r="743" s="7" customFormat="1" x14ac:dyDescent="0.45"/>
    <row r="744" s="7" customFormat="1" x14ac:dyDescent="0.45"/>
    <row r="745" s="7" customFormat="1" x14ac:dyDescent="0.45"/>
    <row r="746" s="7" customFormat="1" x14ac:dyDescent="0.45"/>
    <row r="747" s="7" customFormat="1" x14ac:dyDescent="0.45"/>
    <row r="748" s="7" customFormat="1" x14ac:dyDescent="0.45"/>
    <row r="749" s="7" customFormat="1" x14ac:dyDescent="0.45"/>
    <row r="750" s="7" customFormat="1" x14ac:dyDescent="0.45"/>
    <row r="751" s="7" customFormat="1" x14ac:dyDescent="0.45"/>
    <row r="752" s="7" customFormat="1" x14ac:dyDescent="0.45"/>
    <row r="753" s="7" customFormat="1" x14ac:dyDescent="0.45"/>
    <row r="754" s="7" customFormat="1" x14ac:dyDescent="0.45"/>
    <row r="755" s="7" customFormat="1" x14ac:dyDescent="0.45"/>
    <row r="756" s="7" customFormat="1" x14ac:dyDescent="0.45"/>
    <row r="757" s="7" customFormat="1" x14ac:dyDescent="0.45"/>
    <row r="758" s="7" customFormat="1" x14ac:dyDescent="0.45"/>
    <row r="759" s="7" customFormat="1" x14ac:dyDescent="0.45"/>
    <row r="760" s="7" customFormat="1" x14ac:dyDescent="0.45"/>
    <row r="761" s="7" customFormat="1" x14ac:dyDescent="0.45"/>
    <row r="762" s="7" customFormat="1" x14ac:dyDescent="0.45"/>
    <row r="763" s="7" customFormat="1" x14ac:dyDescent="0.45"/>
    <row r="764" s="7" customFormat="1" x14ac:dyDescent="0.45"/>
    <row r="765" s="7" customFormat="1" x14ac:dyDescent="0.45"/>
    <row r="766" s="7" customFormat="1" x14ac:dyDescent="0.45"/>
    <row r="767" s="7" customFormat="1" x14ac:dyDescent="0.45"/>
    <row r="768" s="7" customFormat="1" x14ac:dyDescent="0.45"/>
    <row r="769" s="7" customFormat="1" x14ac:dyDescent="0.45"/>
    <row r="770" s="7" customFormat="1" x14ac:dyDescent="0.45"/>
    <row r="771" s="7" customFormat="1" x14ac:dyDescent="0.45"/>
    <row r="772" s="7" customFormat="1" x14ac:dyDescent="0.45"/>
    <row r="773" s="7" customFormat="1" x14ac:dyDescent="0.45"/>
    <row r="774" s="7" customFormat="1" x14ac:dyDescent="0.45"/>
    <row r="775" s="7" customFormat="1" x14ac:dyDescent="0.45"/>
    <row r="776" s="7" customFormat="1" x14ac:dyDescent="0.45"/>
    <row r="777" s="7" customFormat="1" x14ac:dyDescent="0.45"/>
    <row r="778" s="7" customFormat="1" x14ac:dyDescent="0.45"/>
    <row r="779" s="7" customFormat="1" x14ac:dyDescent="0.45"/>
    <row r="780" s="7" customFormat="1" x14ac:dyDescent="0.45"/>
    <row r="781" s="7" customFormat="1" x14ac:dyDescent="0.45"/>
    <row r="782" s="7" customFormat="1" x14ac:dyDescent="0.45"/>
    <row r="783" s="7" customFormat="1" x14ac:dyDescent="0.45"/>
    <row r="784" s="7" customFormat="1" x14ac:dyDescent="0.45"/>
    <row r="785" s="7" customFormat="1" x14ac:dyDescent="0.45"/>
    <row r="786" s="7" customFormat="1" x14ac:dyDescent="0.45"/>
    <row r="787" s="7" customFormat="1" x14ac:dyDescent="0.45"/>
    <row r="788" s="7" customFormat="1" x14ac:dyDescent="0.45"/>
    <row r="789" s="7" customFormat="1" x14ac:dyDescent="0.45"/>
    <row r="790" s="7" customFormat="1" x14ac:dyDescent="0.45"/>
    <row r="791" s="7" customFormat="1" x14ac:dyDescent="0.45"/>
    <row r="792" s="7" customFormat="1" x14ac:dyDescent="0.45"/>
    <row r="793" s="7" customFormat="1" x14ac:dyDescent="0.45"/>
    <row r="794" s="7" customFormat="1" x14ac:dyDescent="0.45"/>
    <row r="795" s="7" customFormat="1" x14ac:dyDescent="0.45"/>
    <row r="796" s="7" customFormat="1" x14ac:dyDescent="0.45"/>
    <row r="797" s="7" customFormat="1" x14ac:dyDescent="0.45"/>
    <row r="798" s="7" customFormat="1" x14ac:dyDescent="0.45"/>
    <row r="799" s="7" customFormat="1" x14ac:dyDescent="0.45"/>
    <row r="800" s="7" customFormat="1" x14ac:dyDescent="0.45"/>
    <row r="801" s="7" customFormat="1" x14ac:dyDescent="0.45"/>
    <row r="802" s="7" customFormat="1" x14ac:dyDescent="0.45"/>
    <row r="803" s="7" customFormat="1" x14ac:dyDescent="0.45"/>
    <row r="804" s="7" customFormat="1" x14ac:dyDescent="0.45"/>
    <row r="805" s="7" customFormat="1" x14ac:dyDescent="0.45"/>
    <row r="806" s="7" customFormat="1" x14ac:dyDescent="0.45"/>
    <row r="807" s="7" customFormat="1" x14ac:dyDescent="0.45"/>
    <row r="808" s="7" customFormat="1" x14ac:dyDescent="0.45"/>
    <row r="809" s="7" customFormat="1" x14ac:dyDescent="0.45"/>
    <row r="810" s="7" customFormat="1" x14ac:dyDescent="0.45"/>
    <row r="811" s="7" customFormat="1" x14ac:dyDescent="0.45"/>
    <row r="812" s="7" customFormat="1" x14ac:dyDescent="0.45"/>
    <row r="813" s="7" customFormat="1" x14ac:dyDescent="0.45"/>
    <row r="814" s="7" customFormat="1" x14ac:dyDescent="0.45"/>
    <row r="815" s="7" customFormat="1" x14ac:dyDescent="0.45"/>
    <row r="816" s="7" customFormat="1" x14ac:dyDescent="0.45"/>
    <row r="817" s="7" customFormat="1" x14ac:dyDescent="0.45"/>
    <row r="818" s="7" customFormat="1" x14ac:dyDescent="0.45"/>
    <row r="819" s="7" customFormat="1" x14ac:dyDescent="0.45"/>
    <row r="820" s="7" customFormat="1" x14ac:dyDescent="0.45"/>
    <row r="821" s="7" customFormat="1" x14ac:dyDescent="0.45"/>
    <row r="822" s="7" customFormat="1" x14ac:dyDescent="0.45"/>
    <row r="823" s="7" customFormat="1" x14ac:dyDescent="0.45"/>
    <row r="824" s="7" customFormat="1" x14ac:dyDescent="0.45"/>
    <row r="825" s="7" customFormat="1" x14ac:dyDescent="0.45"/>
    <row r="826" s="7" customFormat="1" x14ac:dyDescent="0.45"/>
    <row r="827" s="7" customFormat="1" x14ac:dyDescent="0.45"/>
    <row r="828" s="7" customFormat="1" x14ac:dyDescent="0.45"/>
    <row r="829" s="7" customFormat="1" x14ac:dyDescent="0.45"/>
    <row r="830" s="7" customFormat="1" x14ac:dyDescent="0.45"/>
    <row r="831" s="7" customFormat="1" x14ac:dyDescent="0.45"/>
    <row r="832" s="7" customFormat="1" x14ac:dyDescent="0.45"/>
    <row r="833" s="7" customFormat="1" x14ac:dyDescent="0.45"/>
    <row r="834" s="7" customFormat="1" x14ac:dyDescent="0.45"/>
    <row r="835" s="7" customFormat="1" x14ac:dyDescent="0.45"/>
    <row r="836" s="7" customFormat="1" x14ac:dyDescent="0.45"/>
    <row r="837" s="7" customFormat="1" x14ac:dyDescent="0.45"/>
    <row r="838" s="7" customFormat="1" x14ac:dyDescent="0.45"/>
    <row r="839" s="7" customFormat="1" x14ac:dyDescent="0.45"/>
    <row r="840" s="7" customFormat="1" x14ac:dyDescent="0.45"/>
    <row r="841" s="7" customFormat="1" x14ac:dyDescent="0.45"/>
    <row r="842" s="7" customFormat="1" x14ac:dyDescent="0.45"/>
    <row r="843" s="7" customFormat="1" x14ac:dyDescent="0.45"/>
    <row r="844" s="7" customFormat="1" x14ac:dyDescent="0.45"/>
    <row r="845" s="7" customFormat="1" x14ac:dyDescent="0.45"/>
    <row r="846" s="7" customFormat="1" x14ac:dyDescent="0.45"/>
    <row r="847" s="7" customFormat="1" x14ac:dyDescent="0.45"/>
    <row r="848" s="7" customFormat="1" x14ac:dyDescent="0.45"/>
    <row r="849" s="7" customFormat="1" x14ac:dyDescent="0.45"/>
    <row r="850" s="7" customFormat="1" x14ac:dyDescent="0.45"/>
    <row r="851" s="7" customFormat="1" x14ac:dyDescent="0.45"/>
    <row r="852" s="7" customFormat="1" x14ac:dyDescent="0.45"/>
    <row r="853" s="7" customFormat="1" x14ac:dyDescent="0.45"/>
    <row r="854" s="7" customFormat="1" x14ac:dyDescent="0.45"/>
    <row r="855" s="7" customFormat="1" x14ac:dyDescent="0.45"/>
    <row r="856" s="7" customFormat="1" x14ac:dyDescent="0.45"/>
    <row r="857" s="7" customFormat="1" x14ac:dyDescent="0.45"/>
    <row r="858" s="7" customFormat="1" x14ac:dyDescent="0.45"/>
    <row r="859" s="7" customFormat="1" x14ac:dyDescent="0.45"/>
    <row r="860" s="7" customFormat="1" x14ac:dyDescent="0.45"/>
    <row r="861" s="7" customFormat="1" x14ac:dyDescent="0.45"/>
    <row r="862" s="7" customFormat="1" x14ac:dyDescent="0.45"/>
    <row r="863" s="7" customFormat="1" x14ac:dyDescent="0.45"/>
    <row r="864" s="7" customFormat="1" x14ac:dyDescent="0.45"/>
    <row r="865" s="7" customFormat="1" x14ac:dyDescent="0.45"/>
    <row r="866" s="7" customFormat="1" x14ac:dyDescent="0.45"/>
    <row r="867" s="7" customFormat="1" x14ac:dyDescent="0.45"/>
    <row r="868" s="7" customFormat="1" x14ac:dyDescent="0.45"/>
    <row r="869" s="7" customFormat="1" x14ac:dyDescent="0.45"/>
    <row r="870" s="7" customFormat="1" x14ac:dyDescent="0.45"/>
    <row r="871" s="7" customFormat="1" x14ac:dyDescent="0.45"/>
    <row r="872" s="7" customFormat="1" x14ac:dyDescent="0.45"/>
    <row r="873" s="7" customFormat="1" x14ac:dyDescent="0.45"/>
    <row r="874" s="7" customFormat="1" x14ac:dyDescent="0.45"/>
    <row r="875" s="7" customFormat="1" x14ac:dyDescent="0.45"/>
    <row r="876" s="7" customFormat="1" x14ac:dyDescent="0.45"/>
    <row r="877" s="7" customFormat="1" x14ac:dyDescent="0.45"/>
    <row r="878" s="7" customFormat="1" x14ac:dyDescent="0.45"/>
    <row r="879" s="7" customFormat="1" x14ac:dyDescent="0.45"/>
    <row r="880" s="7" customFormat="1" x14ac:dyDescent="0.45"/>
    <row r="881" s="7" customFormat="1" x14ac:dyDescent="0.45"/>
    <row r="882" s="7" customFormat="1" x14ac:dyDescent="0.45"/>
    <row r="883" s="7" customFormat="1" x14ac:dyDescent="0.45"/>
    <row r="884" s="7" customFormat="1" x14ac:dyDescent="0.45"/>
    <row r="885" s="7" customFormat="1" x14ac:dyDescent="0.45"/>
    <row r="886" s="7" customFormat="1" x14ac:dyDescent="0.45"/>
    <row r="887" s="7" customFormat="1" x14ac:dyDescent="0.45"/>
    <row r="888" s="7" customFormat="1" x14ac:dyDescent="0.45"/>
    <row r="889" s="7" customFormat="1" x14ac:dyDescent="0.45"/>
    <row r="890" s="7" customFormat="1" x14ac:dyDescent="0.45"/>
    <row r="891" s="7" customFormat="1" x14ac:dyDescent="0.45"/>
    <row r="892" s="7" customFormat="1" x14ac:dyDescent="0.45"/>
    <row r="893" s="7" customFormat="1" x14ac:dyDescent="0.45"/>
    <row r="894" s="7" customFormat="1" x14ac:dyDescent="0.45"/>
    <row r="895" s="7" customFormat="1" x14ac:dyDescent="0.45"/>
    <row r="896" s="7" customFormat="1" x14ac:dyDescent="0.45"/>
    <row r="897" s="7" customFormat="1" x14ac:dyDescent="0.45"/>
    <row r="898" s="7" customFormat="1" x14ac:dyDescent="0.45"/>
    <row r="899" s="7" customFormat="1" x14ac:dyDescent="0.45"/>
    <row r="900" s="7" customFormat="1" x14ac:dyDescent="0.45"/>
    <row r="901" s="7" customFormat="1" x14ac:dyDescent="0.45"/>
    <row r="902" s="7" customFormat="1" x14ac:dyDescent="0.45"/>
    <row r="903" s="7" customFormat="1" x14ac:dyDescent="0.45"/>
    <row r="904" s="7" customFormat="1" x14ac:dyDescent="0.45"/>
    <row r="905" s="7" customFormat="1" x14ac:dyDescent="0.45"/>
    <row r="906" s="7" customFormat="1" x14ac:dyDescent="0.45"/>
    <row r="907" s="7" customFormat="1" x14ac:dyDescent="0.45"/>
    <row r="908" s="7" customFormat="1" x14ac:dyDescent="0.45"/>
    <row r="909" s="7" customFormat="1" x14ac:dyDescent="0.45"/>
    <row r="910" s="7" customFormat="1" x14ac:dyDescent="0.45"/>
    <row r="911" s="7" customFormat="1" x14ac:dyDescent="0.45"/>
    <row r="912" s="7" customFormat="1" x14ac:dyDescent="0.45"/>
    <row r="913" s="7" customFormat="1" x14ac:dyDescent="0.45"/>
    <row r="914" s="7" customFormat="1" x14ac:dyDescent="0.45"/>
    <row r="915" s="7" customFormat="1" x14ac:dyDescent="0.45"/>
    <row r="916" s="7" customFormat="1" x14ac:dyDescent="0.45"/>
    <row r="917" s="7" customFormat="1" x14ac:dyDescent="0.45"/>
    <row r="918" s="7" customFormat="1" x14ac:dyDescent="0.45"/>
    <row r="919" s="7" customFormat="1" x14ac:dyDescent="0.45"/>
    <row r="920" s="7" customFormat="1" x14ac:dyDescent="0.45"/>
    <row r="921" s="7" customFormat="1" x14ac:dyDescent="0.45"/>
    <row r="922" s="7" customFormat="1" x14ac:dyDescent="0.45"/>
    <row r="923" s="7" customFormat="1" x14ac:dyDescent="0.45"/>
    <row r="924" s="7" customFormat="1" x14ac:dyDescent="0.45"/>
    <row r="925" s="7" customFormat="1" x14ac:dyDescent="0.45"/>
    <row r="926" s="7" customFormat="1" x14ac:dyDescent="0.45"/>
    <row r="927" s="7" customFormat="1" x14ac:dyDescent="0.45"/>
    <row r="928" s="7" customFormat="1" x14ac:dyDescent="0.45"/>
    <row r="929" s="7" customFormat="1" x14ac:dyDescent="0.45"/>
    <row r="930" s="7" customFormat="1" x14ac:dyDescent="0.45"/>
    <row r="931" s="7" customFormat="1" x14ac:dyDescent="0.45"/>
    <row r="932" s="7" customFormat="1" x14ac:dyDescent="0.45"/>
    <row r="933" s="7" customFormat="1" x14ac:dyDescent="0.45"/>
    <row r="934" s="7" customFormat="1" x14ac:dyDescent="0.45"/>
    <row r="935" s="7" customFormat="1" x14ac:dyDescent="0.45"/>
    <row r="936" s="7" customFormat="1" x14ac:dyDescent="0.45"/>
    <row r="937" s="7" customFormat="1" x14ac:dyDescent="0.45"/>
    <row r="938" s="7" customFormat="1" x14ac:dyDescent="0.45"/>
    <row r="939" s="7" customFormat="1" x14ac:dyDescent="0.45"/>
    <row r="940" s="7" customFormat="1" x14ac:dyDescent="0.45"/>
    <row r="941" s="7" customFormat="1" x14ac:dyDescent="0.45"/>
    <row r="942" s="7" customFormat="1" x14ac:dyDescent="0.45"/>
    <row r="943" s="7" customFormat="1" x14ac:dyDescent="0.45"/>
    <row r="944" s="7" customFormat="1" x14ac:dyDescent="0.45"/>
    <row r="945" s="7" customFormat="1" x14ac:dyDescent="0.45"/>
    <row r="946" s="7" customFormat="1" x14ac:dyDescent="0.45"/>
    <row r="947" s="7" customFormat="1" x14ac:dyDescent="0.45"/>
    <row r="948" s="7" customFormat="1" x14ac:dyDescent="0.45"/>
    <row r="949" s="7" customFormat="1" x14ac:dyDescent="0.45"/>
    <row r="950" s="7" customFormat="1" x14ac:dyDescent="0.45"/>
    <row r="951" s="7" customFormat="1" x14ac:dyDescent="0.45"/>
    <row r="952" s="7" customFormat="1" x14ac:dyDescent="0.45"/>
    <row r="953" s="7" customFormat="1" x14ac:dyDescent="0.45"/>
    <row r="954" s="7" customFormat="1" x14ac:dyDescent="0.45"/>
    <row r="955" s="7" customFormat="1" x14ac:dyDescent="0.45"/>
    <row r="956" s="7" customFormat="1" x14ac:dyDescent="0.45"/>
    <row r="957" s="7" customFormat="1" x14ac:dyDescent="0.45"/>
    <row r="958" s="7" customFormat="1" x14ac:dyDescent="0.45"/>
    <row r="959" s="7" customFormat="1" x14ac:dyDescent="0.45"/>
    <row r="960" s="7" customFormat="1" x14ac:dyDescent="0.45"/>
    <row r="961" s="7" customFormat="1" x14ac:dyDescent="0.45"/>
    <row r="962" s="7" customFormat="1" x14ac:dyDescent="0.45"/>
    <row r="963" s="7" customFormat="1" x14ac:dyDescent="0.45"/>
    <row r="964" s="7" customFormat="1" x14ac:dyDescent="0.45"/>
    <row r="965" s="7" customFormat="1" x14ac:dyDescent="0.45"/>
    <row r="966" s="7" customFormat="1" x14ac:dyDescent="0.45"/>
    <row r="967" s="7" customFormat="1" x14ac:dyDescent="0.45"/>
    <row r="968" s="7" customFormat="1" x14ac:dyDescent="0.45"/>
    <row r="969" s="7" customFormat="1" x14ac:dyDescent="0.45"/>
    <row r="970" s="7" customFormat="1" x14ac:dyDescent="0.45"/>
    <row r="971" s="7" customFormat="1" x14ac:dyDescent="0.45"/>
    <row r="972" s="7" customFormat="1" x14ac:dyDescent="0.45"/>
    <row r="973" s="7" customFormat="1" x14ac:dyDescent="0.45"/>
    <row r="974" s="7" customFormat="1" x14ac:dyDescent="0.45"/>
    <row r="975" s="7" customFormat="1" x14ac:dyDescent="0.45"/>
    <row r="976" s="7" customFormat="1" x14ac:dyDescent="0.45"/>
    <row r="977" s="7" customFormat="1" x14ac:dyDescent="0.45"/>
    <row r="978" s="7" customFormat="1" x14ac:dyDescent="0.45"/>
    <row r="979" s="7" customFormat="1" x14ac:dyDescent="0.45"/>
    <row r="980" s="7" customFormat="1" x14ac:dyDescent="0.45"/>
    <row r="981" s="7" customFormat="1" x14ac:dyDescent="0.45"/>
    <row r="982" s="7" customFormat="1" x14ac:dyDescent="0.45"/>
    <row r="983" s="7" customFormat="1" x14ac:dyDescent="0.45"/>
    <row r="984" s="7" customFormat="1" x14ac:dyDescent="0.45"/>
  </sheetData>
  <mergeCells count="14">
    <mergeCell ref="A7:B7"/>
    <mergeCell ref="A9:B9"/>
    <mergeCell ref="A16:B16"/>
    <mergeCell ref="B22:B28"/>
    <mergeCell ref="A10:B10"/>
    <mergeCell ref="A12:B12"/>
    <mergeCell ref="A13:B13"/>
    <mergeCell ref="A15:B15"/>
    <mergeCell ref="A18:A19"/>
    <mergeCell ref="A2:B2"/>
    <mergeCell ref="A1:B1"/>
    <mergeCell ref="A3:B3"/>
    <mergeCell ref="A4:B4"/>
    <mergeCell ref="A6:B6"/>
  </mergeCells>
  <pageMargins left="0.7" right="0.7" top="0.75" bottom="0.75" header="0.3" footer="0.3"/>
  <pageSetup paperSize="9" orientation="portrait" horizontalDpi="4294967293"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N528"/>
  <sheetViews>
    <sheetView topLeftCell="A50" zoomScale="75" zoomScaleNormal="80" workbookViewId="0">
      <pane xSplit="2" topLeftCell="J1" activePane="topRight" state="frozen"/>
      <selection activeCell="A112" sqref="A112"/>
      <selection pane="topRight" activeCell="M60" sqref="M60:M73"/>
    </sheetView>
  </sheetViews>
  <sheetFormatPr defaultColWidth="9.1796875" defaultRowHeight="15" customHeight="1" x14ac:dyDescent="0.45"/>
  <cols>
    <col min="1" max="1" width="10.90625" style="7" bestFit="1" customWidth="1"/>
    <col min="2" max="2" width="66.453125" style="39" customWidth="1"/>
    <col min="3" max="3" width="31.81640625" style="21" bestFit="1" customWidth="1"/>
    <col min="4" max="9" width="31.81640625" style="20" bestFit="1" customWidth="1"/>
    <col min="10" max="10" width="14.54296875" style="20" customWidth="1"/>
    <col min="11" max="11" width="14.81640625" style="21" customWidth="1"/>
    <col min="12" max="12" width="31.1796875" style="7" customWidth="1"/>
    <col min="13" max="13" width="56.453125" style="7" customWidth="1"/>
    <col min="14" max="16384" width="9.1796875" style="7"/>
  </cols>
  <sheetData>
    <row r="1" spans="1:13" s="65" customFormat="1" ht="52" customHeight="1" x14ac:dyDescent="0.7">
      <c r="A1" s="410" t="s">
        <v>8</v>
      </c>
      <c r="B1" s="411"/>
      <c r="C1" s="66" t="s">
        <v>9</v>
      </c>
      <c r="D1" s="66" t="s">
        <v>10</v>
      </c>
      <c r="E1" s="66" t="s">
        <v>11</v>
      </c>
      <c r="F1" s="66" t="s">
        <v>12</v>
      </c>
      <c r="G1" s="66" t="s">
        <v>13</v>
      </c>
      <c r="H1" s="66" t="s">
        <v>14</v>
      </c>
      <c r="I1" s="66" t="s">
        <v>15</v>
      </c>
      <c r="J1" s="66" t="s">
        <v>16</v>
      </c>
      <c r="K1" s="66" t="s">
        <v>17</v>
      </c>
      <c r="L1" s="383" t="s">
        <v>18</v>
      </c>
      <c r="M1" s="381" t="s">
        <v>19</v>
      </c>
    </row>
    <row r="2" spans="1:13" s="40" customFormat="1" ht="31.5" customHeight="1" x14ac:dyDescent="0.45">
      <c r="A2" s="413" t="s">
        <v>20</v>
      </c>
      <c r="B2" s="414"/>
      <c r="C2" s="41">
        <v>46079</v>
      </c>
      <c r="D2" s="41">
        <v>46080</v>
      </c>
      <c r="E2" s="41">
        <v>46083</v>
      </c>
      <c r="F2" s="41">
        <v>46083</v>
      </c>
      <c r="G2" s="41">
        <v>46084</v>
      </c>
      <c r="H2" s="41">
        <v>46084</v>
      </c>
      <c r="I2" s="41">
        <v>46085</v>
      </c>
      <c r="J2" s="41">
        <v>46085</v>
      </c>
      <c r="K2" s="41">
        <v>46080</v>
      </c>
      <c r="L2" s="383"/>
      <c r="M2" s="382"/>
    </row>
    <row r="3" spans="1:13" s="40" customFormat="1" ht="16" x14ac:dyDescent="0.45">
      <c r="A3" s="412"/>
      <c r="B3" s="412"/>
      <c r="C3" s="67"/>
      <c r="D3" s="67"/>
      <c r="E3" s="67"/>
      <c r="F3" s="67"/>
      <c r="G3" s="67"/>
      <c r="H3" s="67"/>
      <c r="I3" s="67"/>
      <c r="J3" s="67"/>
      <c r="K3" s="67"/>
      <c r="L3" s="16" t="s">
        <v>35</v>
      </c>
      <c r="M3" s="382"/>
    </row>
    <row r="4" spans="1:13" ht="16.5" x14ac:dyDescent="0.45">
      <c r="A4" s="419" t="s">
        <v>36</v>
      </c>
      <c r="B4" s="420"/>
      <c r="C4" s="391"/>
      <c r="D4" s="392"/>
      <c r="E4" s="392"/>
      <c r="F4" s="392"/>
      <c r="G4" s="392"/>
      <c r="H4" s="392"/>
      <c r="I4" s="392"/>
      <c r="J4" s="392"/>
      <c r="K4" s="392"/>
      <c r="L4" s="392"/>
      <c r="M4" s="392"/>
    </row>
    <row r="5" spans="1:13" ht="16.5" x14ac:dyDescent="0.45">
      <c r="A5" s="17" t="s">
        <v>37</v>
      </c>
      <c r="B5" s="87" t="s">
        <v>38</v>
      </c>
      <c r="C5" s="389"/>
      <c r="D5" s="390"/>
      <c r="E5" s="390"/>
      <c r="F5" s="390"/>
      <c r="G5" s="390"/>
      <c r="H5" s="390"/>
      <c r="I5" s="390"/>
      <c r="J5" s="390"/>
      <c r="K5" s="390"/>
      <c r="L5" s="390"/>
      <c r="M5" s="390"/>
    </row>
    <row r="6" spans="1:13" s="361" customFormat="1" ht="16.5" x14ac:dyDescent="0.45">
      <c r="A6" s="421" t="s">
        <v>39</v>
      </c>
      <c r="B6" s="422"/>
      <c r="C6" s="112" t="s">
        <v>40</v>
      </c>
      <c r="D6" s="113" t="s">
        <v>40</v>
      </c>
      <c r="E6" s="114"/>
      <c r="F6" s="114"/>
      <c r="G6" s="114"/>
      <c r="H6" s="114"/>
      <c r="I6" s="113"/>
      <c r="J6" s="114"/>
      <c r="K6" s="115" t="s">
        <v>40</v>
      </c>
      <c r="L6" s="115">
        <f>COUNTIF(C6:K6,"x")</f>
        <v>3</v>
      </c>
      <c r="M6" s="388" t="s">
        <v>832</v>
      </c>
    </row>
    <row r="7" spans="1:13" s="233" customFormat="1" ht="16.5" x14ac:dyDescent="0.45">
      <c r="A7" s="93" t="s">
        <v>41</v>
      </c>
      <c r="B7" s="92" t="s">
        <v>42</v>
      </c>
      <c r="C7" s="94" t="s">
        <v>40</v>
      </c>
      <c r="D7" s="95" t="s">
        <v>40</v>
      </c>
      <c r="E7" s="96"/>
      <c r="F7" s="96"/>
      <c r="G7" s="96"/>
      <c r="H7" s="96"/>
      <c r="I7" s="95"/>
      <c r="J7" s="96"/>
      <c r="K7" s="97" t="s">
        <v>40</v>
      </c>
      <c r="L7" s="35">
        <f>COUNTIF(C7:K7,"x")</f>
        <v>3</v>
      </c>
      <c r="M7" s="388"/>
    </row>
    <row r="8" spans="1:13" s="233" customFormat="1" ht="16.5" x14ac:dyDescent="0.45">
      <c r="A8" s="102" t="s">
        <v>43</v>
      </c>
      <c r="B8" s="103" t="s">
        <v>44</v>
      </c>
      <c r="C8" s="104" t="s">
        <v>40</v>
      </c>
      <c r="D8" s="105"/>
      <c r="E8" s="106"/>
      <c r="F8" s="106"/>
      <c r="G8" s="106"/>
      <c r="H8" s="106"/>
      <c r="I8" s="105"/>
      <c r="J8" s="106"/>
      <c r="K8" s="107" t="s">
        <v>40</v>
      </c>
      <c r="L8" s="107">
        <f>COUNTIF(C8:K8,"x")</f>
        <v>2</v>
      </c>
      <c r="M8" s="388"/>
    </row>
    <row r="9" spans="1:13" ht="16.5" x14ac:dyDescent="0.45">
      <c r="A9" s="56" t="s">
        <v>45</v>
      </c>
      <c r="B9" s="57" t="s">
        <v>46</v>
      </c>
      <c r="C9" s="58" t="s">
        <v>40</v>
      </c>
      <c r="D9" s="59"/>
      <c r="E9" s="58"/>
      <c r="F9" s="58"/>
      <c r="G9" s="58"/>
      <c r="H9" s="58"/>
      <c r="I9" s="59"/>
      <c r="J9" s="58"/>
      <c r="K9" s="58" t="s">
        <v>40</v>
      </c>
      <c r="L9" s="99">
        <f>COUNTIF(C9:K9,"x")</f>
        <v>2</v>
      </c>
      <c r="M9" s="388"/>
    </row>
    <row r="10" spans="1:13" s="233" customFormat="1" ht="16.5" x14ac:dyDescent="0.45">
      <c r="A10" s="102" t="s">
        <v>47</v>
      </c>
      <c r="B10" s="103" t="s">
        <v>48</v>
      </c>
      <c r="C10" s="104" t="s">
        <v>40</v>
      </c>
      <c r="D10" s="105" t="s">
        <v>40</v>
      </c>
      <c r="E10" s="106"/>
      <c r="F10" s="106"/>
      <c r="G10" s="106"/>
      <c r="H10" s="106"/>
      <c r="I10" s="105"/>
      <c r="J10" s="106"/>
      <c r="K10" s="107" t="s">
        <v>40</v>
      </c>
      <c r="L10" s="107">
        <f>COUNTIF(C10:K10,"x")</f>
        <v>3</v>
      </c>
      <c r="M10" s="388"/>
    </row>
    <row r="11" spans="1:13" s="233" customFormat="1" ht="16.5" x14ac:dyDescent="0.45">
      <c r="A11" s="21" t="s">
        <v>50</v>
      </c>
      <c r="B11" s="8" t="s">
        <v>68</v>
      </c>
      <c r="C11" s="175"/>
      <c r="D11" s="176"/>
      <c r="E11" s="177"/>
      <c r="F11" s="177"/>
      <c r="G11" s="177"/>
      <c r="H11" s="177"/>
      <c r="I11" s="176"/>
      <c r="J11" s="177"/>
      <c r="K11" s="100" t="s">
        <v>40</v>
      </c>
      <c r="L11" s="100">
        <f t="shared" ref="L11" si="0">COUNTIF(C11:K11,"x")</f>
        <v>1</v>
      </c>
      <c r="M11" s="388"/>
    </row>
    <row r="12" spans="1:13" ht="16.5" x14ac:dyDescent="0.45">
      <c r="A12" s="21" t="s">
        <v>53</v>
      </c>
      <c r="B12" s="8" t="s">
        <v>51</v>
      </c>
      <c r="C12" s="9" t="s">
        <v>40</v>
      </c>
      <c r="D12" s="10"/>
      <c r="E12" s="9"/>
      <c r="F12" s="9"/>
      <c r="G12" s="9"/>
      <c r="H12" s="9"/>
      <c r="I12" s="10"/>
      <c r="J12" s="9"/>
      <c r="K12" s="9"/>
      <c r="L12" s="100">
        <f>COUNTIF(C12:K12,"x")</f>
        <v>1</v>
      </c>
      <c r="M12" s="388"/>
    </row>
    <row r="13" spans="1:13" s="233" customFormat="1" ht="16.5" x14ac:dyDescent="0.45">
      <c r="A13" s="102" t="s">
        <v>54</v>
      </c>
      <c r="B13" s="103" t="s">
        <v>55</v>
      </c>
      <c r="C13" s="104"/>
      <c r="D13" s="105" t="s">
        <v>40</v>
      </c>
      <c r="E13" s="106"/>
      <c r="F13" s="106"/>
      <c r="G13" s="106"/>
      <c r="H13" s="106"/>
      <c r="I13" s="105"/>
      <c r="J13" s="106"/>
      <c r="K13" s="107" t="s">
        <v>40</v>
      </c>
      <c r="L13" s="107">
        <f t="shared" ref="L13" si="1">COUNTIF(C13:K13,"x")</f>
        <v>2</v>
      </c>
      <c r="M13" s="388"/>
    </row>
    <row r="14" spans="1:13" ht="16.5" x14ac:dyDescent="0.45">
      <c r="A14" s="21" t="s">
        <v>63</v>
      </c>
      <c r="B14" s="8" t="s">
        <v>766</v>
      </c>
      <c r="C14" s="9"/>
      <c r="D14" s="10"/>
      <c r="E14" s="9"/>
      <c r="F14" s="9"/>
      <c r="G14" s="9"/>
      <c r="H14" s="9"/>
      <c r="I14" s="10"/>
      <c r="J14" s="9"/>
      <c r="K14" s="9" t="s">
        <v>40</v>
      </c>
      <c r="L14" s="100">
        <f>COUNTIF(C14:K14,"x")</f>
        <v>1</v>
      </c>
      <c r="M14" s="388"/>
    </row>
    <row r="15" spans="1:13" s="233" customFormat="1" ht="16.5" x14ac:dyDescent="0.45">
      <c r="A15" s="102" t="s">
        <v>56</v>
      </c>
      <c r="B15" s="103" t="s">
        <v>57</v>
      </c>
      <c r="C15" s="104"/>
      <c r="D15" s="105" t="s">
        <v>40</v>
      </c>
      <c r="E15" s="106"/>
      <c r="F15" s="106"/>
      <c r="G15" s="106"/>
      <c r="H15" s="106"/>
      <c r="I15" s="105"/>
      <c r="J15" s="106"/>
      <c r="K15" s="107"/>
      <c r="L15" s="107">
        <f t="shared" ref="L15:L21" si="2">COUNTIF(C15:K15,"x")</f>
        <v>1</v>
      </c>
      <c r="M15" s="388"/>
    </row>
    <row r="16" spans="1:13" s="233" customFormat="1" ht="16.5" x14ac:dyDescent="0.45">
      <c r="A16" s="93" t="s">
        <v>58</v>
      </c>
      <c r="B16" s="92" t="s">
        <v>59</v>
      </c>
      <c r="C16" s="94"/>
      <c r="D16" s="95" t="s">
        <v>40</v>
      </c>
      <c r="E16" s="96"/>
      <c r="F16" s="96"/>
      <c r="G16" s="96"/>
      <c r="H16" s="96"/>
      <c r="I16" s="95"/>
      <c r="J16" s="96"/>
      <c r="K16" s="97"/>
      <c r="L16" s="35">
        <f t="shared" si="2"/>
        <v>1</v>
      </c>
      <c r="M16" s="388"/>
    </row>
    <row r="17" spans="1:13" s="361" customFormat="1" ht="16.5" x14ac:dyDescent="0.45">
      <c r="A17" s="421" t="s">
        <v>60</v>
      </c>
      <c r="B17" s="422"/>
      <c r="C17" s="112"/>
      <c r="D17" s="113"/>
      <c r="E17" s="114" t="s">
        <v>40</v>
      </c>
      <c r="F17" s="114" t="s">
        <v>40</v>
      </c>
      <c r="G17" s="114" t="s">
        <v>40</v>
      </c>
      <c r="H17" s="114"/>
      <c r="I17" s="113" t="s">
        <v>40</v>
      </c>
      <c r="J17" s="114" t="s">
        <v>40</v>
      </c>
      <c r="K17" s="115"/>
      <c r="L17" s="115">
        <f t="shared" si="2"/>
        <v>5</v>
      </c>
      <c r="M17" s="388"/>
    </row>
    <row r="18" spans="1:13" s="233" customFormat="1" ht="16.5" x14ac:dyDescent="0.45">
      <c r="A18" s="93" t="s">
        <v>41</v>
      </c>
      <c r="B18" s="92" t="s">
        <v>42</v>
      </c>
      <c r="C18" s="94"/>
      <c r="D18" s="95"/>
      <c r="E18" s="96" t="s">
        <v>40</v>
      </c>
      <c r="F18" s="96" t="s">
        <v>40</v>
      </c>
      <c r="G18" s="96" t="s">
        <v>40</v>
      </c>
      <c r="H18" s="96"/>
      <c r="I18" s="95" t="s">
        <v>40</v>
      </c>
      <c r="J18" s="96" t="s">
        <v>40</v>
      </c>
      <c r="K18" s="97"/>
      <c r="L18" s="35">
        <f t="shared" si="2"/>
        <v>5</v>
      </c>
      <c r="M18" s="388"/>
    </row>
    <row r="19" spans="1:13" s="233" customFormat="1" ht="16.5" x14ac:dyDescent="0.45">
      <c r="A19" s="102" t="s">
        <v>47</v>
      </c>
      <c r="B19" s="103" t="s">
        <v>48</v>
      </c>
      <c r="C19" s="104"/>
      <c r="D19" s="105"/>
      <c r="E19" s="106" t="s">
        <v>40</v>
      </c>
      <c r="F19" s="106" t="s">
        <v>40</v>
      </c>
      <c r="G19" s="106"/>
      <c r="H19" s="106"/>
      <c r="I19" s="105" t="s">
        <v>40</v>
      </c>
      <c r="J19" s="106"/>
      <c r="K19" s="107"/>
      <c r="L19" s="107">
        <f t="shared" si="2"/>
        <v>3</v>
      </c>
      <c r="M19" s="388"/>
    </row>
    <row r="20" spans="1:13" s="233" customFormat="1" ht="16.5" x14ac:dyDescent="0.45">
      <c r="A20" s="21" t="s">
        <v>50</v>
      </c>
      <c r="B20" s="8" t="s">
        <v>68</v>
      </c>
      <c r="C20" s="175"/>
      <c r="D20" s="176"/>
      <c r="E20" s="177"/>
      <c r="F20" s="177" t="s">
        <v>40</v>
      </c>
      <c r="G20" s="177"/>
      <c r="H20" s="177"/>
      <c r="I20" s="176"/>
      <c r="J20" s="177"/>
      <c r="K20" s="100"/>
      <c r="L20" s="100">
        <f t="shared" si="2"/>
        <v>1</v>
      </c>
      <c r="M20" s="388"/>
    </row>
    <row r="21" spans="1:13" ht="16.5" x14ac:dyDescent="0.45">
      <c r="A21" s="21" t="s">
        <v>53</v>
      </c>
      <c r="B21" s="8" t="s">
        <v>51</v>
      </c>
      <c r="C21" s="9"/>
      <c r="D21" s="10"/>
      <c r="E21" s="9" t="s">
        <v>40</v>
      </c>
      <c r="F21" s="9"/>
      <c r="G21" s="9"/>
      <c r="H21" s="9"/>
      <c r="I21" s="10"/>
      <c r="J21" s="9"/>
      <c r="K21" s="9"/>
      <c r="L21" s="100">
        <f t="shared" si="2"/>
        <v>1</v>
      </c>
      <c r="M21" s="388"/>
    </row>
    <row r="22" spans="1:13" ht="16.5" x14ac:dyDescent="0.45">
      <c r="A22" s="21" t="s">
        <v>62</v>
      </c>
      <c r="B22" s="8" t="s">
        <v>767</v>
      </c>
      <c r="C22" s="9"/>
      <c r="D22" s="10"/>
      <c r="E22" s="9"/>
      <c r="F22" s="9"/>
      <c r="G22" s="9"/>
      <c r="H22" s="9"/>
      <c r="I22" s="10" t="s">
        <v>40</v>
      </c>
      <c r="J22" s="9"/>
      <c r="K22" s="9"/>
      <c r="L22" s="100">
        <f>COUNTIF(C22:K22,"x")</f>
        <v>1</v>
      </c>
      <c r="M22" s="388"/>
    </row>
    <row r="23" spans="1:13" s="233" customFormat="1" ht="16.5" x14ac:dyDescent="0.45">
      <c r="A23" s="102" t="s">
        <v>54</v>
      </c>
      <c r="B23" s="103" t="s">
        <v>55</v>
      </c>
      <c r="C23" s="104"/>
      <c r="D23" s="105"/>
      <c r="E23" s="106"/>
      <c r="F23" s="106" t="s">
        <v>40</v>
      </c>
      <c r="G23" s="106" t="s">
        <v>40</v>
      </c>
      <c r="H23" s="106"/>
      <c r="I23" s="105"/>
      <c r="J23" s="106" t="s">
        <v>40</v>
      </c>
      <c r="K23" s="107"/>
      <c r="L23" s="107">
        <f>COUNTIF(C23:K23,"x")</f>
        <v>3</v>
      </c>
      <c r="M23" s="388"/>
    </row>
    <row r="24" spans="1:13" ht="16.5" x14ac:dyDescent="0.45">
      <c r="A24" s="21" t="s">
        <v>63</v>
      </c>
      <c r="B24" s="8" t="s">
        <v>64</v>
      </c>
      <c r="C24" s="9"/>
      <c r="D24" s="10"/>
      <c r="E24" s="9"/>
      <c r="F24" s="9"/>
      <c r="G24" s="9" t="s">
        <v>40</v>
      </c>
      <c r="H24" s="9"/>
      <c r="I24" s="10"/>
      <c r="J24" s="9"/>
      <c r="K24" s="9"/>
      <c r="L24" s="100">
        <f>COUNTIF(C24:K24,"x")</f>
        <v>1</v>
      </c>
      <c r="M24" s="388"/>
    </row>
    <row r="25" spans="1:13" ht="16.5" x14ac:dyDescent="0.45">
      <c r="A25" s="21" t="s">
        <v>65</v>
      </c>
      <c r="B25" s="8" t="s">
        <v>66</v>
      </c>
      <c r="C25" s="9"/>
      <c r="D25" s="10"/>
      <c r="E25" s="9"/>
      <c r="F25" s="9" t="s">
        <v>40</v>
      </c>
      <c r="G25" s="9"/>
      <c r="H25" s="9"/>
      <c r="I25" s="10"/>
      <c r="J25" s="9" t="s">
        <v>40</v>
      </c>
      <c r="K25" s="9"/>
      <c r="L25" s="100">
        <f t="shared" ref="L25" si="3">COUNTIF(C25:K25,"x")</f>
        <v>2</v>
      </c>
      <c r="M25" s="388"/>
    </row>
    <row r="26" spans="1:13" s="361" customFormat="1" ht="16.5" x14ac:dyDescent="0.45">
      <c r="A26" s="421" t="s">
        <v>67</v>
      </c>
      <c r="B26" s="422"/>
      <c r="C26" s="112"/>
      <c r="D26" s="113"/>
      <c r="E26" s="114" t="s">
        <v>40</v>
      </c>
      <c r="F26" s="114" t="s">
        <v>40</v>
      </c>
      <c r="G26" s="114" t="s">
        <v>40</v>
      </c>
      <c r="H26" s="114" t="s">
        <v>40</v>
      </c>
      <c r="I26" s="113" t="s">
        <v>40</v>
      </c>
      <c r="J26" s="114" t="s">
        <v>40</v>
      </c>
      <c r="K26" s="115"/>
      <c r="L26" s="115">
        <f>COUNTIF(C26:K26,"x")</f>
        <v>6</v>
      </c>
      <c r="M26" s="388"/>
    </row>
    <row r="27" spans="1:13" s="233" customFormat="1" ht="16.5" x14ac:dyDescent="0.45">
      <c r="A27" s="93" t="s">
        <v>41</v>
      </c>
      <c r="B27" s="92" t="s">
        <v>42</v>
      </c>
      <c r="C27" s="94"/>
      <c r="D27" s="95"/>
      <c r="E27" s="96" t="s">
        <v>40</v>
      </c>
      <c r="F27" s="96" t="s">
        <v>40</v>
      </c>
      <c r="G27" s="96" t="s">
        <v>40</v>
      </c>
      <c r="H27" s="96" t="s">
        <v>40</v>
      </c>
      <c r="I27" s="95" t="s">
        <v>40</v>
      </c>
      <c r="J27" s="96" t="s">
        <v>40</v>
      </c>
      <c r="K27" s="97"/>
      <c r="L27" s="35">
        <f>COUNTIF(C27:K27,"x")</f>
        <v>6</v>
      </c>
      <c r="M27" s="388"/>
    </row>
    <row r="28" spans="1:13" s="233" customFormat="1" ht="16.5" x14ac:dyDescent="0.45">
      <c r="A28" s="102" t="s">
        <v>47</v>
      </c>
      <c r="B28" s="103" t="s">
        <v>48</v>
      </c>
      <c r="C28" s="104"/>
      <c r="D28" s="105"/>
      <c r="E28" s="106" t="s">
        <v>40</v>
      </c>
      <c r="F28" s="106" t="s">
        <v>40</v>
      </c>
      <c r="G28" s="106"/>
      <c r="H28" s="106" t="s">
        <v>40</v>
      </c>
      <c r="I28" s="105"/>
      <c r="J28" s="106"/>
      <c r="K28" s="107"/>
      <c r="L28" s="107">
        <f>COUNTIF(C28:K28,"x")</f>
        <v>3</v>
      </c>
      <c r="M28" s="388"/>
    </row>
    <row r="29" spans="1:13" ht="16.5" x14ac:dyDescent="0.45">
      <c r="A29" s="21" t="s">
        <v>50</v>
      </c>
      <c r="B29" s="8" t="s">
        <v>570</v>
      </c>
      <c r="C29" s="9"/>
      <c r="D29" s="10"/>
      <c r="E29" s="9" t="s">
        <v>40</v>
      </c>
      <c r="F29" s="9" t="s">
        <v>40</v>
      </c>
      <c r="G29" s="9"/>
      <c r="H29" s="9"/>
      <c r="I29" s="10"/>
      <c r="J29" s="9"/>
      <c r="K29" s="9"/>
      <c r="L29" s="100">
        <f t="shared" ref="L29" si="4">COUNTIF(C29:K29,"x")</f>
        <v>2</v>
      </c>
      <c r="M29" s="388"/>
    </row>
    <row r="30" spans="1:13" ht="16.5" x14ac:dyDescent="0.45">
      <c r="A30" s="21" t="s">
        <v>53</v>
      </c>
      <c r="B30" s="8" t="s">
        <v>223</v>
      </c>
      <c r="C30" s="9"/>
      <c r="D30" s="10"/>
      <c r="E30" s="9"/>
      <c r="F30" s="9"/>
      <c r="G30" s="9"/>
      <c r="H30" s="9" t="s">
        <v>40</v>
      </c>
      <c r="I30" s="10"/>
      <c r="J30" s="9"/>
      <c r="K30" s="9"/>
      <c r="L30" s="100">
        <f t="shared" ref="L30" si="5">COUNTIF(C30:K30,"x")</f>
        <v>1</v>
      </c>
      <c r="M30" s="388"/>
    </row>
    <row r="31" spans="1:13" ht="16.5" x14ac:dyDescent="0.45">
      <c r="A31" s="21" t="s">
        <v>69</v>
      </c>
      <c r="B31" s="8" t="s">
        <v>768</v>
      </c>
      <c r="C31" s="9"/>
      <c r="D31" s="10"/>
      <c r="E31" s="9"/>
      <c r="F31" s="9" t="s">
        <v>40</v>
      </c>
      <c r="G31" s="9"/>
      <c r="H31" s="9"/>
      <c r="I31" s="10"/>
      <c r="J31" s="9"/>
      <c r="K31" s="9"/>
      <c r="L31" s="100">
        <f t="shared" ref="L31" si="6">COUNTIF(C31:K31,"x")</f>
        <v>1</v>
      </c>
      <c r="M31" s="388"/>
    </row>
    <row r="32" spans="1:13" s="233" customFormat="1" ht="16.5" x14ac:dyDescent="0.45">
      <c r="A32" s="102" t="s">
        <v>54</v>
      </c>
      <c r="B32" s="103" t="s">
        <v>55</v>
      </c>
      <c r="C32" s="104"/>
      <c r="D32" s="105"/>
      <c r="E32" s="106" t="s">
        <v>40</v>
      </c>
      <c r="F32" s="106" t="s">
        <v>40</v>
      </c>
      <c r="G32" s="106" t="s">
        <v>40</v>
      </c>
      <c r="H32" s="106"/>
      <c r="I32" s="105" t="s">
        <v>40</v>
      </c>
      <c r="J32" s="106" t="s">
        <v>40</v>
      </c>
      <c r="K32" s="107"/>
      <c r="L32" s="107">
        <f>COUNTIF(C32:K32,"x")</f>
        <v>5</v>
      </c>
      <c r="M32" s="388"/>
    </row>
    <row r="33" spans="1:13" ht="16.5" x14ac:dyDescent="0.45">
      <c r="A33" s="21" t="s">
        <v>63</v>
      </c>
      <c r="B33" s="8" t="s">
        <v>64</v>
      </c>
      <c r="C33" s="9"/>
      <c r="D33" s="10"/>
      <c r="E33" s="9"/>
      <c r="F33" s="9" t="s">
        <v>40</v>
      </c>
      <c r="G33" s="9" t="s">
        <v>40</v>
      </c>
      <c r="H33" s="9"/>
      <c r="I33" s="10"/>
      <c r="J33" s="9" t="s">
        <v>40</v>
      </c>
      <c r="K33" s="9"/>
      <c r="L33" s="100">
        <f t="shared" ref="L33" si="7">COUNTIF(C33:K33,"x")</f>
        <v>3</v>
      </c>
      <c r="M33" s="388"/>
    </row>
    <row r="34" spans="1:13" ht="16.5" x14ac:dyDescent="0.45">
      <c r="A34" s="21" t="s">
        <v>65</v>
      </c>
      <c r="B34" s="8" t="s">
        <v>70</v>
      </c>
      <c r="C34" s="9"/>
      <c r="D34" s="10"/>
      <c r="E34" s="9" t="s">
        <v>40</v>
      </c>
      <c r="F34" s="9"/>
      <c r="G34" s="9"/>
      <c r="H34" s="9"/>
      <c r="I34" s="10" t="s">
        <v>40</v>
      </c>
      <c r="J34" s="9"/>
      <c r="K34" s="9"/>
      <c r="L34" s="100">
        <f t="shared" ref="L34:L35" si="8">COUNTIF(C34:K34,"x")</f>
        <v>2</v>
      </c>
      <c r="M34" s="388"/>
    </row>
    <row r="35" spans="1:13" ht="16.5" x14ac:dyDescent="0.45">
      <c r="A35" s="21" t="s">
        <v>71</v>
      </c>
      <c r="B35" s="8" t="s">
        <v>72</v>
      </c>
      <c r="C35" s="63"/>
      <c r="D35" s="64"/>
      <c r="E35" s="63"/>
      <c r="F35" s="63"/>
      <c r="G35" s="63"/>
      <c r="H35" s="63"/>
      <c r="I35" s="64" t="s">
        <v>40</v>
      </c>
      <c r="J35" s="63"/>
      <c r="K35" s="9"/>
      <c r="L35" s="100">
        <f t="shared" si="8"/>
        <v>1</v>
      </c>
      <c r="M35" s="388"/>
    </row>
    <row r="36" spans="1:13" s="361" customFormat="1" ht="16.5" x14ac:dyDescent="0.45">
      <c r="A36" s="421" t="s">
        <v>73</v>
      </c>
      <c r="B36" s="422"/>
      <c r="C36" s="112"/>
      <c r="D36" s="113"/>
      <c r="E36" s="114" t="s">
        <v>40</v>
      </c>
      <c r="F36" s="114" t="s">
        <v>40</v>
      </c>
      <c r="G36" s="114" t="s">
        <v>40</v>
      </c>
      <c r="H36" s="114" t="s">
        <v>40</v>
      </c>
      <c r="I36" s="113" t="s">
        <v>40</v>
      </c>
      <c r="J36" s="114" t="s">
        <v>40</v>
      </c>
      <c r="K36" s="115"/>
      <c r="L36" s="115">
        <f>COUNTIF(C36:K36,"x")</f>
        <v>6</v>
      </c>
      <c r="M36" s="388"/>
    </row>
    <row r="37" spans="1:13" s="233" customFormat="1" ht="16.5" x14ac:dyDescent="0.45">
      <c r="A37" s="93" t="s">
        <v>41</v>
      </c>
      <c r="B37" s="92" t="s">
        <v>42</v>
      </c>
      <c r="C37" s="94"/>
      <c r="D37" s="95"/>
      <c r="E37" s="96" t="s">
        <v>40</v>
      </c>
      <c r="F37" s="96" t="s">
        <v>40</v>
      </c>
      <c r="G37" s="96" t="s">
        <v>40</v>
      </c>
      <c r="H37" s="96" t="s">
        <v>40</v>
      </c>
      <c r="I37" s="95" t="s">
        <v>40</v>
      </c>
      <c r="J37" s="96" t="s">
        <v>40</v>
      </c>
      <c r="K37" s="97"/>
      <c r="L37" s="35">
        <f>COUNTIF(C37:K37,"x")</f>
        <v>6</v>
      </c>
      <c r="M37" s="388"/>
    </row>
    <row r="38" spans="1:13" s="233" customFormat="1" ht="16.5" x14ac:dyDescent="0.45">
      <c r="A38" s="102" t="s">
        <v>47</v>
      </c>
      <c r="B38" s="103" t="s">
        <v>48</v>
      </c>
      <c r="C38" s="104"/>
      <c r="D38" s="105"/>
      <c r="E38" s="106" t="s">
        <v>40</v>
      </c>
      <c r="F38" s="106" t="s">
        <v>40</v>
      </c>
      <c r="G38" s="106" t="s">
        <v>40</v>
      </c>
      <c r="H38" s="106"/>
      <c r="I38" s="105" t="s">
        <v>40</v>
      </c>
      <c r="J38" s="106" t="s">
        <v>40</v>
      </c>
      <c r="K38" s="107"/>
      <c r="L38" s="107">
        <f>COUNTIF(C38:K38,"x")</f>
        <v>5</v>
      </c>
      <c r="M38" s="388"/>
    </row>
    <row r="39" spans="1:13" ht="16.5" x14ac:dyDescent="0.45">
      <c r="A39" s="21" t="s">
        <v>50</v>
      </c>
      <c r="B39" s="8" t="s">
        <v>51</v>
      </c>
      <c r="C39" s="9"/>
      <c r="D39" s="10"/>
      <c r="E39" s="9" t="s">
        <v>40</v>
      </c>
      <c r="F39" s="9"/>
      <c r="G39" s="9"/>
      <c r="H39" s="9"/>
      <c r="I39" s="10"/>
      <c r="J39" s="9"/>
      <c r="K39" s="9"/>
      <c r="L39" s="100">
        <f t="shared" ref="L39" si="9">COUNTIF(C39:K39,"x")</f>
        <v>1</v>
      </c>
      <c r="M39" s="388"/>
    </row>
    <row r="40" spans="1:13" ht="16.5" x14ac:dyDescent="0.45">
      <c r="A40" s="21" t="s">
        <v>53</v>
      </c>
      <c r="B40" s="8" t="s">
        <v>68</v>
      </c>
      <c r="C40" s="9"/>
      <c r="D40" s="10"/>
      <c r="E40" s="9"/>
      <c r="F40" s="9"/>
      <c r="G40" s="9" t="s">
        <v>40</v>
      </c>
      <c r="H40" s="9"/>
      <c r="I40" s="10"/>
      <c r="J40" s="9" t="s">
        <v>40</v>
      </c>
      <c r="K40" s="9"/>
      <c r="L40" s="100">
        <f t="shared" ref="L40" si="10">COUNTIF(C40:K40,"x")</f>
        <v>2</v>
      </c>
      <c r="M40" s="388"/>
    </row>
    <row r="41" spans="1:13" ht="16.5" x14ac:dyDescent="0.45">
      <c r="A41" s="21" t="s">
        <v>62</v>
      </c>
      <c r="B41" s="8" t="s">
        <v>767</v>
      </c>
      <c r="C41" s="9"/>
      <c r="D41" s="10"/>
      <c r="E41" s="9"/>
      <c r="F41" s="9"/>
      <c r="G41" s="9"/>
      <c r="H41" s="9"/>
      <c r="I41" s="10" t="s">
        <v>40</v>
      </c>
      <c r="J41" s="9"/>
      <c r="K41" s="9"/>
      <c r="L41" s="100">
        <f t="shared" ref="L41" si="11">COUNTIF(C41:K41,"x")</f>
        <v>1</v>
      </c>
      <c r="M41" s="388"/>
    </row>
    <row r="42" spans="1:13" s="233" customFormat="1" ht="16.5" x14ac:dyDescent="0.45">
      <c r="A42" s="102" t="s">
        <v>54</v>
      </c>
      <c r="B42" s="103" t="s">
        <v>55</v>
      </c>
      <c r="C42" s="104"/>
      <c r="D42" s="105"/>
      <c r="E42" s="106"/>
      <c r="F42" s="106" t="s">
        <v>40</v>
      </c>
      <c r="G42" s="106"/>
      <c r="H42" s="106" t="s">
        <v>40</v>
      </c>
      <c r="I42" s="105"/>
      <c r="J42" s="106"/>
      <c r="K42" s="107"/>
      <c r="L42" s="107">
        <f>COUNTIF(C42:K42,"x")</f>
        <v>2</v>
      </c>
      <c r="M42" s="388"/>
    </row>
    <row r="43" spans="1:13" ht="16.5" x14ac:dyDescent="0.45">
      <c r="A43" s="21" t="s">
        <v>63</v>
      </c>
      <c r="B43" s="8" t="s">
        <v>66</v>
      </c>
      <c r="C43" s="9"/>
      <c r="D43" s="10"/>
      <c r="E43" s="9"/>
      <c r="F43" s="9"/>
      <c r="G43" s="9"/>
      <c r="H43" s="9" t="s">
        <v>40</v>
      </c>
      <c r="I43" s="10"/>
      <c r="J43" s="9"/>
      <c r="K43" s="9"/>
      <c r="L43" s="100">
        <f t="shared" ref="L43" si="12">COUNTIF(C43:K43,"x")</f>
        <v>1</v>
      </c>
      <c r="M43" s="388"/>
    </row>
    <row r="44" spans="1:13" s="361" customFormat="1" ht="16.5" x14ac:dyDescent="0.45">
      <c r="A44" s="415" t="s">
        <v>75</v>
      </c>
      <c r="B44" s="416"/>
      <c r="C44" s="112"/>
      <c r="D44" s="113"/>
      <c r="E44" s="114" t="s">
        <v>40</v>
      </c>
      <c r="F44" s="114"/>
      <c r="G44" s="114" t="s">
        <v>40</v>
      </c>
      <c r="H44" s="114" t="s">
        <v>40</v>
      </c>
      <c r="I44" s="113" t="s">
        <v>40</v>
      </c>
      <c r="J44" s="114" t="s">
        <v>40</v>
      </c>
      <c r="K44" s="115" t="s">
        <v>40</v>
      </c>
      <c r="L44" s="115">
        <f>COUNTIF(C44:K44,"x")</f>
        <v>6</v>
      </c>
      <c r="M44" s="388"/>
    </row>
    <row r="45" spans="1:13" ht="16.5" x14ac:dyDescent="0.45">
      <c r="A45" s="34" t="s">
        <v>41</v>
      </c>
      <c r="B45" s="108" t="s">
        <v>76</v>
      </c>
      <c r="C45" s="35"/>
      <c r="D45" s="36"/>
      <c r="E45" s="35" t="s">
        <v>40</v>
      </c>
      <c r="F45" s="35"/>
      <c r="G45" s="35" t="s">
        <v>40</v>
      </c>
      <c r="H45" s="35" t="s">
        <v>40</v>
      </c>
      <c r="I45" s="36"/>
      <c r="J45" s="35"/>
      <c r="K45" s="35"/>
      <c r="L45" s="97">
        <f t="shared" ref="L45:L47" si="13">COUNTIF(C45:K45,"x")</f>
        <v>3</v>
      </c>
      <c r="M45" s="388"/>
    </row>
    <row r="46" spans="1:13" ht="16.5" x14ac:dyDescent="0.45">
      <c r="A46" s="34" t="s">
        <v>58</v>
      </c>
      <c r="B46" s="108" t="s">
        <v>77</v>
      </c>
      <c r="C46" s="55"/>
      <c r="D46" s="54"/>
      <c r="E46" s="55"/>
      <c r="F46" s="55"/>
      <c r="G46" s="55"/>
      <c r="H46" s="55"/>
      <c r="I46" s="54" t="s">
        <v>40</v>
      </c>
      <c r="J46" s="55" t="s">
        <v>40</v>
      </c>
      <c r="K46" s="35" t="s">
        <v>40</v>
      </c>
      <c r="L46" s="97">
        <f t="shared" si="13"/>
        <v>3</v>
      </c>
      <c r="M46" s="388"/>
    </row>
    <row r="47" spans="1:13" ht="32" x14ac:dyDescent="0.45">
      <c r="A47" s="44" t="s">
        <v>78</v>
      </c>
      <c r="B47" s="116" t="s">
        <v>79</v>
      </c>
      <c r="C47" s="62"/>
      <c r="D47" s="61"/>
      <c r="E47" s="62"/>
      <c r="F47" s="62"/>
      <c r="G47" s="62"/>
      <c r="H47" s="62"/>
      <c r="I47" s="61"/>
      <c r="J47" s="62"/>
      <c r="K47" s="62" t="s">
        <v>40</v>
      </c>
      <c r="L47" s="107">
        <f t="shared" si="13"/>
        <v>1</v>
      </c>
      <c r="M47" s="388"/>
    </row>
    <row r="48" spans="1:13" ht="16.5" x14ac:dyDescent="0.45">
      <c r="A48" s="44" t="s">
        <v>80</v>
      </c>
      <c r="B48" s="146" t="s">
        <v>60</v>
      </c>
      <c r="C48" s="62"/>
      <c r="D48" s="61"/>
      <c r="E48" s="62"/>
      <c r="F48" s="62"/>
      <c r="G48" s="62"/>
      <c r="H48" s="62"/>
      <c r="I48" s="61" t="s">
        <v>40</v>
      </c>
      <c r="J48" s="62" t="s">
        <v>40</v>
      </c>
      <c r="K48" s="62" t="s">
        <v>40</v>
      </c>
      <c r="L48" s="107">
        <f t="shared" ref="L48" si="14">COUNTIF(C48:K48,"x")</f>
        <v>3</v>
      </c>
      <c r="M48" s="388"/>
    </row>
    <row r="49" spans="1:13" ht="32" x14ac:dyDescent="0.45">
      <c r="A49" s="60" t="s">
        <v>81</v>
      </c>
      <c r="B49" s="101" t="s">
        <v>822</v>
      </c>
      <c r="C49" s="89"/>
      <c r="D49" s="90"/>
      <c r="E49" s="89"/>
      <c r="F49" s="89"/>
      <c r="G49" s="89"/>
      <c r="H49" s="89"/>
      <c r="I49" s="90" t="s">
        <v>40</v>
      </c>
      <c r="J49" s="89"/>
      <c r="K49" s="89"/>
      <c r="L49" s="99">
        <f t="shared" ref="L49" si="15">COUNTIF(C49:K49,"x")</f>
        <v>1</v>
      </c>
      <c r="M49" s="388"/>
    </row>
    <row r="50" spans="1:13" ht="32" x14ac:dyDescent="0.45">
      <c r="A50" s="60" t="s">
        <v>82</v>
      </c>
      <c r="B50" s="101" t="s">
        <v>823</v>
      </c>
      <c r="C50" s="89"/>
      <c r="D50" s="90"/>
      <c r="E50" s="89"/>
      <c r="F50" s="89"/>
      <c r="G50" s="89"/>
      <c r="H50" s="89"/>
      <c r="I50" s="90"/>
      <c r="J50" s="89" t="s">
        <v>40</v>
      </c>
      <c r="K50" s="89"/>
      <c r="L50" s="99">
        <f t="shared" ref="L50:L58" si="16">COUNTIF(C50:K50,"x")</f>
        <v>1</v>
      </c>
      <c r="M50" s="388"/>
    </row>
    <row r="51" spans="1:13" ht="16.5" x14ac:dyDescent="0.45">
      <c r="A51" s="60" t="s">
        <v>236</v>
      </c>
      <c r="B51" s="101" t="s">
        <v>785</v>
      </c>
      <c r="C51" s="89"/>
      <c r="D51" s="90"/>
      <c r="E51" s="89"/>
      <c r="F51" s="89"/>
      <c r="G51" s="89"/>
      <c r="H51" s="89"/>
      <c r="I51" s="90"/>
      <c r="J51" s="89"/>
      <c r="K51" s="89" t="s">
        <v>40</v>
      </c>
      <c r="L51" s="99">
        <f t="shared" ref="L51" si="17">COUNTIF(C51:K51,"x")</f>
        <v>1</v>
      </c>
      <c r="M51" s="388"/>
    </row>
    <row r="52" spans="1:13" ht="16.5" x14ac:dyDescent="0.45">
      <c r="A52" s="44" t="s">
        <v>83</v>
      </c>
      <c r="B52" s="146" t="s">
        <v>67</v>
      </c>
      <c r="C52" s="62"/>
      <c r="D52" s="61"/>
      <c r="E52" s="62"/>
      <c r="F52" s="62"/>
      <c r="G52" s="62"/>
      <c r="H52" s="62"/>
      <c r="I52" s="61" t="s">
        <v>40</v>
      </c>
      <c r="J52" s="62" t="s">
        <v>40</v>
      </c>
      <c r="K52" s="62" t="s">
        <v>40</v>
      </c>
      <c r="L52" s="107">
        <f t="shared" si="16"/>
        <v>3</v>
      </c>
      <c r="M52" s="388"/>
    </row>
    <row r="53" spans="1:13" ht="32" x14ac:dyDescent="0.45">
      <c r="A53" s="60" t="s">
        <v>84</v>
      </c>
      <c r="B53" s="101" t="s">
        <v>786</v>
      </c>
      <c r="C53" s="89"/>
      <c r="D53" s="90"/>
      <c r="E53" s="89"/>
      <c r="F53" s="89"/>
      <c r="G53" s="89"/>
      <c r="H53" s="89"/>
      <c r="I53" s="90" t="s">
        <v>40</v>
      </c>
      <c r="J53" s="89"/>
      <c r="K53" s="89"/>
      <c r="L53" s="99">
        <f t="shared" ref="L53" si="18">COUNTIF(C53:K53,"x")</f>
        <v>1</v>
      </c>
      <c r="M53" s="388"/>
    </row>
    <row r="54" spans="1:13" ht="32" x14ac:dyDescent="0.45">
      <c r="A54" s="60" t="s">
        <v>85</v>
      </c>
      <c r="B54" s="101" t="s">
        <v>824</v>
      </c>
      <c r="C54" s="89"/>
      <c r="D54" s="90"/>
      <c r="E54" s="89"/>
      <c r="F54" s="89"/>
      <c r="G54" s="89"/>
      <c r="H54" s="89"/>
      <c r="I54" s="90" t="s">
        <v>40</v>
      </c>
      <c r="J54" s="89"/>
      <c r="K54" s="89"/>
      <c r="L54" s="99">
        <f t="shared" si="16"/>
        <v>1</v>
      </c>
      <c r="M54" s="388"/>
    </row>
    <row r="55" spans="1:13" ht="32" x14ac:dyDescent="0.45">
      <c r="A55" s="60" t="s">
        <v>86</v>
      </c>
      <c r="B55" s="101" t="s">
        <v>825</v>
      </c>
      <c r="C55" s="89"/>
      <c r="D55" s="90"/>
      <c r="E55" s="89"/>
      <c r="F55" s="89"/>
      <c r="G55" s="89"/>
      <c r="H55" s="89"/>
      <c r="I55" s="90"/>
      <c r="J55" s="89" t="s">
        <v>40</v>
      </c>
      <c r="K55" s="89"/>
      <c r="L55" s="99">
        <f t="shared" si="16"/>
        <v>1</v>
      </c>
      <c r="M55" s="388"/>
    </row>
    <row r="56" spans="1:13" ht="32" x14ac:dyDescent="0.45">
      <c r="A56" s="60" t="s">
        <v>87</v>
      </c>
      <c r="B56" s="101" t="s">
        <v>826</v>
      </c>
      <c r="C56" s="89"/>
      <c r="D56" s="90"/>
      <c r="E56" s="89"/>
      <c r="F56" s="89"/>
      <c r="G56" s="89"/>
      <c r="H56" s="89"/>
      <c r="I56" s="90"/>
      <c r="J56" s="89"/>
      <c r="K56" s="89" t="s">
        <v>40</v>
      </c>
      <c r="L56" s="99">
        <f t="shared" ref="L56:L57" si="19">COUNTIF(C56:K56,"x")</f>
        <v>1</v>
      </c>
      <c r="M56" s="388"/>
    </row>
    <row r="57" spans="1:13" ht="16.5" x14ac:dyDescent="0.45">
      <c r="A57" s="44" t="s">
        <v>88</v>
      </c>
      <c r="B57" s="146" t="s">
        <v>73</v>
      </c>
      <c r="C57" s="62"/>
      <c r="D57" s="61"/>
      <c r="E57" s="62"/>
      <c r="F57" s="62"/>
      <c r="G57" s="62"/>
      <c r="H57" s="62"/>
      <c r="I57" s="61" t="s">
        <v>40</v>
      </c>
      <c r="J57" s="62" t="s">
        <v>40</v>
      </c>
      <c r="K57" s="62" t="s">
        <v>40</v>
      </c>
      <c r="L57" s="107">
        <f t="shared" si="19"/>
        <v>3</v>
      </c>
      <c r="M57" s="388"/>
    </row>
    <row r="58" spans="1:13" ht="16.5" x14ac:dyDescent="0.45">
      <c r="A58" s="60" t="s">
        <v>89</v>
      </c>
      <c r="B58" s="101" t="s">
        <v>827</v>
      </c>
      <c r="C58" s="89"/>
      <c r="D58" s="90"/>
      <c r="E58" s="89"/>
      <c r="F58" s="89"/>
      <c r="G58" s="89"/>
      <c r="H58" s="89"/>
      <c r="I58" s="90" t="s">
        <v>40</v>
      </c>
      <c r="J58" s="89" t="s">
        <v>40</v>
      </c>
      <c r="K58" s="89" t="s">
        <v>40</v>
      </c>
      <c r="L58" s="99">
        <f t="shared" si="16"/>
        <v>3</v>
      </c>
      <c r="M58" s="388"/>
    </row>
    <row r="59" spans="1:13" ht="16.5" x14ac:dyDescent="0.45">
      <c r="A59" s="17" t="s">
        <v>90</v>
      </c>
      <c r="B59" s="152" t="s">
        <v>91</v>
      </c>
      <c r="C59" s="389"/>
      <c r="D59" s="390"/>
      <c r="E59" s="390"/>
      <c r="F59" s="390"/>
      <c r="G59" s="390"/>
      <c r="H59" s="390"/>
      <c r="I59" s="390"/>
      <c r="J59" s="390"/>
      <c r="K59" s="390"/>
      <c r="L59" s="390"/>
      <c r="M59" s="390"/>
    </row>
    <row r="60" spans="1:13" ht="16.5" x14ac:dyDescent="0.45">
      <c r="A60" s="34" t="s">
        <v>41</v>
      </c>
      <c r="B60" s="108" t="s">
        <v>92</v>
      </c>
      <c r="C60" s="35"/>
      <c r="D60" s="36"/>
      <c r="E60" s="35"/>
      <c r="F60" s="35" t="s">
        <v>40</v>
      </c>
      <c r="G60" s="35"/>
      <c r="H60" s="35" t="s">
        <v>40</v>
      </c>
      <c r="I60" s="36"/>
      <c r="J60" s="35" t="s">
        <v>40</v>
      </c>
      <c r="K60" s="35"/>
      <c r="L60" s="97">
        <f t="shared" ref="L60" si="20">COUNTIF(C60:K60,"x")</f>
        <v>3</v>
      </c>
      <c r="M60" s="418" t="s">
        <v>574</v>
      </c>
    </row>
    <row r="61" spans="1:13" ht="16.5" x14ac:dyDescent="0.45">
      <c r="A61" s="34" t="s">
        <v>58</v>
      </c>
      <c r="B61" s="109" t="s">
        <v>93</v>
      </c>
      <c r="C61" s="35" t="s">
        <v>40</v>
      </c>
      <c r="D61" s="35" t="s">
        <v>40</v>
      </c>
      <c r="E61" s="35" t="s">
        <v>40</v>
      </c>
      <c r="F61" s="35"/>
      <c r="G61" s="35" t="s">
        <v>40</v>
      </c>
      <c r="H61" s="35"/>
      <c r="I61" s="35" t="s">
        <v>40</v>
      </c>
      <c r="J61" s="35"/>
      <c r="K61" s="35" t="s">
        <v>40</v>
      </c>
      <c r="L61" s="97">
        <f t="shared" ref="L61:L67" si="21">COUNTIF(C61:K61,"x")</f>
        <v>6</v>
      </c>
      <c r="M61" s="418"/>
    </row>
    <row r="62" spans="1:13" ht="16.5" x14ac:dyDescent="0.45">
      <c r="A62" s="44" t="s">
        <v>78</v>
      </c>
      <c r="B62" s="111" t="s">
        <v>44</v>
      </c>
      <c r="C62" s="45" t="s">
        <v>40</v>
      </c>
      <c r="D62" s="45" t="s">
        <v>40</v>
      </c>
      <c r="E62" s="45" t="s">
        <v>40</v>
      </c>
      <c r="F62" s="45"/>
      <c r="G62" s="45" t="s">
        <v>40</v>
      </c>
      <c r="H62" s="45"/>
      <c r="I62" s="45" t="s">
        <v>40</v>
      </c>
      <c r="J62" s="45"/>
      <c r="K62" s="45" t="s">
        <v>40</v>
      </c>
      <c r="L62" s="107">
        <f t="shared" ref="L62" si="22">COUNTIF(C62:K62,"x")</f>
        <v>6</v>
      </c>
      <c r="M62" s="418"/>
    </row>
    <row r="63" spans="1:13" ht="16.5" x14ac:dyDescent="0.45">
      <c r="A63" s="60" t="s">
        <v>94</v>
      </c>
      <c r="B63" s="110" t="s">
        <v>95</v>
      </c>
      <c r="C63" s="58"/>
      <c r="D63" s="58" t="s">
        <v>40</v>
      </c>
      <c r="E63" s="58"/>
      <c r="F63" s="58"/>
      <c r="G63" s="58"/>
      <c r="H63" s="58"/>
      <c r="I63" s="58"/>
      <c r="J63" s="58"/>
      <c r="K63" s="58"/>
      <c r="L63" s="99">
        <f t="shared" ref="L63" si="23">COUNTIF(C63:K63,"x")</f>
        <v>1</v>
      </c>
      <c r="M63" s="418"/>
    </row>
    <row r="64" spans="1:13" ht="16.5" x14ac:dyDescent="0.45">
      <c r="A64" s="60" t="s">
        <v>96</v>
      </c>
      <c r="B64" s="110" t="s">
        <v>26</v>
      </c>
      <c r="C64" s="58" t="s">
        <v>40</v>
      </c>
      <c r="D64" s="58"/>
      <c r="E64" s="58"/>
      <c r="F64" s="58"/>
      <c r="G64" s="58"/>
      <c r="H64" s="58"/>
      <c r="I64" s="58"/>
      <c r="J64" s="58"/>
      <c r="K64" s="58" t="s">
        <v>40</v>
      </c>
      <c r="L64" s="99">
        <f t="shared" si="21"/>
        <v>2</v>
      </c>
      <c r="M64" s="418"/>
    </row>
    <row r="65" spans="1:560" ht="16.5" x14ac:dyDescent="0.45">
      <c r="A65" s="60" t="s">
        <v>97</v>
      </c>
      <c r="B65" s="110" t="s">
        <v>30</v>
      </c>
      <c r="C65" s="58" t="s">
        <v>40</v>
      </c>
      <c r="D65" s="58"/>
      <c r="E65" s="58"/>
      <c r="F65" s="58"/>
      <c r="G65" s="58"/>
      <c r="H65" s="58"/>
      <c r="I65" s="58"/>
      <c r="J65" s="58"/>
      <c r="K65" s="58"/>
      <c r="L65" s="99">
        <f t="shared" si="21"/>
        <v>1</v>
      </c>
      <c r="M65" s="418"/>
    </row>
    <row r="66" spans="1:560" ht="16.5" x14ac:dyDescent="0.45">
      <c r="A66" s="60" t="s">
        <v>98</v>
      </c>
      <c r="B66" s="110" t="s">
        <v>99</v>
      </c>
      <c r="C66" s="58" t="s">
        <v>40</v>
      </c>
      <c r="D66" s="58"/>
      <c r="E66" s="58"/>
      <c r="F66" s="58"/>
      <c r="G66" s="58"/>
      <c r="H66" s="58"/>
      <c r="I66" s="58"/>
      <c r="J66" s="58"/>
      <c r="K66" s="58"/>
      <c r="L66" s="99">
        <f t="shared" si="21"/>
        <v>1</v>
      </c>
      <c r="M66" s="418"/>
    </row>
    <row r="67" spans="1:560" ht="16.5" x14ac:dyDescent="0.45">
      <c r="A67" s="60" t="s">
        <v>100</v>
      </c>
      <c r="B67" s="110" t="s">
        <v>101</v>
      </c>
      <c r="C67" s="58"/>
      <c r="D67" s="58"/>
      <c r="E67" s="58" t="s">
        <v>40</v>
      </c>
      <c r="F67" s="58"/>
      <c r="G67" s="58"/>
      <c r="H67" s="58"/>
      <c r="I67" s="58"/>
      <c r="J67" s="58"/>
      <c r="K67" s="58"/>
      <c r="L67" s="99">
        <f t="shared" si="21"/>
        <v>1</v>
      </c>
      <c r="M67" s="418"/>
    </row>
    <row r="68" spans="1:560" ht="16.5" x14ac:dyDescent="0.45">
      <c r="A68" s="60" t="s">
        <v>102</v>
      </c>
      <c r="B68" s="110" t="s">
        <v>103</v>
      </c>
      <c r="C68" s="58"/>
      <c r="D68" s="58"/>
      <c r="E68" s="58" t="s">
        <v>40</v>
      </c>
      <c r="F68" s="58"/>
      <c r="G68" s="58" t="s">
        <v>40</v>
      </c>
      <c r="H68" s="58"/>
      <c r="I68" s="58"/>
      <c r="J68" s="58"/>
      <c r="K68" s="58"/>
      <c r="L68" s="99">
        <f t="shared" ref="L68" si="24">COUNTIF(C68:K68,"x")</f>
        <v>2</v>
      </c>
      <c r="M68" s="418"/>
    </row>
    <row r="69" spans="1:560" ht="16.5" x14ac:dyDescent="0.45">
      <c r="A69" s="60" t="s">
        <v>104</v>
      </c>
      <c r="B69" s="110" t="s">
        <v>22</v>
      </c>
      <c r="C69" s="58"/>
      <c r="D69" s="58"/>
      <c r="E69" s="58"/>
      <c r="F69" s="58"/>
      <c r="G69" s="58" t="s">
        <v>40</v>
      </c>
      <c r="H69" s="58"/>
      <c r="I69" s="58" t="s">
        <v>40</v>
      </c>
      <c r="J69" s="58"/>
      <c r="K69" s="58" t="s">
        <v>40</v>
      </c>
      <c r="L69" s="99">
        <f t="shared" ref="L69" si="25">COUNTIF(C69:K69,"x")</f>
        <v>3</v>
      </c>
      <c r="M69" s="418"/>
    </row>
    <row r="70" spans="1:560" ht="16.5" x14ac:dyDescent="0.45">
      <c r="A70" s="60" t="s">
        <v>105</v>
      </c>
      <c r="B70" s="110" t="s">
        <v>106</v>
      </c>
      <c r="C70" s="58"/>
      <c r="D70" s="58"/>
      <c r="E70" s="58"/>
      <c r="F70" s="58"/>
      <c r="G70" s="58" t="s">
        <v>40</v>
      </c>
      <c r="H70" s="58"/>
      <c r="I70" s="58"/>
      <c r="J70" s="58"/>
      <c r="K70" s="58"/>
      <c r="L70" s="99">
        <f t="shared" ref="L70" si="26">COUNTIF(C70:K70,"x")</f>
        <v>1</v>
      </c>
      <c r="M70" s="418"/>
    </row>
    <row r="71" spans="1:560" ht="16.5" x14ac:dyDescent="0.45">
      <c r="A71" s="60" t="s">
        <v>107</v>
      </c>
      <c r="B71" s="110" t="s">
        <v>29</v>
      </c>
      <c r="C71" s="58"/>
      <c r="D71" s="58"/>
      <c r="E71" s="58"/>
      <c r="F71" s="58"/>
      <c r="G71" s="58"/>
      <c r="H71" s="58"/>
      <c r="I71" s="58" t="s">
        <v>40</v>
      </c>
      <c r="J71" s="58"/>
      <c r="K71" s="58"/>
      <c r="L71" s="99">
        <f t="shared" ref="L71:L73" si="27">COUNTIF(C71:K71,"x")</f>
        <v>1</v>
      </c>
      <c r="M71" s="418"/>
    </row>
    <row r="72" spans="1:560" ht="16.5" x14ac:dyDescent="0.45">
      <c r="A72" s="60" t="s">
        <v>108</v>
      </c>
      <c r="B72" s="110" t="s">
        <v>46</v>
      </c>
      <c r="C72" s="58"/>
      <c r="D72" s="58"/>
      <c r="E72" s="58"/>
      <c r="F72" s="58"/>
      <c r="G72" s="58"/>
      <c r="H72" s="58"/>
      <c r="I72" s="58" t="s">
        <v>40</v>
      </c>
      <c r="J72" s="58"/>
      <c r="K72" s="58"/>
      <c r="L72" s="99">
        <f t="shared" si="27"/>
        <v>1</v>
      </c>
      <c r="M72" s="418"/>
    </row>
    <row r="73" spans="1:560" ht="16.5" x14ac:dyDescent="0.45">
      <c r="A73" s="60" t="s">
        <v>109</v>
      </c>
      <c r="B73" s="110" t="s">
        <v>27</v>
      </c>
      <c r="C73" s="58"/>
      <c r="D73" s="58"/>
      <c r="E73" s="58"/>
      <c r="F73" s="58"/>
      <c r="G73" s="58"/>
      <c r="H73" s="58"/>
      <c r="I73" s="58"/>
      <c r="J73" s="58"/>
      <c r="K73" s="58" t="s">
        <v>40</v>
      </c>
      <c r="L73" s="99">
        <f t="shared" si="27"/>
        <v>1</v>
      </c>
      <c r="M73" s="418"/>
    </row>
    <row r="74" spans="1:560" ht="16.5" x14ac:dyDescent="0.45">
      <c r="A74" s="394" t="s">
        <v>110</v>
      </c>
      <c r="B74" s="394"/>
      <c r="C74" s="28"/>
      <c r="D74" s="28"/>
      <c r="E74" s="28"/>
      <c r="F74" s="28"/>
      <c r="G74" s="28"/>
      <c r="H74" s="28"/>
      <c r="I74" s="28"/>
      <c r="J74" s="28"/>
      <c r="K74" s="28"/>
      <c r="L74" s="29"/>
      <c r="M74" s="46"/>
    </row>
    <row r="75" spans="1:560" ht="48" x14ac:dyDescent="0.45">
      <c r="A75" s="27" t="s">
        <v>37</v>
      </c>
      <c r="B75" s="30" t="s">
        <v>111</v>
      </c>
      <c r="C75" s="417" t="s">
        <v>112</v>
      </c>
      <c r="D75" s="417"/>
      <c r="E75" s="417"/>
      <c r="F75" s="417"/>
      <c r="G75" s="417"/>
      <c r="H75" s="417"/>
      <c r="I75" s="417"/>
      <c r="J75" s="417"/>
      <c r="K75" s="417"/>
      <c r="L75" s="417"/>
      <c r="M75" s="417"/>
      <c r="N75" s="84"/>
      <c r="O75" s="84" t="s">
        <v>112</v>
      </c>
      <c r="P75" s="84" t="s">
        <v>112</v>
      </c>
      <c r="Q75" s="84" t="s">
        <v>112</v>
      </c>
      <c r="R75" s="84" t="s">
        <v>112</v>
      </c>
      <c r="S75" s="84" t="s">
        <v>112</v>
      </c>
      <c r="T75" s="84" t="s">
        <v>112</v>
      </c>
      <c r="U75" s="84" t="s">
        <v>112</v>
      </c>
      <c r="V75" s="84" t="s">
        <v>112</v>
      </c>
      <c r="W75" s="84" t="s">
        <v>112</v>
      </c>
      <c r="X75" s="84" t="s">
        <v>112</v>
      </c>
      <c r="Y75" s="84" t="s">
        <v>112</v>
      </c>
      <c r="Z75" s="84" t="s">
        <v>112</v>
      </c>
      <c r="AA75" s="84" t="s">
        <v>112</v>
      </c>
      <c r="AB75" s="84" t="s">
        <v>112</v>
      </c>
      <c r="AC75" s="84" t="s">
        <v>112</v>
      </c>
      <c r="AD75" s="84" t="s">
        <v>112</v>
      </c>
      <c r="AE75" s="84" t="s">
        <v>112</v>
      </c>
      <c r="AF75" s="84" t="s">
        <v>112</v>
      </c>
      <c r="AG75" s="84" t="s">
        <v>112</v>
      </c>
      <c r="AH75" s="84" t="s">
        <v>112</v>
      </c>
      <c r="AI75" s="84" t="s">
        <v>112</v>
      </c>
      <c r="AJ75" s="84" t="s">
        <v>112</v>
      </c>
      <c r="AK75" s="84" t="s">
        <v>112</v>
      </c>
      <c r="AL75" s="84" t="s">
        <v>112</v>
      </c>
      <c r="AM75" s="84" t="s">
        <v>112</v>
      </c>
      <c r="AN75" s="84" t="s">
        <v>112</v>
      </c>
      <c r="AO75" s="84" t="s">
        <v>112</v>
      </c>
      <c r="AP75" s="84" t="s">
        <v>112</v>
      </c>
      <c r="AQ75" s="84" t="s">
        <v>112</v>
      </c>
      <c r="AR75" s="84" t="s">
        <v>112</v>
      </c>
      <c r="AS75" s="84" t="s">
        <v>112</v>
      </c>
      <c r="AT75" s="84" t="s">
        <v>112</v>
      </c>
      <c r="AU75" s="84" t="s">
        <v>112</v>
      </c>
      <c r="AV75" s="84" t="s">
        <v>112</v>
      </c>
      <c r="AW75" s="84" t="s">
        <v>112</v>
      </c>
      <c r="AX75" s="84" t="s">
        <v>112</v>
      </c>
      <c r="AY75" s="84" t="s">
        <v>112</v>
      </c>
      <c r="AZ75" s="84" t="s">
        <v>112</v>
      </c>
      <c r="BA75" s="84" t="s">
        <v>112</v>
      </c>
      <c r="BB75" s="84" t="s">
        <v>112</v>
      </c>
      <c r="BC75" s="84" t="s">
        <v>112</v>
      </c>
      <c r="BD75" s="84" t="s">
        <v>112</v>
      </c>
      <c r="BE75" s="84" t="s">
        <v>112</v>
      </c>
      <c r="BF75" s="84" t="s">
        <v>112</v>
      </c>
      <c r="BG75" s="84" t="s">
        <v>112</v>
      </c>
      <c r="BH75" s="84" t="s">
        <v>112</v>
      </c>
      <c r="BI75" s="84" t="s">
        <v>112</v>
      </c>
      <c r="BJ75" s="84" t="s">
        <v>112</v>
      </c>
      <c r="BK75" s="84" t="s">
        <v>112</v>
      </c>
      <c r="BL75" s="84" t="s">
        <v>112</v>
      </c>
      <c r="BM75" s="84" t="s">
        <v>112</v>
      </c>
      <c r="BN75" s="84" t="s">
        <v>112</v>
      </c>
      <c r="BO75" s="84" t="s">
        <v>112</v>
      </c>
      <c r="BP75" s="84" t="s">
        <v>112</v>
      </c>
      <c r="BQ75" s="84" t="s">
        <v>112</v>
      </c>
      <c r="BR75" s="84" t="s">
        <v>112</v>
      </c>
      <c r="BS75" s="84" t="s">
        <v>112</v>
      </c>
      <c r="BT75" s="84" t="s">
        <v>112</v>
      </c>
      <c r="BU75" s="84" t="s">
        <v>112</v>
      </c>
      <c r="BV75" s="84" t="s">
        <v>112</v>
      </c>
      <c r="BW75" s="84" t="s">
        <v>112</v>
      </c>
      <c r="BX75" s="84" t="s">
        <v>112</v>
      </c>
      <c r="BY75" s="84" t="s">
        <v>112</v>
      </c>
      <c r="BZ75" s="84" t="s">
        <v>112</v>
      </c>
      <c r="CA75" s="84" t="s">
        <v>112</v>
      </c>
      <c r="CB75" s="84" t="s">
        <v>112</v>
      </c>
      <c r="CC75" s="84" t="s">
        <v>112</v>
      </c>
      <c r="CD75" s="84" t="s">
        <v>112</v>
      </c>
      <c r="CE75" s="84" t="s">
        <v>112</v>
      </c>
      <c r="CF75" s="84" t="s">
        <v>112</v>
      </c>
      <c r="CG75" s="84" t="s">
        <v>112</v>
      </c>
      <c r="CH75" s="84" t="s">
        <v>112</v>
      </c>
      <c r="CI75" s="84" t="s">
        <v>112</v>
      </c>
      <c r="CJ75" s="84" t="s">
        <v>112</v>
      </c>
      <c r="CK75" s="84" t="s">
        <v>112</v>
      </c>
      <c r="CL75" s="84" t="s">
        <v>112</v>
      </c>
      <c r="CM75" s="84" t="s">
        <v>112</v>
      </c>
      <c r="CN75" s="84" t="s">
        <v>112</v>
      </c>
      <c r="CO75" s="84" t="s">
        <v>112</v>
      </c>
      <c r="CP75" s="84" t="s">
        <v>112</v>
      </c>
      <c r="CQ75" s="84" t="s">
        <v>112</v>
      </c>
      <c r="CR75" s="84" t="s">
        <v>112</v>
      </c>
      <c r="CS75" s="84" t="s">
        <v>112</v>
      </c>
      <c r="CT75" s="84" t="s">
        <v>112</v>
      </c>
      <c r="CU75" s="84" t="s">
        <v>112</v>
      </c>
      <c r="CV75" s="84" t="s">
        <v>112</v>
      </c>
      <c r="CW75" s="84" t="s">
        <v>112</v>
      </c>
      <c r="CX75" s="84" t="s">
        <v>112</v>
      </c>
      <c r="CY75" s="84" t="s">
        <v>112</v>
      </c>
      <c r="CZ75" s="84" t="s">
        <v>112</v>
      </c>
      <c r="DA75" s="84" t="s">
        <v>112</v>
      </c>
      <c r="DB75" s="84" t="s">
        <v>112</v>
      </c>
      <c r="DC75" s="84" t="s">
        <v>112</v>
      </c>
      <c r="DD75" s="84" t="s">
        <v>112</v>
      </c>
      <c r="DE75" s="84" t="s">
        <v>112</v>
      </c>
      <c r="DF75" s="84" t="s">
        <v>112</v>
      </c>
      <c r="DG75" s="84" t="s">
        <v>112</v>
      </c>
      <c r="DH75" s="84" t="s">
        <v>112</v>
      </c>
      <c r="DI75" s="84" t="s">
        <v>112</v>
      </c>
      <c r="DJ75" s="84" t="s">
        <v>112</v>
      </c>
      <c r="DK75" s="84" t="s">
        <v>112</v>
      </c>
      <c r="DL75" s="84" t="s">
        <v>112</v>
      </c>
      <c r="DM75" s="84" t="s">
        <v>112</v>
      </c>
      <c r="DN75" s="84" t="s">
        <v>112</v>
      </c>
      <c r="DO75" s="84" t="s">
        <v>112</v>
      </c>
      <c r="DP75" s="84" t="s">
        <v>112</v>
      </c>
      <c r="DQ75" s="84" t="s">
        <v>112</v>
      </c>
      <c r="DR75" s="84" t="s">
        <v>112</v>
      </c>
      <c r="DS75" s="84" t="s">
        <v>112</v>
      </c>
      <c r="DT75" s="84" t="s">
        <v>112</v>
      </c>
      <c r="DU75" s="84" t="s">
        <v>112</v>
      </c>
      <c r="DV75" s="84" t="s">
        <v>112</v>
      </c>
      <c r="DW75" s="84" t="s">
        <v>112</v>
      </c>
      <c r="DX75" s="84" t="s">
        <v>112</v>
      </c>
      <c r="DY75" s="84" t="s">
        <v>112</v>
      </c>
      <c r="DZ75" s="84" t="s">
        <v>112</v>
      </c>
      <c r="EA75" s="84" t="s">
        <v>112</v>
      </c>
      <c r="EB75" s="84" t="s">
        <v>112</v>
      </c>
      <c r="EC75" s="84" t="s">
        <v>112</v>
      </c>
      <c r="ED75" s="84" t="s">
        <v>112</v>
      </c>
      <c r="EE75" s="84" t="s">
        <v>112</v>
      </c>
      <c r="EF75" s="84" t="s">
        <v>112</v>
      </c>
      <c r="EG75" s="84" t="s">
        <v>112</v>
      </c>
      <c r="EH75" s="84" t="s">
        <v>112</v>
      </c>
      <c r="EI75" s="84" t="s">
        <v>112</v>
      </c>
      <c r="EJ75" s="84" t="s">
        <v>112</v>
      </c>
      <c r="EK75" s="84" t="s">
        <v>112</v>
      </c>
      <c r="EL75" s="84" t="s">
        <v>112</v>
      </c>
      <c r="EM75" s="84" t="s">
        <v>112</v>
      </c>
      <c r="EN75" s="84" t="s">
        <v>112</v>
      </c>
      <c r="EO75" s="84" t="s">
        <v>112</v>
      </c>
      <c r="EP75" s="84" t="s">
        <v>112</v>
      </c>
      <c r="EQ75" s="84" t="s">
        <v>112</v>
      </c>
      <c r="ER75" s="84" t="s">
        <v>112</v>
      </c>
      <c r="ES75" s="84" t="s">
        <v>112</v>
      </c>
      <c r="ET75" s="84" t="s">
        <v>112</v>
      </c>
      <c r="EU75" s="84" t="s">
        <v>112</v>
      </c>
      <c r="EV75" s="84" t="s">
        <v>112</v>
      </c>
      <c r="EW75" s="84" t="s">
        <v>112</v>
      </c>
      <c r="EX75" s="84" t="s">
        <v>112</v>
      </c>
      <c r="EY75" s="84" t="s">
        <v>112</v>
      </c>
      <c r="EZ75" s="84" t="s">
        <v>112</v>
      </c>
      <c r="FA75" s="84" t="s">
        <v>112</v>
      </c>
      <c r="FB75" s="84" t="s">
        <v>112</v>
      </c>
      <c r="FC75" s="84" t="s">
        <v>112</v>
      </c>
      <c r="FD75" s="84" t="s">
        <v>112</v>
      </c>
      <c r="FE75" s="84" t="s">
        <v>112</v>
      </c>
      <c r="FF75" s="84" t="s">
        <v>112</v>
      </c>
      <c r="FG75" s="84" t="s">
        <v>112</v>
      </c>
      <c r="FH75" s="84" t="s">
        <v>112</v>
      </c>
      <c r="FI75" s="84" t="s">
        <v>112</v>
      </c>
      <c r="FJ75" s="84" t="s">
        <v>112</v>
      </c>
      <c r="FK75" s="84" t="s">
        <v>112</v>
      </c>
      <c r="FL75" s="84" t="s">
        <v>112</v>
      </c>
      <c r="FM75" s="84" t="s">
        <v>112</v>
      </c>
      <c r="FN75" s="84" t="s">
        <v>112</v>
      </c>
      <c r="FO75" s="84" t="s">
        <v>112</v>
      </c>
      <c r="FP75" s="84" t="s">
        <v>112</v>
      </c>
      <c r="FQ75" s="84" t="s">
        <v>112</v>
      </c>
      <c r="FR75" s="84" t="s">
        <v>112</v>
      </c>
      <c r="FS75" s="84" t="s">
        <v>112</v>
      </c>
      <c r="FT75" s="84" t="s">
        <v>112</v>
      </c>
      <c r="FU75" s="84" t="s">
        <v>112</v>
      </c>
      <c r="FV75" s="84" t="s">
        <v>112</v>
      </c>
      <c r="FW75" s="84" t="s">
        <v>112</v>
      </c>
      <c r="FX75" s="84" t="s">
        <v>112</v>
      </c>
      <c r="FY75" s="84" t="s">
        <v>112</v>
      </c>
      <c r="FZ75" s="84" t="s">
        <v>112</v>
      </c>
      <c r="GA75" s="84" t="s">
        <v>112</v>
      </c>
      <c r="GB75" s="84" t="s">
        <v>112</v>
      </c>
      <c r="GC75" s="84" t="s">
        <v>112</v>
      </c>
      <c r="GD75" s="84" t="s">
        <v>112</v>
      </c>
      <c r="GE75" s="84" t="s">
        <v>112</v>
      </c>
      <c r="GF75" s="84" t="s">
        <v>112</v>
      </c>
      <c r="GG75" s="84" t="s">
        <v>112</v>
      </c>
      <c r="GH75" s="84" t="s">
        <v>112</v>
      </c>
      <c r="GI75" s="84" t="s">
        <v>112</v>
      </c>
      <c r="GJ75" s="84" t="s">
        <v>112</v>
      </c>
      <c r="GK75" s="84" t="s">
        <v>112</v>
      </c>
      <c r="GL75" s="84" t="s">
        <v>112</v>
      </c>
      <c r="GM75" s="84" t="s">
        <v>112</v>
      </c>
      <c r="GN75" s="84" t="s">
        <v>112</v>
      </c>
      <c r="GO75" s="84" t="s">
        <v>112</v>
      </c>
      <c r="GP75" s="84" t="s">
        <v>112</v>
      </c>
      <c r="GQ75" s="84" t="s">
        <v>112</v>
      </c>
      <c r="GR75" s="84" t="s">
        <v>112</v>
      </c>
      <c r="GS75" s="84" t="s">
        <v>112</v>
      </c>
      <c r="GT75" s="84" t="s">
        <v>112</v>
      </c>
      <c r="GU75" s="84" t="s">
        <v>112</v>
      </c>
      <c r="GV75" s="84" t="s">
        <v>112</v>
      </c>
      <c r="GW75" s="84" t="s">
        <v>112</v>
      </c>
      <c r="GX75" s="84" t="s">
        <v>112</v>
      </c>
      <c r="GY75" s="84" t="s">
        <v>112</v>
      </c>
      <c r="GZ75" s="84" t="s">
        <v>112</v>
      </c>
      <c r="HA75" s="84" t="s">
        <v>112</v>
      </c>
      <c r="HB75" s="84" t="s">
        <v>112</v>
      </c>
      <c r="HC75" s="84" t="s">
        <v>112</v>
      </c>
      <c r="HD75" s="84" t="s">
        <v>112</v>
      </c>
      <c r="HE75" s="84" t="s">
        <v>112</v>
      </c>
      <c r="HF75" s="84" t="s">
        <v>112</v>
      </c>
      <c r="HG75" s="84" t="s">
        <v>112</v>
      </c>
      <c r="HH75" s="84" t="s">
        <v>112</v>
      </c>
      <c r="HI75" s="84" t="s">
        <v>112</v>
      </c>
      <c r="HJ75" s="84" t="s">
        <v>112</v>
      </c>
      <c r="HK75" s="84" t="s">
        <v>112</v>
      </c>
      <c r="HL75" s="84" t="s">
        <v>112</v>
      </c>
      <c r="HM75" s="84" t="s">
        <v>112</v>
      </c>
      <c r="HN75" s="84" t="s">
        <v>112</v>
      </c>
      <c r="HO75" s="84" t="s">
        <v>112</v>
      </c>
      <c r="HP75" s="84" t="s">
        <v>112</v>
      </c>
      <c r="HQ75" s="84" t="s">
        <v>112</v>
      </c>
      <c r="HR75" s="84" t="s">
        <v>112</v>
      </c>
      <c r="HS75" s="84" t="s">
        <v>112</v>
      </c>
      <c r="HT75" s="84" t="s">
        <v>112</v>
      </c>
      <c r="HU75" s="84" t="s">
        <v>112</v>
      </c>
      <c r="HV75" s="84" t="s">
        <v>112</v>
      </c>
      <c r="HW75" s="84" t="s">
        <v>112</v>
      </c>
      <c r="HX75" s="84" t="s">
        <v>112</v>
      </c>
      <c r="HY75" s="84" t="s">
        <v>112</v>
      </c>
      <c r="HZ75" s="84" t="s">
        <v>112</v>
      </c>
      <c r="IA75" s="84" t="s">
        <v>112</v>
      </c>
      <c r="IB75" s="84" t="s">
        <v>112</v>
      </c>
      <c r="IC75" s="84" t="s">
        <v>112</v>
      </c>
      <c r="ID75" s="84" t="s">
        <v>112</v>
      </c>
      <c r="IE75" s="84" t="s">
        <v>112</v>
      </c>
      <c r="IF75" s="84" t="s">
        <v>112</v>
      </c>
      <c r="IG75" s="84" t="s">
        <v>112</v>
      </c>
      <c r="IH75" s="84" t="s">
        <v>112</v>
      </c>
      <c r="II75" s="84" t="s">
        <v>112</v>
      </c>
      <c r="IJ75" s="84" t="s">
        <v>112</v>
      </c>
      <c r="IK75" s="84" t="s">
        <v>112</v>
      </c>
      <c r="IL75" s="84" t="s">
        <v>112</v>
      </c>
      <c r="IM75" s="84" t="s">
        <v>112</v>
      </c>
      <c r="IN75" s="84" t="s">
        <v>112</v>
      </c>
      <c r="IO75" s="84" t="s">
        <v>112</v>
      </c>
      <c r="IP75" s="84" t="s">
        <v>112</v>
      </c>
      <c r="IQ75" s="84" t="s">
        <v>112</v>
      </c>
      <c r="IR75" s="84" t="s">
        <v>112</v>
      </c>
      <c r="IS75" s="84" t="s">
        <v>112</v>
      </c>
      <c r="IT75" s="84" t="s">
        <v>112</v>
      </c>
      <c r="IU75" s="84" t="s">
        <v>112</v>
      </c>
      <c r="IV75" s="84" t="s">
        <v>112</v>
      </c>
      <c r="IW75" s="84" t="s">
        <v>112</v>
      </c>
      <c r="IX75" s="84" t="s">
        <v>112</v>
      </c>
      <c r="IY75" s="84" t="s">
        <v>112</v>
      </c>
      <c r="IZ75" s="84" t="s">
        <v>112</v>
      </c>
      <c r="JA75" s="84" t="s">
        <v>112</v>
      </c>
      <c r="JB75" s="84" t="s">
        <v>112</v>
      </c>
      <c r="JC75" s="84" t="s">
        <v>112</v>
      </c>
      <c r="JD75" s="84" t="s">
        <v>112</v>
      </c>
      <c r="JE75" s="84" t="s">
        <v>112</v>
      </c>
      <c r="JF75" s="84" t="s">
        <v>112</v>
      </c>
      <c r="JG75" s="84" t="s">
        <v>112</v>
      </c>
      <c r="JH75" s="84" t="s">
        <v>112</v>
      </c>
      <c r="JI75" s="84" t="s">
        <v>112</v>
      </c>
      <c r="JJ75" s="84" t="s">
        <v>112</v>
      </c>
      <c r="JK75" s="84" t="s">
        <v>112</v>
      </c>
      <c r="JL75" s="84" t="s">
        <v>112</v>
      </c>
      <c r="JM75" s="84" t="s">
        <v>112</v>
      </c>
      <c r="JN75" s="84" t="s">
        <v>112</v>
      </c>
      <c r="JO75" s="84" t="s">
        <v>112</v>
      </c>
      <c r="JP75" s="84" t="s">
        <v>112</v>
      </c>
      <c r="JQ75" s="84" t="s">
        <v>112</v>
      </c>
      <c r="JR75" s="84" t="s">
        <v>112</v>
      </c>
      <c r="JS75" s="84" t="s">
        <v>112</v>
      </c>
      <c r="JT75" s="84" t="s">
        <v>112</v>
      </c>
      <c r="JU75" s="84" t="s">
        <v>112</v>
      </c>
      <c r="JV75" s="84" t="s">
        <v>112</v>
      </c>
      <c r="JW75" s="84" t="s">
        <v>112</v>
      </c>
      <c r="JX75" s="84" t="s">
        <v>112</v>
      </c>
      <c r="JY75" s="84" t="s">
        <v>112</v>
      </c>
      <c r="JZ75" s="84" t="s">
        <v>112</v>
      </c>
      <c r="KA75" s="84" t="s">
        <v>112</v>
      </c>
      <c r="KB75" s="84" t="s">
        <v>112</v>
      </c>
      <c r="KC75" s="84" t="s">
        <v>112</v>
      </c>
      <c r="KD75" s="84" t="s">
        <v>112</v>
      </c>
      <c r="KE75" s="84" t="s">
        <v>112</v>
      </c>
      <c r="KF75" s="84" t="s">
        <v>112</v>
      </c>
      <c r="KG75" s="84" t="s">
        <v>112</v>
      </c>
      <c r="KH75" s="84" t="s">
        <v>112</v>
      </c>
      <c r="KI75" s="84" t="s">
        <v>112</v>
      </c>
      <c r="KJ75" s="84" t="s">
        <v>112</v>
      </c>
      <c r="KK75" s="84" t="s">
        <v>112</v>
      </c>
      <c r="KL75" s="84" t="s">
        <v>112</v>
      </c>
      <c r="KM75" s="84" t="s">
        <v>112</v>
      </c>
      <c r="KN75" s="84" t="s">
        <v>112</v>
      </c>
      <c r="KO75" s="84" t="s">
        <v>112</v>
      </c>
      <c r="KP75" s="84" t="s">
        <v>112</v>
      </c>
      <c r="KQ75" s="84" t="s">
        <v>112</v>
      </c>
      <c r="KR75" s="84" t="s">
        <v>112</v>
      </c>
      <c r="KS75" s="84" t="s">
        <v>112</v>
      </c>
      <c r="KT75" s="84" t="s">
        <v>112</v>
      </c>
      <c r="KU75" s="84" t="s">
        <v>112</v>
      </c>
      <c r="KV75" s="84" t="s">
        <v>112</v>
      </c>
      <c r="KW75" s="84" t="s">
        <v>112</v>
      </c>
      <c r="KX75" s="84" t="s">
        <v>112</v>
      </c>
      <c r="KY75" s="84" t="s">
        <v>112</v>
      </c>
      <c r="KZ75" s="84" t="s">
        <v>112</v>
      </c>
      <c r="LA75" s="84" t="s">
        <v>112</v>
      </c>
      <c r="LB75" s="84" t="s">
        <v>112</v>
      </c>
      <c r="LC75" s="84" t="s">
        <v>112</v>
      </c>
      <c r="LD75" s="84" t="s">
        <v>112</v>
      </c>
      <c r="LE75" s="84" t="s">
        <v>112</v>
      </c>
      <c r="LF75" s="84" t="s">
        <v>112</v>
      </c>
      <c r="LG75" s="84" t="s">
        <v>112</v>
      </c>
      <c r="LH75" s="84" t="s">
        <v>112</v>
      </c>
      <c r="LI75" s="84" t="s">
        <v>112</v>
      </c>
      <c r="LJ75" s="84" t="s">
        <v>112</v>
      </c>
      <c r="LK75" s="84" t="s">
        <v>112</v>
      </c>
      <c r="LL75" s="84" t="s">
        <v>112</v>
      </c>
      <c r="LM75" s="84" t="s">
        <v>112</v>
      </c>
      <c r="LN75" s="84" t="s">
        <v>112</v>
      </c>
      <c r="LO75" s="84" t="s">
        <v>112</v>
      </c>
      <c r="LP75" s="84" t="s">
        <v>112</v>
      </c>
      <c r="LQ75" s="84" t="s">
        <v>112</v>
      </c>
      <c r="LR75" s="84" t="s">
        <v>112</v>
      </c>
      <c r="LS75" s="84" t="s">
        <v>112</v>
      </c>
      <c r="LT75" s="84" t="s">
        <v>112</v>
      </c>
      <c r="LU75" s="84" t="s">
        <v>112</v>
      </c>
      <c r="LV75" s="84" t="s">
        <v>112</v>
      </c>
      <c r="LW75" s="84" t="s">
        <v>112</v>
      </c>
      <c r="LX75" s="84" t="s">
        <v>112</v>
      </c>
      <c r="LY75" s="84" t="s">
        <v>112</v>
      </c>
      <c r="LZ75" s="84" t="s">
        <v>112</v>
      </c>
      <c r="MA75" s="84" t="s">
        <v>112</v>
      </c>
      <c r="MB75" s="84" t="s">
        <v>112</v>
      </c>
      <c r="MC75" s="84" t="s">
        <v>112</v>
      </c>
      <c r="MD75" s="84" t="s">
        <v>112</v>
      </c>
      <c r="ME75" s="84" t="s">
        <v>112</v>
      </c>
      <c r="MF75" s="84" t="s">
        <v>112</v>
      </c>
      <c r="MG75" s="84" t="s">
        <v>112</v>
      </c>
      <c r="MH75" s="84" t="s">
        <v>112</v>
      </c>
      <c r="MI75" s="84" t="s">
        <v>112</v>
      </c>
      <c r="MJ75" s="84" t="s">
        <v>112</v>
      </c>
      <c r="MK75" s="84" t="s">
        <v>112</v>
      </c>
      <c r="ML75" s="84" t="s">
        <v>112</v>
      </c>
      <c r="MM75" s="84" t="s">
        <v>112</v>
      </c>
      <c r="MN75" s="84" t="s">
        <v>112</v>
      </c>
      <c r="MO75" s="84" t="s">
        <v>112</v>
      </c>
      <c r="MP75" s="84" t="s">
        <v>112</v>
      </c>
      <c r="MQ75" s="84" t="s">
        <v>112</v>
      </c>
      <c r="MR75" s="84" t="s">
        <v>112</v>
      </c>
      <c r="MS75" s="84" t="s">
        <v>112</v>
      </c>
      <c r="MT75" s="84" t="s">
        <v>112</v>
      </c>
      <c r="MU75" s="84" t="s">
        <v>112</v>
      </c>
      <c r="MV75" s="84" t="s">
        <v>112</v>
      </c>
      <c r="MW75" s="84" t="s">
        <v>112</v>
      </c>
      <c r="MX75" s="84" t="s">
        <v>112</v>
      </c>
      <c r="MY75" s="84" t="s">
        <v>112</v>
      </c>
      <c r="MZ75" s="84" t="s">
        <v>112</v>
      </c>
      <c r="NA75" s="84" t="s">
        <v>112</v>
      </c>
      <c r="NB75" s="84" t="s">
        <v>112</v>
      </c>
      <c r="NC75" s="84" t="s">
        <v>112</v>
      </c>
      <c r="ND75" s="84" t="s">
        <v>112</v>
      </c>
      <c r="NE75" s="84" t="s">
        <v>112</v>
      </c>
      <c r="NF75" s="84" t="s">
        <v>112</v>
      </c>
      <c r="NG75" s="84" t="s">
        <v>112</v>
      </c>
      <c r="NH75" s="84" t="s">
        <v>112</v>
      </c>
      <c r="NI75" s="84" t="s">
        <v>112</v>
      </c>
      <c r="NJ75" s="84" t="s">
        <v>112</v>
      </c>
      <c r="NK75" s="84" t="s">
        <v>112</v>
      </c>
      <c r="NL75" s="84" t="s">
        <v>112</v>
      </c>
      <c r="NM75" s="84" t="s">
        <v>112</v>
      </c>
      <c r="NN75" s="84" t="s">
        <v>112</v>
      </c>
      <c r="NO75" s="84" t="s">
        <v>112</v>
      </c>
      <c r="NP75" s="84" t="s">
        <v>112</v>
      </c>
      <c r="NQ75" s="84" t="s">
        <v>112</v>
      </c>
      <c r="NR75" s="84" t="s">
        <v>112</v>
      </c>
      <c r="NS75" s="84" t="s">
        <v>112</v>
      </c>
      <c r="NT75" s="84" t="s">
        <v>112</v>
      </c>
      <c r="NU75" s="84" t="s">
        <v>112</v>
      </c>
      <c r="NV75" s="84" t="s">
        <v>112</v>
      </c>
      <c r="NW75" s="84" t="s">
        <v>112</v>
      </c>
      <c r="NX75" s="84" t="s">
        <v>112</v>
      </c>
      <c r="NY75" s="84" t="s">
        <v>112</v>
      </c>
      <c r="NZ75" s="84" t="s">
        <v>112</v>
      </c>
      <c r="OA75" s="84" t="s">
        <v>112</v>
      </c>
      <c r="OB75" s="84" t="s">
        <v>112</v>
      </c>
      <c r="OC75" s="84" t="s">
        <v>112</v>
      </c>
      <c r="OD75" s="84" t="s">
        <v>112</v>
      </c>
      <c r="OE75" s="84" t="s">
        <v>112</v>
      </c>
      <c r="OF75" s="84" t="s">
        <v>112</v>
      </c>
      <c r="OG75" s="84" t="s">
        <v>112</v>
      </c>
      <c r="OH75" s="84" t="s">
        <v>112</v>
      </c>
      <c r="OI75" s="84" t="s">
        <v>112</v>
      </c>
      <c r="OJ75" s="84" t="s">
        <v>112</v>
      </c>
      <c r="OK75" s="84" t="s">
        <v>112</v>
      </c>
      <c r="OL75" s="84" t="s">
        <v>112</v>
      </c>
      <c r="OM75" s="84" t="s">
        <v>112</v>
      </c>
      <c r="ON75" s="84" t="s">
        <v>112</v>
      </c>
      <c r="OO75" s="84" t="s">
        <v>112</v>
      </c>
      <c r="OP75" s="84" t="s">
        <v>112</v>
      </c>
      <c r="OQ75" s="84" t="s">
        <v>112</v>
      </c>
      <c r="OR75" s="84" t="s">
        <v>112</v>
      </c>
      <c r="OS75" s="84" t="s">
        <v>112</v>
      </c>
      <c r="OT75" s="84" t="s">
        <v>112</v>
      </c>
      <c r="OU75" s="84" t="s">
        <v>112</v>
      </c>
      <c r="OV75" s="84" t="s">
        <v>112</v>
      </c>
      <c r="OW75" s="84" t="s">
        <v>112</v>
      </c>
      <c r="OX75" s="84" t="s">
        <v>112</v>
      </c>
      <c r="OY75" s="84" t="s">
        <v>112</v>
      </c>
      <c r="OZ75" s="84" t="s">
        <v>112</v>
      </c>
      <c r="PA75" s="84" t="s">
        <v>112</v>
      </c>
      <c r="PB75" s="84" t="s">
        <v>112</v>
      </c>
      <c r="PC75" s="84" t="s">
        <v>112</v>
      </c>
      <c r="PD75" s="84" t="s">
        <v>112</v>
      </c>
      <c r="PE75" s="84" t="s">
        <v>112</v>
      </c>
      <c r="PF75" s="84" t="s">
        <v>112</v>
      </c>
      <c r="PG75" s="84" t="s">
        <v>112</v>
      </c>
      <c r="PH75" s="84" t="s">
        <v>112</v>
      </c>
      <c r="PI75" s="84" t="s">
        <v>112</v>
      </c>
      <c r="PJ75" s="84" t="s">
        <v>112</v>
      </c>
      <c r="PK75" s="84" t="s">
        <v>112</v>
      </c>
      <c r="PL75" s="84" t="s">
        <v>112</v>
      </c>
      <c r="PM75" s="84" t="s">
        <v>112</v>
      </c>
      <c r="PN75" s="84" t="s">
        <v>112</v>
      </c>
      <c r="PO75" s="84" t="s">
        <v>112</v>
      </c>
      <c r="PP75" s="84" t="s">
        <v>112</v>
      </c>
      <c r="PQ75" s="84" t="s">
        <v>112</v>
      </c>
      <c r="PR75" s="84" t="s">
        <v>112</v>
      </c>
      <c r="PS75" s="84" t="s">
        <v>112</v>
      </c>
      <c r="PT75" s="84" t="s">
        <v>112</v>
      </c>
      <c r="PU75" s="84" t="s">
        <v>112</v>
      </c>
      <c r="PV75" s="84" t="s">
        <v>112</v>
      </c>
      <c r="PW75" s="84" t="s">
        <v>112</v>
      </c>
      <c r="PX75" s="84" t="s">
        <v>112</v>
      </c>
      <c r="PY75" s="84" t="s">
        <v>112</v>
      </c>
      <c r="PZ75" s="84" t="s">
        <v>112</v>
      </c>
      <c r="QA75" s="84" t="s">
        <v>112</v>
      </c>
      <c r="QB75" s="84" t="s">
        <v>112</v>
      </c>
      <c r="QC75" s="84" t="s">
        <v>112</v>
      </c>
      <c r="QD75" s="84" t="s">
        <v>112</v>
      </c>
      <c r="QE75" s="84" t="s">
        <v>112</v>
      </c>
      <c r="QF75" s="84" t="s">
        <v>112</v>
      </c>
      <c r="QG75" s="84" t="s">
        <v>112</v>
      </c>
      <c r="QH75" s="84" t="s">
        <v>112</v>
      </c>
      <c r="QI75" s="84" t="s">
        <v>112</v>
      </c>
      <c r="QJ75" s="84" t="s">
        <v>112</v>
      </c>
      <c r="QK75" s="84" t="s">
        <v>112</v>
      </c>
      <c r="QL75" s="84" t="s">
        <v>112</v>
      </c>
      <c r="QM75" s="84" t="s">
        <v>112</v>
      </c>
      <c r="QN75" s="84" t="s">
        <v>112</v>
      </c>
      <c r="QO75" s="84" t="s">
        <v>112</v>
      </c>
      <c r="QP75" s="84" t="s">
        <v>112</v>
      </c>
      <c r="QQ75" s="84" t="s">
        <v>112</v>
      </c>
      <c r="QR75" s="84" t="s">
        <v>112</v>
      </c>
      <c r="QS75" s="84" t="s">
        <v>112</v>
      </c>
      <c r="QT75" s="84" t="s">
        <v>112</v>
      </c>
      <c r="QU75" s="84" t="s">
        <v>112</v>
      </c>
      <c r="QV75" s="84" t="s">
        <v>112</v>
      </c>
      <c r="QW75" s="84" t="s">
        <v>112</v>
      </c>
      <c r="QX75" s="84" t="s">
        <v>112</v>
      </c>
      <c r="QY75" s="84" t="s">
        <v>112</v>
      </c>
      <c r="QZ75" s="84" t="s">
        <v>112</v>
      </c>
      <c r="RA75" s="84" t="s">
        <v>112</v>
      </c>
      <c r="RB75" s="84" t="s">
        <v>112</v>
      </c>
      <c r="RC75" s="84" t="s">
        <v>112</v>
      </c>
      <c r="RD75" s="84" t="s">
        <v>112</v>
      </c>
      <c r="RE75" s="84" t="s">
        <v>112</v>
      </c>
      <c r="RF75" s="84" t="s">
        <v>112</v>
      </c>
      <c r="RG75" s="84" t="s">
        <v>112</v>
      </c>
      <c r="RH75" s="84" t="s">
        <v>112</v>
      </c>
      <c r="RI75" s="84" t="s">
        <v>112</v>
      </c>
      <c r="RJ75" s="84" t="s">
        <v>112</v>
      </c>
      <c r="RK75" s="84" t="s">
        <v>112</v>
      </c>
      <c r="RL75" s="84" t="s">
        <v>112</v>
      </c>
      <c r="RM75" s="84" t="s">
        <v>112</v>
      </c>
      <c r="RN75" s="84" t="s">
        <v>112</v>
      </c>
      <c r="RO75" s="84" t="s">
        <v>112</v>
      </c>
      <c r="RP75" s="84" t="s">
        <v>112</v>
      </c>
      <c r="RQ75" s="84" t="s">
        <v>112</v>
      </c>
      <c r="RR75" s="84" t="s">
        <v>112</v>
      </c>
      <c r="RS75" s="84" t="s">
        <v>112</v>
      </c>
      <c r="RT75" s="84" t="s">
        <v>112</v>
      </c>
      <c r="RU75" s="84" t="s">
        <v>112</v>
      </c>
      <c r="RV75" s="84" t="s">
        <v>112</v>
      </c>
      <c r="RW75" s="84" t="s">
        <v>112</v>
      </c>
      <c r="RX75" s="84" t="s">
        <v>112</v>
      </c>
      <c r="RY75" s="84" t="s">
        <v>112</v>
      </c>
      <c r="RZ75" s="84" t="s">
        <v>112</v>
      </c>
      <c r="SA75" s="84" t="s">
        <v>112</v>
      </c>
      <c r="SB75" s="84" t="s">
        <v>112</v>
      </c>
      <c r="SC75" s="84" t="s">
        <v>112</v>
      </c>
      <c r="SD75" s="84" t="s">
        <v>112</v>
      </c>
      <c r="SE75" s="84" t="s">
        <v>112</v>
      </c>
      <c r="SF75" s="84" t="s">
        <v>112</v>
      </c>
      <c r="SG75" s="84" t="s">
        <v>112</v>
      </c>
      <c r="SH75" s="84" t="s">
        <v>112</v>
      </c>
      <c r="SI75" s="84" t="s">
        <v>112</v>
      </c>
      <c r="SJ75" s="84" t="s">
        <v>112</v>
      </c>
      <c r="SK75" s="84" t="s">
        <v>112</v>
      </c>
      <c r="SL75" s="84" t="s">
        <v>112</v>
      </c>
      <c r="SM75" s="84" t="s">
        <v>112</v>
      </c>
      <c r="SN75" s="84" t="s">
        <v>112</v>
      </c>
      <c r="SO75" s="84" t="s">
        <v>112</v>
      </c>
      <c r="SP75" s="84" t="s">
        <v>112</v>
      </c>
      <c r="SQ75" s="84" t="s">
        <v>112</v>
      </c>
      <c r="SR75" s="84" t="s">
        <v>112</v>
      </c>
      <c r="SS75" s="84" t="s">
        <v>112</v>
      </c>
      <c r="ST75" s="84" t="s">
        <v>112</v>
      </c>
      <c r="SU75" s="84" t="s">
        <v>112</v>
      </c>
      <c r="SV75" s="84" t="s">
        <v>112</v>
      </c>
      <c r="SW75" s="84" t="s">
        <v>112</v>
      </c>
      <c r="SX75" s="84" t="s">
        <v>112</v>
      </c>
      <c r="SY75" s="84" t="s">
        <v>112</v>
      </c>
      <c r="SZ75" s="84" t="s">
        <v>112</v>
      </c>
      <c r="TA75" s="84" t="s">
        <v>112</v>
      </c>
      <c r="TB75" s="84" t="s">
        <v>112</v>
      </c>
      <c r="TC75" s="84" t="s">
        <v>112</v>
      </c>
      <c r="TD75" s="84" t="s">
        <v>112</v>
      </c>
      <c r="TE75" s="84" t="s">
        <v>112</v>
      </c>
      <c r="TF75" s="84" t="s">
        <v>112</v>
      </c>
      <c r="TG75" s="84" t="s">
        <v>112</v>
      </c>
      <c r="TH75" s="84" t="s">
        <v>112</v>
      </c>
      <c r="TI75" s="84" t="s">
        <v>112</v>
      </c>
      <c r="TJ75" s="84" t="s">
        <v>112</v>
      </c>
      <c r="TK75" s="84" t="s">
        <v>112</v>
      </c>
      <c r="TL75" s="84" t="s">
        <v>112</v>
      </c>
      <c r="TM75" s="84" t="s">
        <v>112</v>
      </c>
      <c r="TN75" s="84" t="s">
        <v>112</v>
      </c>
      <c r="TO75" s="84" t="s">
        <v>112</v>
      </c>
      <c r="TP75" s="84" t="s">
        <v>112</v>
      </c>
      <c r="TQ75" s="84" t="s">
        <v>112</v>
      </c>
      <c r="TR75" s="84" t="s">
        <v>112</v>
      </c>
      <c r="TS75" s="84" t="s">
        <v>112</v>
      </c>
      <c r="TT75" s="84" t="s">
        <v>112</v>
      </c>
      <c r="TU75" s="84" t="s">
        <v>112</v>
      </c>
      <c r="TV75" s="84" t="s">
        <v>112</v>
      </c>
      <c r="TW75" s="84" t="s">
        <v>112</v>
      </c>
      <c r="TX75" s="84" t="s">
        <v>112</v>
      </c>
      <c r="TY75" s="84" t="s">
        <v>112</v>
      </c>
      <c r="TZ75" s="84" t="s">
        <v>112</v>
      </c>
      <c r="UA75" s="84" t="s">
        <v>112</v>
      </c>
      <c r="UB75" s="84" t="s">
        <v>112</v>
      </c>
      <c r="UC75" s="84" t="s">
        <v>112</v>
      </c>
      <c r="UD75" s="84" t="s">
        <v>112</v>
      </c>
      <c r="UE75" s="84" t="s">
        <v>112</v>
      </c>
      <c r="UF75" s="84" t="s">
        <v>112</v>
      </c>
      <c r="UG75" s="84" t="s">
        <v>112</v>
      </c>
      <c r="UH75" s="84" t="s">
        <v>112</v>
      </c>
      <c r="UI75" s="84" t="s">
        <v>112</v>
      </c>
      <c r="UJ75" s="84" t="s">
        <v>112</v>
      </c>
      <c r="UK75" s="84" t="s">
        <v>112</v>
      </c>
      <c r="UL75" s="84" t="s">
        <v>112</v>
      </c>
      <c r="UM75" s="84" t="s">
        <v>112</v>
      </c>
      <c r="UN75" s="84" t="s">
        <v>112</v>
      </c>
    </row>
    <row r="76" spans="1:560" s="268" customFormat="1" ht="16.5" x14ac:dyDescent="0.45">
      <c r="A76" s="119" t="s">
        <v>41</v>
      </c>
      <c r="B76" s="134" t="s">
        <v>113</v>
      </c>
      <c r="C76" s="121" t="s">
        <v>40</v>
      </c>
      <c r="D76" s="121"/>
      <c r="E76" s="121" t="s">
        <v>40</v>
      </c>
      <c r="F76" s="121" t="s">
        <v>40</v>
      </c>
      <c r="G76" s="121" t="s">
        <v>40</v>
      </c>
      <c r="H76" s="121" t="s">
        <v>40</v>
      </c>
      <c r="I76" s="121" t="s">
        <v>40</v>
      </c>
      <c r="J76" s="121" t="s">
        <v>40</v>
      </c>
      <c r="K76" s="121"/>
      <c r="L76" s="97">
        <f t="shared" ref="L76:L77" si="28">COUNTIF(C76:K76,"x")</f>
        <v>7</v>
      </c>
      <c r="M76" s="409" t="s">
        <v>833</v>
      </c>
    </row>
    <row r="77" spans="1:560" s="268" customFormat="1" ht="16.5" x14ac:dyDescent="0.45">
      <c r="A77" s="128" t="s">
        <v>43</v>
      </c>
      <c r="B77" s="133" t="s">
        <v>67</v>
      </c>
      <c r="C77" s="130"/>
      <c r="D77" s="130"/>
      <c r="E77" s="130" t="s">
        <v>40</v>
      </c>
      <c r="F77" s="130"/>
      <c r="G77" s="130"/>
      <c r="H77" s="130" t="s">
        <v>40</v>
      </c>
      <c r="I77" s="130"/>
      <c r="J77" s="130"/>
      <c r="K77" s="130"/>
      <c r="L77" s="99">
        <f t="shared" si="28"/>
        <v>2</v>
      </c>
      <c r="M77" s="409"/>
    </row>
    <row r="78" spans="1:560" s="268" customFormat="1" ht="16.5" x14ac:dyDescent="0.45">
      <c r="A78" s="128" t="s">
        <v>47</v>
      </c>
      <c r="B78" s="133" t="s">
        <v>73</v>
      </c>
      <c r="C78" s="130"/>
      <c r="D78" s="130"/>
      <c r="E78" s="130" t="s">
        <v>40</v>
      </c>
      <c r="F78" s="130" t="s">
        <v>40</v>
      </c>
      <c r="G78" s="130"/>
      <c r="H78" s="130" t="s">
        <v>40</v>
      </c>
      <c r="I78" s="130"/>
      <c r="J78" s="130" t="s">
        <v>40</v>
      </c>
      <c r="K78" s="130"/>
      <c r="L78" s="99">
        <f t="shared" ref="L78" si="29">COUNTIF(C78:K78,"x")</f>
        <v>4</v>
      </c>
      <c r="M78" s="409"/>
    </row>
    <row r="79" spans="1:560" s="268" customFormat="1" ht="16.5" x14ac:dyDescent="0.45">
      <c r="A79" s="128" t="s">
        <v>54</v>
      </c>
      <c r="B79" s="133" t="s">
        <v>60</v>
      </c>
      <c r="C79" s="130"/>
      <c r="D79" s="130"/>
      <c r="E79" s="130"/>
      <c r="F79" s="130" t="s">
        <v>40</v>
      </c>
      <c r="G79" s="130"/>
      <c r="H79" s="130" t="s">
        <v>40</v>
      </c>
      <c r="I79" s="130"/>
      <c r="J79" s="130"/>
      <c r="K79" s="130"/>
      <c r="L79" s="99">
        <f t="shared" ref="L79:L80" si="30">COUNTIF(C79:K79,"x")</f>
        <v>2</v>
      </c>
      <c r="M79" s="409"/>
    </row>
    <row r="80" spans="1:560" s="268" customFormat="1" ht="16.5" x14ac:dyDescent="0.45">
      <c r="A80" s="119" t="s">
        <v>58</v>
      </c>
      <c r="B80" s="134" t="s">
        <v>114</v>
      </c>
      <c r="C80" s="121"/>
      <c r="D80" s="121"/>
      <c r="E80" s="121"/>
      <c r="F80" s="121"/>
      <c r="G80" s="121"/>
      <c r="H80" s="121" t="s">
        <v>40</v>
      </c>
      <c r="I80" s="121"/>
      <c r="J80" s="121"/>
      <c r="K80" s="121"/>
      <c r="L80" s="97">
        <f t="shared" si="30"/>
        <v>1</v>
      </c>
      <c r="M80" s="409"/>
    </row>
    <row r="81" spans="1:13" s="268" customFormat="1" ht="16.5" x14ac:dyDescent="0.45">
      <c r="A81" s="119" t="s">
        <v>115</v>
      </c>
      <c r="B81" s="134" t="s">
        <v>116</v>
      </c>
      <c r="C81" s="121"/>
      <c r="D81" s="121"/>
      <c r="E81" s="121"/>
      <c r="F81" s="121"/>
      <c r="G81" s="121"/>
      <c r="H81" s="121" t="s">
        <v>40</v>
      </c>
      <c r="I81" s="121"/>
      <c r="J81" s="121"/>
      <c r="K81" s="121"/>
      <c r="L81" s="97">
        <f t="shared" ref="L81" si="31">COUNTIF(C81:K81,"x")</f>
        <v>1</v>
      </c>
      <c r="M81" s="409"/>
    </row>
    <row r="82" spans="1:13" s="268" customFormat="1" ht="16.5" x14ac:dyDescent="0.45">
      <c r="A82" s="119" t="s">
        <v>117</v>
      </c>
      <c r="B82" s="134" t="s">
        <v>118</v>
      </c>
      <c r="C82" s="121"/>
      <c r="D82" s="121"/>
      <c r="E82" s="121"/>
      <c r="F82" s="121"/>
      <c r="G82" s="121"/>
      <c r="H82" s="121"/>
      <c r="I82" s="121"/>
      <c r="J82" s="121" t="s">
        <v>40</v>
      </c>
      <c r="K82" s="121"/>
      <c r="L82" s="97">
        <f t="shared" ref="L82" si="32">COUNTIF(C82:K82,"x")</f>
        <v>1</v>
      </c>
      <c r="M82" s="409"/>
    </row>
    <row r="83" spans="1:13" s="268" customFormat="1" ht="16.5" x14ac:dyDescent="0.45">
      <c r="A83" s="119" t="s">
        <v>119</v>
      </c>
      <c r="B83" s="134" t="s">
        <v>120</v>
      </c>
      <c r="C83" s="121"/>
      <c r="D83" s="121" t="s">
        <v>40</v>
      </c>
      <c r="E83" s="121" t="s">
        <v>40</v>
      </c>
      <c r="F83" s="121" t="s">
        <v>40</v>
      </c>
      <c r="G83" s="121" t="s">
        <v>40</v>
      </c>
      <c r="H83" s="121" t="s">
        <v>40</v>
      </c>
      <c r="I83" s="121"/>
      <c r="J83" s="121" t="s">
        <v>40</v>
      </c>
      <c r="K83" s="121" t="s">
        <v>40</v>
      </c>
      <c r="L83" s="97">
        <f t="shared" ref="L83:L86" si="33">COUNTIF(C83:K83,"x")</f>
        <v>7</v>
      </c>
      <c r="M83" s="409"/>
    </row>
    <row r="84" spans="1:13" s="268" customFormat="1" ht="16.5" x14ac:dyDescent="0.45">
      <c r="A84" s="131" t="s">
        <v>121</v>
      </c>
      <c r="B84" s="142" t="s">
        <v>122</v>
      </c>
      <c r="C84" s="135"/>
      <c r="D84" s="135"/>
      <c r="E84" s="135" t="s">
        <v>40</v>
      </c>
      <c r="F84" s="135" t="s">
        <v>40</v>
      </c>
      <c r="G84" s="135" t="s">
        <v>40</v>
      </c>
      <c r="H84" s="135" t="s">
        <v>40</v>
      </c>
      <c r="I84" s="135"/>
      <c r="J84" s="135"/>
      <c r="K84" s="135"/>
      <c r="L84" s="107">
        <f t="shared" si="33"/>
        <v>4</v>
      </c>
      <c r="M84" s="409"/>
    </row>
    <row r="85" spans="1:13" s="268" customFormat="1" ht="16.5" x14ac:dyDescent="0.45">
      <c r="A85" s="131" t="s">
        <v>123</v>
      </c>
      <c r="B85" s="142" t="s">
        <v>124</v>
      </c>
      <c r="C85" s="135"/>
      <c r="D85" s="135" t="s">
        <v>40</v>
      </c>
      <c r="E85" s="135"/>
      <c r="F85" s="135"/>
      <c r="G85" s="135"/>
      <c r="H85" s="135"/>
      <c r="I85" s="135"/>
      <c r="J85" s="135" t="s">
        <v>40</v>
      </c>
      <c r="K85" s="135" t="s">
        <v>40</v>
      </c>
      <c r="L85" s="107">
        <f t="shared" si="33"/>
        <v>3</v>
      </c>
      <c r="M85" s="409"/>
    </row>
    <row r="86" spans="1:13" s="268" customFormat="1" ht="32" x14ac:dyDescent="0.45">
      <c r="A86" s="128" t="s">
        <v>125</v>
      </c>
      <c r="B86" s="133" t="s">
        <v>828</v>
      </c>
      <c r="C86" s="130"/>
      <c r="D86" s="130"/>
      <c r="E86" s="130"/>
      <c r="F86" s="130"/>
      <c r="G86" s="130"/>
      <c r="H86" s="130"/>
      <c r="I86" s="130"/>
      <c r="J86" s="130"/>
      <c r="K86" s="130" t="s">
        <v>40</v>
      </c>
      <c r="L86" s="99">
        <f t="shared" si="33"/>
        <v>1</v>
      </c>
      <c r="M86" s="409"/>
    </row>
    <row r="87" spans="1:13" s="269" customFormat="1" ht="16.5" x14ac:dyDescent="0.45">
      <c r="A87" s="143" t="s">
        <v>127</v>
      </c>
      <c r="B87" s="144" t="s">
        <v>60</v>
      </c>
      <c r="C87" s="145"/>
      <c r="D87" s="145"/>
      <c r="E87" s="145"/>
      <c r="F87" s="145"/>
      <c r="G87" s="145"/>
      <c r="H87" s="145"/>
      <c r="I87" s="145"/>
      <c r="J87" s="145"/>
      <c r="K87" s="145" t="s">
        <v>40</v>
      </c>
      <c r="L87" s="100">
        <f t="shared" ref="L87:L93" si="34">COUNTIF(C87:K87,"x")</f>
        <v>1</v>
      </c>
      <c r="M87" s="409"/>
    </row>
    <row r="88" spans="1:13" s="268" customFormat="1" ht="16.5" x14ac:dyDescent="0.45">
      <c r="A88" s="128" t="s">
        <v>128</v>
      </c>
      <c r="B88" s="133" t="s">
        <v>126</v>
      </c>
      <c r="C88" s="130"/>
      <c r="D88" s="130"/>
      <c r="E88" s="130"/>
      <c r="F88" s="130"/>
      <c r="G88" s="130"/>
      <c r="H88" s="130"/>
      <c r="I88" s="130"/>
      <c r="J88" s="130"/>
      <c r="K88" s="130" t="s">
        <v>40</v>
      </c>
      <c r="L88" s="99">
        <f t="shared" ref="L88" si="35">COUNTIF(C88:K88,"x")</f>
        <v>1</v>
      </c>
      <c r="M88" s="409"/>
    </row>
    <row r="89" spans="1:13" s="269" customFormat="1" ht="16.5" x14ac:dyDescent="0.45">
      <c r="A89" s="143" t="s">
        <v>129</v>
      </c>
      <c r="B89" s="144" t="s">
        <v>67</v>
      </c>
      <c r="C89" s="145"/>
      <c r="D89" s="145" t="s">
        <v>40</v>
      </c>
      <c r="E89" s="145"/>
      <c r="F89" s="145"/>
      <c r="G89" s="145"/>
      <c r="H89" s="145"/>
      <c r="I89" s="145"/>
      <c r="J89" s="145"/>
      <c r="K89" s="145" t="s">
        <v>40</v>
      </c>
      <c r="L89" s="100">
        <f t="shared" si="34"/>
        <v>2</v>
      </c>
      <c r="M89" s="409"/>
    </row>
    <row r="90" spans="1:13" s="268" customFormat="1" ht="32" x14ac:dyDescent="0.45">
      <c r="A90" s="128" t="s">
        <v>130</v>
      </c>
      <c r="B90" s="133" t="s">
        <v>829</v>
      </c>
      <c r="C90" s="130"/>
      <c r="D90" s="130" t="s">
        <v>40</v>
      </c>
      <c r="E90" s="130"/>
      <c r="F90" s="130"/>
      <c r="G90" s="130"/>
      <c r="H90" s="130"/>
      <c r="I90" s="130"/>
      <c r="J90" s="130"/>
      <c r="K90" s="130"/>
      <c r="L90" s="99">
        <f t="shared" si="34"/>
        <v>1</v>
      </c>
      <c r="M90" s="409"/>
    </row>
    <row r="91" spans="1:13" s="268" customFormat="1" ht="32" x14ac:dyDescent="0.45">
      <c r="A91" s="128" t="s">
        <v>131</v>
      </c>
      <c r="B91" s="133" t="s">
        <v>830</v>
      </c>
      <c r="C91" s="130"/>
      <c r="D91" s="130" t="s">
        <v>40</v>
      </c>
      <c r="E91" s="130"/>
      <c r="F91" s="130"/>
      <c r="G91" s="130"/>
      <c r="H91" s="130"/>
      <c r="I91" s="130"/>
      <c r="J91" s="130"/>
      <c r="K91" s="130"/>
      <c r="L91" s="99">
        <f t="shared" ref="L91:L92" si="36">COUNTIF(C91:K91,"x")</f>
        <v>1</v>
      </c>
      <c r="M91" s="409"/>
    </row>
    <row r="92" spans="1:13" s="268" customFormat="1" ht="16.5" x14ac:dyDescent="0.45">
      <c r="A92" s="128" t="s">
        <v>788</v>
      </c>
      <c r="B92" s="133" t="s">
        <v>126</v>
      </c>
      <c r="C92" s="130"/>
      <c r="D92" s="130"/>
      <c r="E92" s="130"/>
      <c r="F92" s="130"/>
      <c r="G92" s="130"/>
      <c r="H92" s="130"/>
      <c r="I92" s="130"/>
      <c r="J92" s="130"/>
      <c r="K92" s="130" t="s">
        <v>40</v>
      </c>
      <c r="L92" s="99">
        <f t="shared" si="36"/>
        <v>1</v>
      </c>
      <c r="M92" s="409"/>
    </row>
    <row r="93" spans="1:13" s="269" customFormat="1" ht="16.5" x14ac:dyDescent="0.45">
      <c r="A93" s="143" t="s">
        <v>789</v>
      </c>
      <c r="B93" s="144" t="s">
        <v>73</v>
      </c>
      <c r="C93" s="145"/>
      <c r="D93" s="145" t="s">
        <v>40</v>
      </c>
      <c r="E93" s="145"/>
      <c r="F93" s="145"/>
      <c r="G93" s="145"/>
      <c r="H93" s="145"/>
      <c r="I93" s="145"/>
      <c r="J93" s="145" t="s">
        <v>40</v>
      </c>
      <c r="K93" s="145" t="s">
        <v>40</v>
      </c>
      <c r="L93" s="100">
        <f t="shared" si="34"/>
        <v>3</v>
      </c>
      <c r="M93" s="409"/>
    </row>
    <row r="94" spans="1:13" s="268" customFormat="1" ht="32" x14ac:dyDescent="0.45">
      <c r="A94" s="128" t="s">
        <v>790</v>
      </c>
      <c r="B94" s="133" t="s">
        <v>831</v>
      </c>
      <c r="C94" s="130"/>
      <c r="D94" s="130" t="s">
        <v>40</v>
      </c>
      <c r="E94" s="130"/>
      <c r="F94" s="130"/>
      <c r="G94" s="130"/>
      <c r="H94" s="130"/>
      <c r="I94" s="130"/>
      <c r="J94" s="130"/>
      <c r="K94" s="130"/>
      <c r="L94" s="99">
        <f t="shared" ref="L94:L98" si="37">COUNTIF(C94:K94,"x")</f>
        <v>1</v>
      </c>
      <c r="M94" s="409"/>
    </row>
    <row r="95" spans="1:13" s="268" customFormat="1" ht="16.5" x14ac:dyDescent="0.45">
      <c r="A95" s="128" t="s">
        <v>791</v>
      </c>
      <c r="B95" s="133" t="s">
        <v>132</v>
      </c>
      <c r="C95" s="130"/>
      <c r="D95" s="130"/>
      <c r="E95" s="130"/>
      <c r="F95" s="130"/>
      <c r="G95" s="130"/>
      <c r="H95" s="130"/>
      <c r="I95" s="130"/>
      <c r="J95" s="130"/>
      <c r="K95" s="130" t="s">
        <v>40</v>
      </c>
      <c r="L95" s="99">
        <f t="shared" si="37"/>
        <v>1</v>
      </c>
      <c r="M95" s="409"/>
    </row>
    <row r="96" spans="1:13" s="268" customFormat="1" ht="16.5" x14ac:dyDescent="0.45">
      <c r="A96" s="128" t="s">
        <v>792</v>
      </c>
      <c r="B96" s="133" t="s">
        <v>787</v>
      </c>
      <c r="C96" s="130"/>
      <c r="D96" s="130"/>
      <c r="E96" s="130"/>
      <c r="F96" s="130"/>
      <c r="G96" s="130"/>
      <c r="H96" s="130"/>
      <c r="I96" s="130"/>
      <c r="J96" s="130" t="s">
        <v>40</v>
      </c>
      <c r="K96" s="130"/>
      <c r="L96" s="99">
        <f t="shared" ref="L96" si="38">COUNTIF(C96:K96,"x")</f>
        <v>1</v>
      </c>
      <c r="M96" s="409"/>
    </row>
    <row r="97" spans="1:560" s="268" customFormat="1" ht="16.5" x14ac:dyDescent="0.45">
      <c r="A97" s="119" t="s">
        <v>133</v>
      </c>
      <c r="B97" s="134" t="s">
        <v>134</v>
      </c>
      <c r="C97" s="121"/>
      <c r="D97" s="121"/>
      <c r="E97" s="121" t="s">
        <v>40</v>
      </c>
      <c r="F97" s="121" t="s">
        <v>40</v>
      </c>
      <c r="G97" s="121" t="s">
        <v>40</v>
      </c>
      <c r="H97" s="121" t="s">
        <v>40</v>
      </c>
      <c r="I97" s="121" t="s">
        <v>40</v>
      </c>
      <c r="J97" s="121" t="s">
        <v>40</v>
      </c>
      <c r="K97" s="121" t="s">
        <v>40</v>
      </c>
      <c r="L97" s="97">
        <f t="shared" si="37"/>
        <v>7</v>
      </c>
      <c r="M97" s="409"/>
    </row>
    <row r="98" spans="1:560" s="268" customFormat="1" ht="16.5" x14ac:dyDescent="0.45">
      <c r="A98" s="125" t="s">
        <v>135</v>
      </c>
      <c r="B98" s="136" t="s">
        <v>136</v>
      </c>
      <c r="C98" s="126"/>
      <c r="D98" s="126"/>
      <c r="E98" s="126" t="s">
        <v>40</v>
      </c>
      <c r="F98" s="126" t="s">
        <v>40</v>
      </c>
      <c r="G98" s="126" t="s">
        <v>40</v>
      </c>
      <c r="H98" s="126" t="s">
        <v>40</v>
      </c>
      <c r="I98" s="126" t="s">
        <v>40</v>
      </c>
      <c r="J98" s="126" t="s">
        <v>40</v>
      </c>
      <c r="K98" s="126"/>
      <c r="L98" s="98">
        <f t="shared" si="37"/>
        <v>6</v>
      </c>
      <c r="M98" s="409"/>
    </row>
    <row r="99" spans="1:560" s="268" customFormat="1" ht="16.5" x14ac:dyDescent="0.45">
      <c r="A99" s="125" t="s">
        <v>137</v>
      </c>
      <c r="B99" s="136" t="s">
        <v>138</v>
      </c>
      <c r="C99" s="126"/>
      <c r="D99" s="126"/>
      <c r="E99" s="126"/>
      <c r="F99" s="126"/>
      <c r="G99" s="126"/>
      <c r="H99" s="126"/>
      <c r="I99" s="126"/>
      <c r="J99" s="126"/>
      <c r="K99" s="126" t="s">
        <v>40</v>
      </c>
      <c r="L99" s="98">
        <f t="shared" ref="L99:L100" si="39">COUNTIF(C99:K99,"x")</f>
        <v>1</v>
      </c>
      <c r="M99" s="409"/>
    </row>
    <row r="100" spans="1:560" s="268" customFormat="1" ht="16.5" x14ac:dyDescent="0.45">
      <c r="A100" s="119" t="s">
        <v>139</v>
      </c>
      <c r="B100" s="134" t="s">
        <v>140</v>
      </c>
      <c r="C100" s="121"/>
      <c r="D100" s="121" t="s">
        <v>40</v>
      </c>
      <c r="E100" s="121"/>
      <c r="F100" s="121"/>
      <c r="G100" s="121" t="s">
        <v>40</v>
      </c>
      <c r="H100" s="121"/>
      <c r="I100" s="121"/>
      <c r="J100" s="121"/>
      <c r="K100" s="121"/>
      <c r="L100" s="97">
        <f t="shared" si="39"/>
        <v>2</v>
      </c>
      <c r="M100" s="409"/>
    </row>
    <row r="101" spans="1:560" ht="48" x14ac:dyDescent="0.45">
      <c r="A101" s="27" t="s">
        <v>90</v>
      </c>
      <c r="B101" s="30" t="s">
        <v>141</v>
      </c>
      <c r="C101" s="417" t="s">
        <v>112</v>
      </c>
      <c r="D101" s="417"/>
      <c r="E101" s="417"/>
      <c r="F101" s="417"/>
      <c r="G101" s="417"/>
      <c r="H101" s="417"/>
      <c r="I101" s="417"/>
      <c r="J101" s="417"/>
      <c r="K101" s="417"/>
      <c r="L101" s="417"/>
      <c r="M101" s="417"/>
      <c r="N101" s="362"/>
      <c r="O101" s="362"/>
      <c r="P101" s="362"/>
      <c r="Q101" s="362"/>
      <c r="R101" s="362"/>
      <c r="S101" s="362"/>
      <c r="T101" s="362"/>
      <c r="U101" s="362"/>
      <c r="V101" s="362"/>
      <c r="W101" s="362"/>
      <c r="X101" s="362"/>
      <c r="Y101" s="362"/>
      <c r="Z101" s="362"/>
      <c r="AA101" s="362"/>
      <c r="AB101" s="362"/>
      <c r="AC101" s="362"/>
      <c r="AD101" s="362"/>
      <c r="AE101" s="362"/>
      <c r="AF101" s="84" t="s">
        <v>112</v>
      </c>
      <c r="AG101" s="84" t="s">
        <v>112</v>
      </c>
      <c r="AH101" s="84" t="s">
        <v>112</v>
      </c>
      <c r="AI101" s="84" t="s">
        <v>112</v>
      </c>
      <c r="AJ101" s="84" t="s">
        <v>112</v>
      </c>
      <c r="AK101" s="84" t="s">
        <v>112</v>
      </c>
      <c r="AL101" s="84" t="s">
        <v>112</v>
      </c>
      <c r="AM101" s="84" t="s">
        <v>112</v>
      </c>
      <c r="AN101" s="84" t="s">
        <v>112</v>
      </c>
      <c r="AO101" s="84" t="s">
        <v>112</v>
      </c>
      <c r="AP101" s="84" t="s">
        <v>112</v>
      </c>
      <c r="AQ101" s="84" t="s">
        <v>112</v>
      </c>
      <c r="AR101" s="84" t="s">
        <v>112</v>
      </c>
      <c r="AS101" s="84" t="s">
        <v>112</v>
      </c>
      <c r="AT101" s="84" t="s">
        <v>112</v>
      </c>
      <c r="AU101" s="84" t="s">
        <v>112</v>
      </c>
      <c r="AV101" s="84" t="s">
        <v>112</v>
      </c>
      <c r="AW101" s="84" t="s">
        <v>112</v>
      </c>
      <c r="AX101" s="84" t="s">
        <v>112</v>
      </c>
      <c r="AY101" s="84" t="s">
        <v>112</v>
      </c>
      <c r="AZ101" s="84" t="s">
        <v>112</v>
      </c>
      <c r="BA101" s="84" t="s">
        <v>112</v>
      </c>
      <c r="BB101" s="84" t="s">
        <v>112</v>
      </c>
      <c r="BC101" s="84" t="s">
        <v>112</v>
      </c>
      <c r="BD101" s="84" t="s">
        <v>112</v>
      </c>
      <c r="BE101" s="84" t="s">
        <v>112</v>
      </c>
      <c r="BF101" s="84" t="s">
        <v>112</v>
      </c>
      <c r="BG101" s="84" t="s">
        <v>112</v>
      </c>
      <c r="BH101" s="84" t="s">
        <v>112</v>
      </c>
      <c r="BI101" s="84" t="s">
        <v>112</v>
      </c>
      <c r="BJ101" s="84" t="s">
        <v>112</v>
      </c>
      <c r="BK101" s="84" t="s">
        <v>112</v>
      </c>
      <c r="BL101" s="84" t="s">
        <v>112</v>
      </c>
      <c r="BM101" s="84" t="s">
        <v>112</v>
      </c>
      <c r="BN101" s="84" t="s">
        <v>112</v>
      </c>
      <c r="BO101" s="84" t="s">
        <v>112</v>
      </c>
      <c r="BP101" s="84" t="s">
        <v>112</v>
      </c>
      <c r="BQ101" s="84" t="s">
        <v>112</v>
      </c>
      <c r="BR101" s="84" t="s">
        <v>112</v>
      </c>
      <c r="BS101" s="84" t="s">
        <v>112</v>
      </c>
      <c r="BT101" s="84" t="s">
        <v>112</v>
      </c>
      <c r="BU101" s="84" t="s">
        <v>112</v>
      </c>
      <c r="BV101" s="84" t="s">
        <v>112</v>
      </c>
      <c r="BW101" s="84" t="s">
        <v>112</v>
      </c>
      <c r="BX101" s="84" t="s">
        <v>112</v>
      </c>
      <c r="BY101" s="84" t="s">
        <v>112</v>
      </c>
      <c r="BZ101" s="84" t="s">
        <v>112</v>
      </c>
      <c r="CA101" s="84" t="s">
        <v>112</v>
      </c>
      <c r="CB101" s="84" t="s">
        <v>112</v>
      </c>
      <c r="CC101" s="84" t="s">
        <v>112</v>
      </c>
      <c r="CD101" s="84" t="s">
        <v>112</v>
      </c>
      <c r="CE101" s="84" t="s">
        <v>112</v>
      </c>
      <c r="CF101" s="84" t="s">
        <v>112</v>
      </c>
      <c r="CG101" s="84" t="s">
        <v>112</v>
      </c>
      <c r="CH101" s="84" t="s">
        <v>112</v>
      </c>
      <c r="CI101" s="84" t="s">
        <v>112</v>
      </c>
      <c r="CJ101" s="84" t="s">
        <v>112</v>
      </c>
      <c r="CK101" s="84" t="s">
        <v>112</v>
      </c>
      <c r="CL101" s="84" t="s">
        <v>112</v>
      </c>
      <c r="CM101" s="84" t="s">
        <v>112</v>
      </c>
      <c r="CN101" s="84" t="s">
        <v>112</v>
      </c>
      <c r="CO101" s="84" t="s">
        <v>112</v>
      </c>
      <c r="CP101" s="84" t="s">
        <v>112</v>
      </c>
      <c r="CQ101" s="84" t="s">
        <v>112</v>
      </c>
      <c r="CR101" s="84" t="s">
        <v>112</v>
      </c>
      <c r="CS101" s="84" t="s">
        <v>112</v>
      </c>
      <c r="CT101" s="84" t="s">
        <v>112</v>
      </c>
      <c r="CU101" s="84" t="s">
        <v>112</v>
      </c>
      <c r="CV101" s="84" t="s">
        <v>112</v>
      </c>
      <c r="CW101" s="84" t="s">
        <v>112</v>
      </c>
      <c r="CX101" s="84" t="s">
        <v>112</v>
      </c>
      <c r="CY101" s="84" t="s">
        <v>112</v>
      </c>
      <c r="CZ101" s="84" t="s">
        <v>112</v>
      </c>
      <c r="DA101" s="84" t="s">
        <v>112</v>
      </c>
      <c r="DB101" s="84" t="s">
        <v>112</v>
      </c>
      <c r="DC101" s="84" t="s">
        <v>112</v>
      </c>
      <c r="DD101" s="84" t="s">
        <v>112</v>
      </c>
      <c r="DE101" s="84" t="s">
        <v>112</v>
      </c>
      <c r="DF101" s="84" t="s">
        <v>112</v>
      </c>
      <c r="DG101" s="84" t="s">
        <v>112</v>
      </c>
      <c r="DH101" s="84" t="s">
        <v>112</v>
      </c>
      <c r="DI101" s="84" t="s">
        <v>112</v>
      </c>
      <c r="DJ101" s="84" t="s">
        <v>112</v>
      </c>
      <c r="DK101" s="84" t="s">
        <v>112</v>
      </c>
      <c r="DL101" s="84" t="s">
        <v>112</v>
      </c>
      <c r="DM101" s="84" t="s">
        <v>112</v>
      </c>
      <c r="DN101" s="84" t="s">
        <v>112</v>
      </c>
      <c r="DO101" s="84" t="s">
        <v>112</v>
      </c>
      <c r="DP101" s="84" t="s">
        <v>112</v>
      </c>
      <c r="DQ101" s="84" t="s">
        <v>112</v>
      </c>
      <c r="DR101" s="84" t="s">
        <v>112</v>
      </c>
      <c r="DS101" s="84" t="s">
        <v>112</v>
      </c>
      <c r="DT101" s="84" t="s">
        <v>112</v>
      </c>
      <c r="DU101" s="84" t="s">
        <v>112</v>
      </c>
      <c r="DV101" s="84" t="s">
        <v>112</v>
      </c>
      <c r="DW101" s="84" t="s">
        <v>112</v>
      </c>
      <c r="DX101" s="84" t="s">
        <v>112</v>
      </c>
      <c r="DY101" s="84" t="s">
        <v>112</v>
      </c>
      <c r="DZ101" s="84" t="s">
        <v>112</v>
      </c>
      <c r="EA101" s="84" t="s">
        <v>112</v>
      </c>
      <c r="EB101" s="84" t="s">
        <v>112</v>
      </c>
      <c r="EC101" s="84" t="s">
        <v>112</v>
      </c>
      <c r="ED101" s="84" t="s">
        <v>112</v>
      </c>
      <c r="EE101" s="84" t="s">
        <v>112</v>
      </c>
      <c r="EF101" s="84" t="s">
        <v>112</v>
      </c>
      <c r="EG101" s="84" t="s">
        <v>112</v>
      </c>
      <c r="EH101" s="84" t="s">
        <v>112</v>
      </c>
      <c r="EI101" s="84" t="s">
        <v>112</v>
      </c>
      <c r="EJ101" s="84" t="s">
        <v>112</v>
      </c>
      <c r="EK101" s="84" t="s">
        <v>112</v>
      </c>
      <c r="EL101" s="84" t="s">
        <v>112</v>
      </c>
      <c r="EM101" s="84" t="s">
        <v>112</v>
      </c>
      <c r="EN101" s="84" t="s">
        <v>112</v>
      </c>
      <c r="EO101" s="84" t="s">
        <v>112</v>
      </c>
      <c r="EP101" s="84" t="s">
        <v>112</v>
      </c>
      <c r="EQ101" s="84" t="s">
        <v>112</v>
      </c>
      <c r="ER101" s="84" t="s">
        <v>112</v>
      </c>
      <c r="ES101" s="84" t="s">
        <v>112</v>
      </c>
      <c r="ET101" s="84" t="s">
        <v>112</v>
      </c>
      <c r="EU101" s="84" t="s">
        <v>112</v>
      </c>
      <c r="EV101" s="84" t="s">
        <v>112</v>
      </c>
      <c r="EW101" s="84" t="s">
        <v>112</v>
      </c>
      <c r="EX101" s="84" t="s">
        <v>112</v>
      </c>
      <c r="EY101" s="84" t="s">
        <v>112</v>
      </c>
      <c r="EZ101" s="84" t="s">
        <v>112</v>
      </c>
      <c r="FA101" s="84" t="s">
        <v>112</v>
      </c>
      <c r="FB101" s="84" t="s">
        <v>112</v>
      </c>
      <c r="FC101" s="84" t="s">
        <v>112</v>
      </c>
      <c r="FD101" s="84" t="s">
        <v>112</v>
      </c>
      <c r="FE101" s="84" t="s">
        <v>112</v>
      </c>
      <c r="FF101" s="84" t="s">
        <v>112</v>
      </c>
      <c r="FG101" s="84" t="s">
        <v>112</v>
      </c>
      <c r="FH101" s="84" t="s">
        <v>112</v>
      </c>
      <c r="FI101" s="84" t="s">
        <v>112</v>
      </c>
      <c r="FJ101" s="84" t="s">
        <v>112</v>
      </c>
      <c r="FK101" s="84" t="s">
        <v>112</v>
      </c>
      <c r="FL101" s="84" t="s">
        <v>112</v>
      </c>
      <c r="FM101" s="84" t="s">
        <v>112</v>
      </c>
      <c r="FN101" s="84" t="s">
        <v>112</v>
      </c>
      <c r="FO101" s="84" t="s">
        <v>112</v>
      </c>
      <c r="FP101" s="84" t="s">
        <v>112</v>
      </c>
      <c r="FQ101" s="84" t="s">
        <v>112</v>
      </c>
      <c r="FR101" s="84" t="s">
        <v>112</v>
      </c>
      <c r="FS101" s="84" t="s">
        <v>112</v>
      </c>
      <c r="FT101" s="84" t="s">
        <v>112</v>
      </c>
      <c r="FU101" s="84" t="s">
        <v>112</v>
      </c>
      <c r="FV101" s="84" t="s">
        <v>112</v>
      </c>
      <c r="FW101" s="84" t="s">
        <v>112</v>
      </c>
      <c r="FX101" s="84" t="s">
        <v>112</v>
      </c>
      <c r="FY101" s="84" t="s">
        <v>112</v>
      </c>
      <c r="FZ101" s="84" t="s">
        <v>112</v>
      </c>
      <c r="GA101" s="84" t="s">
        <v>112</v>
      </c>
      <c r="GB101" s="84" t="s">
        <v>112</v>
      </c>
      <c r="GC101" s="84" t="s">
        <v>112</v>
      </c>
      <c r="GD101" s="84" t="s">
        <v>112</v>
      </c>
      <c r="GE101" s="84" t="s">
        <v>112</v>
      </c>
      <c r="GF101" s="84" t="s">
        <v>112</v>
      </c>
      <c r="GG101" s="84" t="s">
        <v>112</v>
      </c>
      <c r="GH101" s="84" t="s">
        <v>112</v>
      </c>
      <c r="GI101" s="84" t="s">
        <v>112</v>
      </c>
      <c r="GJ101" s="84" t="s">
        <v>112</v>
      </c>
      <c r="GK101" s="84" t="s">
        <v>112</v>
      </c>
      <c r="GL101" s="84" t="s">
        <v>112</v>
      </c>
      <c r="GM101" s="84" t="s">
        <v>112</v>
      </c>
      <c r="GN101" s="84" t="s">
        <v>112</v>
      </c>
      <c r="GO101" s="84" t="s">
        <v>112</v>
      </c>
      <c r="GP101" s="84" t="s">
        <v>112</v>
      </c>
      <c r="GQ101" s="84" t="s">
        <v>112</v>
      </c>
      <c r="GR101" s="84" t="s">
        <v>112</v>
      </c>
      <c r="GS101" s="84" t="s">
        <v>112</v>
      </c>
      <c r="GT101" s="84" t="s">
        <v>112</v>
      </c>
      <c r="GU101" s="84" t="s">
        <v>112</v>
      </c>
      <c r="GV101" s="84" t="s">
        <v>112</v>
      </c>
      <c r="GW101" s="84" t="s">
        <v>112</v>
      </c>
      <c r="GX101" s="84" t="s">
        <v>112</v>
      </c>
      <c r="GY101" s="84" t="s">
        <v>112</v>
      </c>
      <c r="GZ101" s="84" t="s">
        <v>112</v>
      </c>
      <c r="HA101" s="84" t="s">
        <v>112</v>
      </c>
      <c r="HB101" s="84" t="s">
        <v>112</v>
      </c>
      <c r="HC101" s="84" t="s">
        <v>112</v>
      </c>
      <c r="HD101" s="84" t="s">
        <v>112</v>
      </c>
      <c r="HE101" s="84" t="s">
        <v>112</v>
      </c>
      <c r="HF101" s="84" t="s">
        <v>112</v>
      </c>
      <c r="HG101" s="84" t="s">
        <v>112</v>
      </c>
      <c r="HH101" s="84" t="s">
        <v>112</v>
      </c>
      <c r="HI101" s="84" t="s">
        <v>112</v>
      </c>
      <c r="HJ101" s="84" t="s">
        <v>112</v>
      </c>
      <c r="HK101" s="84" t="s">
        <v>112</v>
      </c>
      <c r="HL101" s="84" t="s">
        <v>112</v>
      </c>
      <c r="HM101" s="84" t="s">
        <v>112</v>
      </c>
      <c r="HN101" s="84" t="s">
        <v>112</v>
      </c>
      <c r="HO101" s="84" t="s">
        <v>112</v>
      </c>
      <c r="HP101" s="84" t="s">
        <v>112</v>
      </c>
      <c r="HQ101" s="84" t="s">
        <v>112</v>
      </c>
      <c r="HR101" s="84" t="s">
        <v>112</v>
      </c>
      <c r="HS101" s="84" t="s">
        <v>112</v>
      </c>
      <c r="HT101" s="84" t="s">
        <v>112</v>
      </c>
      <c r="HU101" s="84" t="s">
        <v>112</v>
      </c>
      <c r="HV101" s="84" t="s">
        <v>112</v>
      </c>
      <c r="HW101" s="84" t="s">
        <v>112</v>
      </c>
      <c r="HX101" s="84" t="s">
        <v>112</v>
      </c>
      <c r="HY101" s="84" t="s">
        <v>112</v>
      </c>
      <c r="HZ101" s="84" t="s">
        <v>112</v>
      </c>
      <c r="IA101" s="84" t="s">
        <v>112</v>
      </c>
      <c r="IB101" s="84" t="s">
        <v>112</v>
      </c>
      <c r="IC101" s="84" t="s">
        <v>112</v>
      </c>
      <c r="ID101" s="84" t="s">
        <v>112</v>
      </c>
      <c r="IE101" s="84" t="s">
        <v>112</v>
      </c>
      <c r="IF101" s="84" t="s">
        <v>112</v>
      </c>
      <c r="IG101" s="84" t="s">
        <v>112</v>
      </c>
      <c r="IH101" s="84" t="s">
        <v>112</v>
      </c>
      <c r="II101" s="84" t="s">
        <v>112</v>
      </c>
      <c r="IJ101" s="84" t="s">
        <v>112</v>
      </c>
      <c r="IK101" s="84" t="s">
        <v>112</v>
      </c>
      <c r="IL101" s="84" t="s">
        <v>112</v>
      </c>
      <c r="IM101" s="84" t="s">
        <v>112</v>
      </c>
      <c r="IN101" s="84" t="s">
        <v>112</v>
      </c>
      <c r="IO101" s="84" t="s">
        <v>112</v>
      </c>
      <c r="IP101" s="84" t="s">
        <v>112</v>
      </c>
      <c r="IQ101" s="84" t="s">
        <v>112</v>
      </c>
      <c r="IR101" s="84" t="s">
        <v>112</v>
      </c>
      <c r="IS101" s="84" t="s">
        <v>112</v>
      </c>
      <c r="IT101" s="84" t="s">
        <v>112</v>
      </c>
      <c r="IU101" s="84" t="s">
        <v>112</v>
      </c>
      <c r="IV101" s="84" t="s">
        <v>112</v>
      </c>
      <c r="IW101" s="84" t="s">
        <v>112</v>
      </c>
      <c r="IX101" s="84" t="s">
        <v>112</v>
      </c>
      <c r="IY101" s="84" t="s">
        <v>112</v>
      </c>
      <c r="IZ101" s="84" t="s">
        <v>112</v>
      </c>
      <c r="JA101" s="84" t="s">
        <v>112</v>
      </c>
      <c r="JB101" s="84" t="s">
        <v>112</v>
      </c>
      <c r="JC101" s="84" t="s">
        <v>112</v>
      </c>
      <c r="JD101" s="84" t="s">
        <v>112</v>
      </c>
      <c r="JE101" s="84" t="s">
        <v>112</v>
      </c>
      <c r="JF101" s="84" t="s">
        <v>112</v>
      </c>
      <c r="JG101" s="84" t="s">
        <v>112</v>
      </c>
      <c r="JH101" s="84" t="s">
        <v>112</v>
      </c>
      <c r="JI101" s="84" t="s">
        <v>112</v>
      </c>
      <c r="JJ101" s="84" t="s">
        <v>112</v>
      </c>
      <c r="JK101" s="84" t="s">
        <v>112</v>
      </c>
      <c r="JL101" s="84" t="s">
        <v>112</v>
      </c>
      <c r="JM101" s="84" t="s">
        <v>112</v>
      </c>
      <c r="JN101" s="84" t="s">
        <v>112</v>
      </c>
      <c r="JO101" s="84" t="s">
        <v>112</v>
      </c>
      <c r="JP101" s="84" t="s">
        <v>112</v>
      </c>
      <c r="JQ101" s="84" t="s">
        <v>112</v>
      </c>
      <c r="JR101" s="84" t="s">
        <v>112</v>
      </c>
      <c r="JS101" s="84" t="s">
        <v>112</v>
      </c>
      <c r="JT101" s="84" t="s">
        <v>112</v>
      </c>
      <c r="JU101" s="84" t="s">
        <v>112</v>
      </c>
      <c r="JV101" s="84" t="s">
        <v>112</v>
      </c>
      <c r="JW101" s="84" t="s">
        <v>112</v>
      </c>
      <c r="JX101" s="84" t="s">
        <v>112</v>
      </c>
      <c r="JY101" s="84" t="s">
        <v>112</v>
      </c>
      <c r="JZ101" s="84" t="s">
        <v>112</v>
      </c>
      <c r="KA101" s="84" t="s">
        <v>112</v>
      </c>
      <c r="KB101" s="84" t="s">
        <v>112</v>
      </c>
      <c r="KC101" s="84" t="s">
        <v>112</v>
      </c>
      <c r="KD101" s="84" t="s">
        <v>112</v>
      </c>
      <c r="KE101" s="84" t="s">
        <v>112</v>
      </c>
      <c r="KF101" s="84" t="s">
        <v>112</v>
      </c>
      <c r="KG101" s="84" t="s">
        <v>112</v>
      </c>
      <c r="KH101" s="84" t="s">
        <v>112</v>
      </c>
      <c r="KI101" s="84" t="s">
        <v>112</v>
      </c>
      <c r="KJ101" s="84" t="s">
        <v>112</v>
      </c>
      <c r="KK101" s="84" t="s">
        <v>112</v>
      </c>
      <c r="KL101" s="84" t="s">
        <v>112</v>
      </c>
      <c r="KM101" s="84" t="s">
        <v>112</v>
      </c>
      <c r="KN101" s="84" t="s">
        <v>112</v>
      </c>
      <c r="KO101" s="84" t="s">
        <v>112</v>
      </c>
      <c r="KP101" s="84" t="s">
        <v>112</v>
      </c>
      <c r="KQ101" s="84" t="s">
        <v>112</v>
      </c>
      <c r="KR101" s="84" t="s">
        <v>112</v>
      </c>
      <c r="KS101" s="84" t="s">
        <v>112</v>
      </c>
      <c r="KT101" s="84" t="s">
        <v>112</v>
      </c>
      <c r="KU101" s="84" t="s">
        <v>112</v>
      </c>
      <c r="KV101" s="84" t="s">
        <v>112</v>
      </c>
      <c r="KW101" s="84" t="s">
        <v>112</v>
      </c>
      <c r="KX101" s="84" t="s">
        <v>112</v>
      </c>
      <c r="KY101" s="84" t="s">
        <v>112</v>
      </c>
      <c r="KZ101" s="84" t="s">
        <v>112</v>
      </c>
      <c r="LA101" s="84" t="s">
        <v>112</v>
      </c>
      <c r="LB101" s="84" t="s">
        <v>112</v>
      </c>
      <c r="LC101" s="84" t="s">
        <v>112</v>
      </c>
      <c r="LD101" s="84" t="s">
        <v>112</v>
      </c>
      <c r="LE101" s="84" t="s">
        <v>112</v>
      </c>
      <c r="LF101" s="84" t="s">
        <v>112</v>
      </c>
      <c r="LG101" s="84" t="s">
        <v>112</v>
      </c>
      <c r="LH101" s="84" t="s">
        <v>112</v>
      </c>
      <c r="LI101" s="84" t="s">
        <v>112</v>
      </c>
      <c r="LJ101" s="84" t="s">
        <v>112</v>
      </c>
      <c r="LK101" s="84" t="s">
        <v>112</v>
      </c>
      <c r="LL101" s="84" t="s">
        <v>112</v>
      </c>
      <c r="LM101" s="84" t="s">
        <v>112</v>
      </c>
      <c r="LN101" s="84" t="s">
        <v>112</v>
      </c>
      <c r="LO101" s="84" t="s">
        <v>112</v>
      </c>
      <c r="LP101" s="84" t="s">
        <v>112</v>
      </c>
      <c r="LQ101" s="84" t="s">
        <v>112</v>
      </c>
      <c r="LR101" s="84" t="s">
        <v>112</v>
      </c>
      <c r="LS101" s="84" t="s">
        <v>112</v>
      </c>
      <c r="LT101" s="84" t="s">
        <v>112</v>
      </c>
      <c r="LU101" s="84" t="s">
        <v>112</v>
      </c>
      <c r="LV101" s="84" t="s">
        <v>112</v>
      </c>
      <c r="LW101" s="84" t="s">
        <v>112</v>
      </c>
      <c r="LX101" s="84" t="s">
        <v>112</v>
      </c>
      <c r="LY101" s="84" t="s">
        <v>112</v>
      </c>
      <c r="LZ101" s="84" t="s">
        <v>112</v>
      </c>
      <c r="MA101" s="84" t="s">
        <v>112</v>
      </c>
      <c r="MB101" s="84" t="s">
        <v>112</v>
      </c>
      <c r="MC101" s="84" t="s">
        <v>112</v>
      </c>
      <c r="MD101" s="84" t="s">
        <v>112</v>
      </c>
      <c r="ME101" s="84" t="s">
        <v>112</v>
      </c>
      <c r="MF101" s="84" t="s">
        <v>112</v>
      </c>
      <c r="MG101" s="84" t="s">
        <v>112</v>
      </c>
      <c r="MH101" s="84" t="s">
        <v>112</v>
      </c>
      <c r="MI101" s="84" t="s">
        <v>112</v>
      </c>
      <c r="MJ101" s="84" t="s">
        <v>112</v>
      </c>
      <c r="MK101" s="84" t="s">
        <v>112</v>
      </c>
      <c r="ML101" s="84" t="s">
        <v>112</v>
      </c>
      <c r="MM101" s="84" t="s">
        <v>112</v>
      </c>
      <c r="MN101" s="84" t="s">
        <v>112</v>
      </c>
      <c r="MO101" s="84" t="s">
        <v>112</v>
      </c>
      <c r="MP101" s="84" t="s">
        <v>112</v>
      </c>
      <c r="MQ101" s="84" t="s">
        <v>112</v>
      </c>
      <c r="MR101" s="84" t="s">
        <v>112</v>
      </c>
      <c r="MS101" s="84" t="s">
        <v>112</v>
      </c>
      <c r="MT101" s="84" t="s">
        <v>112</v>
      </c>
      <c r="MU101" s="84" t="s">
        <v>112</v>
      </c>
      <c r="MV101" s="84" t="s">
        <v>112</v>
      </c>
      <c r="MW101" s="84" t="s">
        <v>112</v>
      </c>
      <c r="MX101" s="84" t="s">
        <v>112</v>
      </c>
      <c r="MY101" s="84" t="s">
        <v>112</v>
      </c>
      <c r="MZ101" s="84" t="s">
        <v>112</v>
      </c>
      <c r="NA101" s="84" t="s">
        <v>112</v>
      </c>
      <c r="NB101" s="84" t="s">
        <v>112</v>
      </c>
      <c r="NC101" s="84" t="s">
        <v>112</v>
      </c>
      <c r="ND101" s="84" t="s">
        <v>112</v>
      </c>
      <c r="NE101" s="84" t="s">
        <v>112</v>
      </c>
      <c r="NF101" s="84" t="s">
        <v>112</v>
      </c>
      <c r="NG101" s="84" t="s">
        <v>112</v>
      </c>
      <c r="NH101" s="84" t="s">
        <v>112</v>
      </c>
      <c r="NI101" s="84" t="s">
        <v>112</v>
      </c>
      <c r="NJ101" s="84" t="s">
        <v>112</v>
      </c>
      <c r="NK101" s="84" t="s">
        <v>112</v>
      </c>
      <c r="NL101" s="84" t="s">
        <v>112</v>
      </c>
      <c r="NM101" s="84" t="s">
        <v>112</v>
      </c>
      <c r="NN101" s="84" t="s">
        <v>112</v>
      </c>
      <c r="NO101" s="84" t="s">
        <v>112</v>
      </c>
      <c r="NP101" s="84" t="s">
        <v>112</v>
      </c>
      <c r="NQ101" s="84" t="s">
        <v>112</v>
      </c>
      <c r="NR101" s="84" t="s">
        <v>112</v>
      </c>
      <c r="NS101" s="84" t="s">
        <v>112</v>
      </c>
      <c r="NT101" s="84" t="s">
        <v>112</v>
      </c>
      <c r="NU101" s="84" t="s">
        <v>112</v>
      </c>
      <c r="NV101" s="84" t="s">
        <v>112</v>
      </c>
      <c r="NW101" s="84" t="s">
        <v>112</v>
      </c>
      <c r="NX101" s="84" t="s">
        <v>112</v>
      </c>
      <c r="NY101" s="84" t="s">
        <v>112</v>
      </c>
      <c r="NZ101" s="84" t="s">
        <v>112</v>
      </c>
      <c r="OA101" s="84" t="s">
        <v>112</v>
      </c>
      <c r="OB101" s="84" t="s">
        <v>112</v>
      </c>
      <c r="OC101" s="84" t="s">
        <v>112</v>
      </c>
      <c r="OD101" s="84" t="s">
        <v>112</v>
      </c>
      <c r="OE101" s="84" t="s">
        <v>112</v>
      </c>
      <c r="OF101" s="84" t="s">
        <v>112</v>
      </c>
      <c r="OG101" s="84" t="s">
        <v>112</v>
      </c>
      <c r="OH101" s="84" t="s">
        <v>112</v>
      </c>
      <c r="OI101" s="84" t="s">
        <v>112</v>
      </c>
      <c r="OJ101" s="84" t="s">
        <v>112</v>
      </c>
      <c r="OK101" s="84" t="s">
        <v>112</v>
      </c>
      <c r="OL101" s="84" t="s">
        <v>112</v>
      </c>
      <c r="OM101" s="84" t="s">
        <v>112</v>
      </c>
      <c r="ON101" s="84" t="s">
        <v>112</v>
      </c>
      <c r="OO101" s="84" t="s">
        <v>112</v>
      </c>
      <c r="OP101" s="84" t="s">
        <v>112</v>
      </c>
      <c r="OQ101" s="84" t="s">
        <v>112</v>
      </c>
      <c r="OR101" s="84" t="s">
        <v>112</v>
      </c>
      <c r="OS101" s="84" t="s">
        <v>112</v>
      </c>
      <c r="OT101" s="84" t="s">
        <v>112</v>
      </c>
      <c r="OU101" s="84" t="s">
        <v>112</v>
      </c>
      <c r="OV101" s="84" t="s">
        <v>112</v>
      </c>
      <c r="OW101" s="84" t="s">
        <v>112</v>
      </c>
      <c r="OX101" s="84" t="s">
        <v>112</v>
      </c>
      <c r="OY101" s="84" t="s">
        <v>112</v>
      </c>
      <c r="OZ101" s="84" t="s">
        <v>112</v>
      </c>
      <c r="PA101" s="84" t="s">
        <v>112</v>
      </c>
      <c r="PB101" s="84" t="s">
        <v>112</v>
      </c>
      <c r="PC101" s="84" t="s">
        <v>112</v>
      </c>
      <c r="PD101" s="84" t="s">
        <v>112</v>
      </c>
      <c r="PE101" s="84" t="s">
        <v>112</v>
      </c>
      <c r="PF101" s="84" t="s">
        <v>112</v>
      </c>
      <c r="PG101" s="84" t="s">
        <v>112</v>
      </c>
      <c r="PH101" s="84" t="s">
        <v>112</v>
      </c>
      <c r="PI101" s="84" t="s">
        <v>112</v>
      </c>
      <c r="PJ101" s="84" t="s">
        <v>112</v>
      </c>
      <c r="PK101" s="84" t="s">
        <v>112</v>
      </c>
      <c r="PL101" s="84" t="s">
        <v>112</v>
      </c>
      <c r="PM101" s="84" t="s">
        <v>112</v>
      </c>
      <c r="PN101" s="84" t="s">
        <v>112</v>
      </c>
      <c r="PO101" s="84" t="s">
        <v>112</v>
      </c>
      <c r="PP101" s="84" t="s">
        <v>112</v>
      </c>
      <c r="PQ101" s="84" t="s">
        <v>112</v>
      </c>
      <c r="PR101" s="84" t="s">
        <v>112</v>
      </c>
      <c r="PS101" s="84" t="s">
        <v>112</v>
      </c>
      <c r="PT101" s="84" t="s">
        <v>112</v>
      </c>
      <c r="PU101" s="84" t="s">
        <v>112</v>
      </c>
      <c r="PV101" s="84" t="s">
        <v>112</v>
      </c>
      <c r="PW101" s="84" t="s">
        <v>112</v>
      </c>
      <c r="PX101" s="84" t="s">
        <v>112</v>
      </c>
      <c r="PY101" s="84" t="s">
        <v>112</v>
      </c>
      <c r="PZ101" s="84" t="s">
        <v>112</v>
      </c>
      <c r="QA101" s="84" t="s">
        <v>112</v>
      </c>
      <c r="QB101" s="84" t="s">
        <v>112</v>
      </c>
      <c r="QC101" s="84" t="s">
        <v>112</v>
      </c>
      <c r="QD101" s="84" t="s">
        <v>112</v>
      </c>
      <c r="QE101" s="84" t="s">
        <v>112</v>
      </c>
      <c r="QF101" s="84" t="s">
        <v>112</v>
      </c>
      <c r="QG101" s="84" t="s">
        <v>112</v>
      </c>
      <c r="QH101" s="84" t="s">
        <v>112</v>
      </c>
      <c r="QI101" s="84" t="s">
        <v>112</v>
      </c>
      <c r="QJ101" s="84" t="s">
        <v>112</v>
      </c>
      <c r="QK101" s="84" t="s">
        <v>112</v>
      </c>
      <c r="QL101" s="84" t="s">
        <v>112</v>
      </c>
      <c r="QM101" s="84" t="s">
        <v>112</v>
      </c>
      <c r="QN101" s="84" t="s">
        <v>112</v>
      </c>
      <c r="QO101" s="84" t="s">
        <v>112</v>
      </c>
      <c r="QP101" s="84" t="s">
        <v>112</v>
      </c>
      <c r="QQ101" s="84" t="s">
        <v>112</v>
      </c>
      <c r="QR101" s="84" t="s">
        <v>112</v>
      </c>
      <c r="QS101" s="84" t="s">
        <v>112</v>
      </c>
      <c r="QT101" s="84" t="s">
        <v>112</v>
      </c>
      <c r="QU101" s="84" t="s">
        <v>112</v>
      </c>
      <c r="QV101" s="84" t="s">
        <v>112</v>
      </c>
      <c r="QW101" s="84" t="s">
        <v>112</v>
      </c>
      <c r="QX101" s="84" t="s">
        <v>112</v>
      </c>
      <c r="QY101" s="84" t="s">
        <v>112</v>
      </c>
      <c r="QZ101" s="84" t="s">
        <v>112</v>
      </c>
      <c r="RA101" s="84" t="s">
        <v>112</v>
      </c>
      <c r="RB101" s="84" t="s">
        <v>112</v>
      </c>
      <c r="RC101" s="84" t="s">
        <v>112</v>
      </c>
      <c r="RD101" s="84" t="s">
        <v>112</v>
      </c>
      <c r="RE101" s="84" t="s">
        <v>112</v>
      </c>
      <c r="RF101" s="84" t="s">
        <v>112</v>
      </c>
      <c r="RG101" s="84" t="s">
        <v>112</v>
      </c>
      <c r="RH101" s="84" t="s">
        <v>112</v>
      </c>
      <c r="RI101" s="84" t="s">
        <v>112</v>
      </c>
      <c r="RJ101" s="84" t="s">
        <v>112</v>
      </c>
      <c r="RK101" s="84" t="s">
        <v>112</v>
      </c>
      <c r="RL101" s="84" t="s">
        <v>112</v>
      </c>
      <c r="RM101" s="84" t="s">
        <v>112</v>
      </c>
      <c r="RN101" s="84" t="s">
        <v>112</v>
      </c>
      <c r="RO101" s="84" t="s">
        <v>112</v>
      </c>
      <c r="RP101" s="84" t="s">
        <v>112</v>
      </c>
      <c r="RQ101" s="84" t="s">
        <v>112</v>
      </c>
      <c r="RR101" s="84" t="s">
        <v>112</v>
      </c>
      <c r="RS101" s="84" t="s">
        <v>112</v>
      </c>
      <c r="RT101" s="84" t="s">
        <v>112</v>
      </c>
      <c r="RU101" s="84" t="s">
        <v>112</v>
      </c>
      <c r="RV101" s="84" t="s">
        <v>112</v>
      </c>
      <c r="RW101" s="84" t="s">
        <v>112</v>
      </c>
      <c r="RX101" s="84" t="s">
        <v>112</v>
      </c>
      <c r="RY101" s="84" t="s">
        <v>112</v>
      </c>
      <c r="RZ101" s="84" t="s">
        <v>112</v>
      </c>
      <c r="SA101" s="84" t="s">
        <v>112</v>
      </c>
      <c r="SB101" s="84" t="s">
        <v>112</v>
      </c>
      <c r="SC101" s="84" t="s">
        <v>112</v>
      </c>
      <c r="SD101" s="84" t="s">
        <v>112</v>
      </c>
      <c r="SE101" s="84" t="s">
        <v>112</v>
      </c>
      <c r="SF101" s="84" t="s">
        <v>112</v>
      </c>
      <c r="SG101" s="84" t="s">
        <v>112</v>
      </c>
      <c r="SH101" s="84" t="s">
        <v>112</v>
      </c>
      <c r="SI101" s="84" t="s">
        <v>112</v>
      </c>
      <c r="SJ101" s="84" t="s">
        <v>112</v>
      </c>
      <c r="SK101" s="84" t="s">
        <v>112</v>
      </c>
      <c r="SL101" s="84" t="s">
        <v>112</v>
      </c>
      <c r="SM101" s="84" t="s">
        <v>112</v>
      </c>
      <c r="SN101" s="84" t="s">
        <v>112</v>
      </c>
      <c r="SO101" s="84" t="s">
        <v>112</v>
      </c>
      <c r="SP101" s="84" t="s">
        <v>112</v>
      </c>
      <c r="SQ101" s="84" t="s">
        <v>112</v>
      </c>
      <c r="SR101" s="84" t="s">
        <v>112</v>
      </c>
      <c r="SS101" s="84" t="s">
        <v>112</v>
      </c>
      <c r="ST101" s="84" t="s">
        <v>112</v>
      </c>
      <c r="SU101" s="84" t="s">
        <v>112</v>
      </c>
      <c r="SV101" s="84" t="s">
        <v>112</v>
      </c>
      <c r="SW101" s="84" t="s">
        <v>112</v>
      </c>
      <c r="SX101" s="84" t="s">
        <v>112</v>
      </c>
      <c r="SY101" s="84" t="s">
        <v>112</v>
      </c>
      <c r="SZ101" s="84" t="s">
        <v>112</v>
      </c>
      <c r="TA101" s="84" t="s">
        <v>112</v>
      </c>
      <c r="TB101" s="84" t="s">
        <v>112</v>
      </c>
      <c r="TC101" s="84" t="s">
        <v>112</v>
      </c>
      <c r="TD101" s="84" t="s">
        <v>112</v>
      </c>
      <c r="TE101" s="84" t="s">
        <v>112</v>
      </c>
      <c r="TF101" s="84" t="s">
        <v>112</v>
      </c>
      <c r="TG101" s="84" t="s">
        <v>112</v>
      </c>
      <c r="TH101" s="84" t="s">
        <v>112</v>
      </c>
      <c r="TI101" s="84" t="s">
        <v>112</v>
      </c>
      <c r="TJ101" s="84" t="s">
        <v>112</v>
      </c>
      <c r="TK101" s="84" t="s">
        <v>112</v>
      </c>
      <c r="TL101" s="84" t="s">
        <v>112</v>
      </c>
      <c r="TM101" s="84" t="s">
        <v>112</v>
      </c>
      <c r="TN101" s="84" t="s">
        <v>112</v>
      </c>
      <c r="TO101" s="84" t="s">
        <v>112</v>
      </c>
      <c r="TP101" s="84" t="s">
        <v>112</v>
      </c>
      <c r="TQ101" s="84" t="s">
        <v>112</v>
      </c>
      <c r="TR101" s="84" t="s">
        <v>112</v>
      </c>
      <c r="TS101" s="84" t="s">
        <v>112</v>
      </c>
      <c r="TT101" s="84" t="s">
        <v>112</v>
      </c>
      <c r="TU101" s="84" t="s">
        <v>112</v>
      </c>
      <c r="TV101" s="84" t="s">
        <v>112</v>
      </c>
      <c r="TW101" s="84" t="s">
        <v>112</v>
      </c>
      <c r="TX101" s="84" t="s">
        <v>112</v>
      </c>
      <c r="TY101" s="84" t="s">
        <v>112</v>
      </c>
      <c r="TZ101" s="84" t="s">
        <v>112</v>
      </c>
      <c r="UA101" s="84" t="s">
        <v>112</v>
      </c>
      <c r="UB101" s="84" t="s">
        <v>112</v>
      </c>
      <c r="UC101" s="84" t="s">
        <v>112</v>
      </c>
      <c r="UD101" s="84" t="s">
        <v>112</v>
      </c>
      <c r="UE101" s="84" t="s">
        <v>112</v>
      </c>
      <c r="UF101" s="84" t="s">
        <v>112</v>
      </c>
      <c r="UG101" s="84" t="s">
        <v>112</v>
      </c>
      <c r="UH101" s="84" t="s">
        <v>112</v>
      </c>
      <c r="UI101" s="84" t="s">
        <v>112</v>
      </c>
      <c r="UJ101" s="84" t="s">
        <v>112</v>
      </c>
      <c r="UK101" s="84" t="s">
        <v>112</v>
      </c>
      <c r="UL101" s="84" t="s">
        <v>112</v>
      </c>
      <c r="UM101" s="84" t="s">
        <v>112</v>
      </c>
      <c r="UN101" s="84" t="s">
        <v>112</v>
      </c>
    </row>
    <row r="102" spans="1:560" s="268" customFormat="1" ht="16.5" x14ac:dyDescent="0.45">
      <c r="A102" s="119" t="s">
        <v>41</v>
      </c>
      <c r="B102" s="120" t="s">
        <v>142</v>
      </c>
      <c r="C102" s="121" t="s">
        <v>40</v>
      </c>
      <c r="D102" s="121" t="s">
        <v>40</v>
      </c>
      <c r="E102" s="121" t="s">
        <v>40</v>
      </c>
      <c r="F102" s="121" t="s">
        <v>40</v>
      </c>
      <c r="G102" s="121" t="s">
        <v>40</v>
      </c>
      <c r="H102" s="121" t="s">
        <v>40</v>
      </c>
      <c r="I102" s="121" t="s">
        <v>40</v>
      </c>
      <c r="J102" s="121"/>
      <c r="K102" s="121" t="s">
        <v>40</v>
      </c>
      <c r="L102" s="97">
        <f t="shared" ref="L102" si="40">COUNTIF(C102:K102,"x")</f>
        <v>8</v>
      </c>
      <c r="M102" s="409" t="s">
        <v>834</v>
      </c>
    </row>
    <row r="103" spans="1:560" ht="16.5" x14ac:dyDescent="0.45">
      <c r="A103" s="60" t="s">
        <v>43</v>
      </c>
      <c r="B103" s="110" t="s">
        <v>143</v>
      </c>
      <c r="C103" s="58" t="s">
        <v>40</v>
      </c>
      <c r="D103" s="58" t="s">
        <v>40</v>
      </c>
      <c r="E103" s="58" t="s">
        <v>40</v>
      </c>
      <c r="F103" s="58" t="s">
        <v>40</v>
      </c>
      <c r="G103" s="58" t="s">
        <v>40</v>
      </c>
      <c r="H103" s="58" t="s">
        <v>40</v>
      </c>
      <c r="I103" s="58" t="s">
        <v>40</v>
      </c>
      <c r="J103" s="58"/>
      <c r="K103" s="58" t="s">
        <v>40</v>
      </c>
      <c r="L103" s="99">
        <f t="shared" ref="L103:L105" si="41">COUNTIF(C103:K103,"x")</f>
        <v>8</v>
      </c>
      <c r="M103" s="409"/>
    </row>
    <row r="104" spans="1:560" s="268" customFormat="1" ht="16.5" x14ac:dyDescent="0.45">
      <c r="A104" s="119" t="s">
        <v>58</v>
      </c>
      <c r="B104" s="120" t="s">
        <v>144</v>
      </c>
      <c r="C104" s="121" t="s">
        <v>40</v>
      </c>
      <c r="D104" s="121" t="s">
        <v>40</v>
      </c>
      <c r="E104" s="121" t="s">
        <v>40</v>
      </c>
      <c r="F104" s="121" t="s">
        <v>40</v>
      </c>
      <c r="G104" s="121" t="s">
        <v>40</v>
      </c>
      <c r="H104" s="121" t="s">
        <v>40</v>
      </c>
      <c r="I104" s="121" t="s">
        <v>40</v>
      </c>
      <c r="J104" s="121"/>
      <c r="K104" s="121" t="s">
        <v>40</v>
      </c>
      <c r="L104" s="97">
        <f t="shared" si="41"/>
        <v>8</v>
      </c>
      <c r="M104" s="409"/>
    </row>
    <row r="105" spans="1:560" s="268" customFormat="1" ht="16.5" x14ac:dyDescent="0.45">
      <c r="A105" s="128" t="s">
        <v>78</v>
      </c>
      <c r="B105" s="129" t="s">
        <v>145</v>
      </c>
      <c r="C105" s="130" t="s">
        <v>40</v>
      </c>
      <c r="D105" s="130" t="s">
        <v>40</v>
      </c>
      <c r="E105" s="130" t="s">
        <v>40</v>
      </c>
      <c r="F105" s="130"/>
      <c r="G105" s="130" t="s">
        <v>40</v>
      </c>
      <c r="H105" s="130" t="s">
        <v>40</v>
      </c>
      <c r="I105" s="130"/>
      <c r="J105" s="130"/>
      <c r="K105" s="130"/>
      <c r="L105" s="99">
        <f t="shared" si="41"/>
        <v>5</v>
      </c>
      <c r="M105" s="409"/>
    </row>
    <row r="106" spans="1:560" s="268" customFormat="1" ht="16.5" x14ac:dyDescent="0.45">
      <c r="A106" s="125" t="s">
        <v>94</v>
      </c>
      <c r="B106" s="127" t="s">
        <v>146</v>
      </c>
      <c r="C106" s="126" t="s">
        <v>40</v>
      </c>
      <c r="D106" s="126"/>
      <c r="E106" s="126"/>
      <c r="F106" s="126"/>
      <c r="G106" s="126"/>
      <c r="H106" s="126"/>
      <c r="I106" s="126"/>
      <c r="J106" s="126"/>
      <c r="K106" s="126"/>
      <c r="L106" s="141">
        <f t="shared" ref="L106" si="42">COUNTIF(C106:K106,"x")</f>
        <v>1</v>
      </c>
      <c r="M106" s="409"/>
    </row>
    <row r="107" spans="1:560" s="268" customFormat="1" ht="16.5" x14ac:dyDescent="0.45">
      <c r="A107" s="125" t="s">
        <v>96</v>
      </c>
      <c r="B107" s="127" t="s">
        <v>147</v>
      </c>
      <c r="C107" s="126" t="s">
        <v>40</v>
      </c>
      <c r="D107" s="126"/>
      <c r="E107" s="126"/>
      <c r="F107" s="126"/>
      <c r="G107" s="126"/>
      <c r="H107" s="126"/>
      <c r="I107" s="126"/>
      <c r="J107" s="126"/>
      <c r="K107" s="126"/>
      <c r="L107" s="141">
        <f t="shared" ref="L107:L108" si="43">COUNTIF(C107:K107,"x")</f>
        <v>1</v>
      </c>
      <c r="M107" s="409"/>
    </row>
    <row r="108" spans="1:560" s="268" customFormat="1" ht="16.5" x14ac:dyDescent="0.45">
      <c r="A108" s="125" t="s">
        <v>97</v>
      </c>
      <c r="B108" s="127" t="s">
        <v>73</v>
      </c>
      <c r="C108" s="126"/>
      <c r="D108" s="126"/>
      <c r="E108" s="126" t="s">
        <v>40</v>
      </c>
      <c r="F108" s="126"/>
      <c r="G108" s="126"/>
      <c r="H108" s="126"/>
      <c r="I108" s="126"/>
      <c r="J108" s="126"/>
      <c r="K108" s="126"/>
      <c r="L108" s="141">
        <f t="shared" si="43"/>
        <v>1</v>
      </c>
      <c r="M108" s="409"/>
    </row>
    <row r="109" spans="1:560" s="268" customFormat="1" ht="16.5" x14ac:dyDescent="0.45">
      <c r="A109" s="128" t="s">
        <v>80</v>
      </c>
      <c r="B109" s="129" t="s">
        <v>148</v>
      </c>
      <c r="C109" s="130"/>
      <c r="D109" s="130"/>
      <c r="E109" s="130"/>
      <c r="F109" s="130" t="s">
        <v>40</v>
      </c>
      <c r="G109" s="130"/>
      <c r="H109" s="130"/>
      <c r="I109" s="130" t="s">
        <v>40</v>
      </c>
      <c r="J109" s="130"/>
      <c r="K109" s="130" t="s">
        <v>40</v>
      </c>
      <c r="L109" s="99">
        <f t="shared" ref="L109:L110" si="44">COUNTIF(C109:K109,"x")</f>
        <v>3</v>
      </c>
      <c r="M109" s="409"/>
    </row>
    <row r="110" spans="1:560" s="268" customFormat="1" ht="16.5" x14ac:dyDescent="0.45">
      <c r="A110" s="119" t="s">
        <v>115</v>
      </c>
      <c r="B110" s="120" t="s">
        <v>149</v>
      </c>
      <c r="C110" s="121" t="s">
        <v>40</v>
      </c>
      <c r="D110" s="121" t="s">
        <v>40</v>
      </c>
      <c r="E110" s="121" t="s">
        <v>40</v>
      </c>
      <c r="F110" s="121" t="s">
        <v>40</v>
      </c>
      <c r="G110" s="121" t="s">
        <v>40</v>
      </c>
      <c r="H110" s="121" t="s">
        <v>40</v>
      </c>
      <c r="I110" s="121" t="s">
        <v>40</v>
      </c>
      <c r="J110" s="121"/>
      <c r="K110" s="121" t="s">
        <v>40</v>
      </c>
      <c r="L110" s="97">
        <f t="shared" si="44"/>
        <v>8</v>
      </c>
      <c r="M110" s="409"/>
    </row>
    <row r="111" spans="1:560" s="268" customFormat="1" ht="16.5" x14ac:dyDescent="0.45">
      <c r="A111" s="128" t="s">
        <v>150</v>
      </c>
      <c r="B111" s="129" t="s">
        <v>151</v>
      </c>
      <c r="C111" s="130" t="s">
        <v>40</v>
      </c>
      <c r="D111" s="130"/>
      <c r="E111" s="130"/>
      <c r="F111" s="130"/>
      <c r="G111" s="130" t="s">
        <v>40</v>
      </c>
      <c r="H111" s="130" t="s">
        <v>40</v>
      </c>
      <c r="I111" s="130"/>
      <c r="J111" s="130"/>
      <c r="K111" s="130"/>
      <c r="L111" s="99">
        <f t="shared" ref="L111" si="45">COUNTIF(C111:K111,"x")</f>
        <v>3</v>
      </c>
      <c r="M111" s="409"/>
    </row>
    <row r="112" spans="1:560" s="268" customFormat="1" ht="16.5" x14ac:dyDescent="0.45">
      <c r="A112" s="128" t="s">
        <v>152</v>
      </c>
      <c r="B112" s="129" t="s">
        <v>153</v>
      </c>
      <c r="C112" s="130"/>
      <c r="D112" s="130" t="s">
        <v>40</v>
      </c>
      <c r="E112" s="130" t="s">
        <v>40</v>
      </c>
      <c r="F112" s="130" t="s">
        <v>40</v>
      </c>
      <c r="G112" s="130"/>
      <c r="H112" s="130"/>
      <c r="I112" s="130" t="s">
        <v>40</v>
      </c>
      <c r="J112" s="130"/>
      <c r="K112" s="130" t="s">
        <v>40</v>
      </c>
      <c r="L112" s="99">
        <f t="shared" ref="L112:L113" si="46">COUNTIF(C112:K112,"x")</f>
        <v>5</v>
      </c>
      <c r="M112" s="409"/>
    </row>
    <row r="113" spans="1:560" s="268" customFormat="1" ht="16.5" x14ac:dyDescent="0.45">
      <c r="A113" s="128" t="s">
        <v>154</v>
      </c>
      <c r="B113" s="129" t="s">
        <v>155</v>
      </c>
      <c r="C113" s="130"/>
      <c r="D113" s="130"/>
      <c r="E113" s="130"/>
      <c r="F113" s="130"/>
      <c r="G113" s="130" t="s">
        <v>40</v>
      </c>
      <c r="H113" s="130"/>
      <c r="I113" s="130"/>
      <c r="J113" s="130"/>
      <c r="K113" s="130"/>
      <c r="L113" s="99">
        <f t="shared" si="46"/>
        <v>1</v>
      </c>
      <c r="M113" s="409"/>
    </row>
    <row r="114" spans="1:560" ht="48" x14ac:dyDescent="0.45">
      <c r="A114" s="182" t="s">
        <v>156</v>
      </c>
      <c r="B114" s="183" t="s">
        <v>157</v>
      </c>
      <c r="C114" s="417"/>
      <c r="D114" s="417"/>
      <c r="E114" s="417"/>
      <c r="F114" s="417"/>
      <c r="G114" s="417"/>
      <c r="H114" s="417"/>
      <c r="I114" s="417"/>
      <c r="J114" s="417"/>
      <c r="K114" s="417"/>
      <c r="L114" s="417"/>
      <c r="M114" s="417"/>
      <c r="N114" s="362"/>
      <c r="O114" s="362"/>
      <c r="P114" s="362"/>
      <c r="Q114" s="362"/>
      <c r="R114" s="362"/>
      <c r="S114" s="362"/>
      <c r="T114" s="362"/>
      <c r="U114" s="362"/>
      <c r="V114" s="362"/>
      <c r="W114" s="362"/>
      <c r="X114" s="362"/>
      <c r="Y114" s="362"/>
      <c r="Z114" s="362"/>
      <c r="AA114" s="362"/>
      <c r="AB114" s="362"/>
      <c r="AC114" s="362"/>
      <c r="AD114" s="362"/>
      <c r="AE114" s="362"/>
      <c r="AF114" s="84" t="s">
        <v>112</v>
      </c>
      <c r="AG114" s="84" t="s">
        <v>112</v>
      </c>
      <c r="AH114" s="84" t="s">
        <v>112</v>
      </c>
      <c r="AI114" s="84" t="s">
        <v>112</v>
      </c>
      <c r="AJ114" s="84" t="s">
        <v>112</v>
      </c>
      <c r="AK114" s="84" t="s">
        <v>112</v>
      </c>
      <c r="AL114" s="84" t="s">
        <v>112</v>
      </c>
      <c r="AM114" s="84" t="s">
        <v>112</v>
      </c>
      <c r="AN114" s="84" t="s">
        <v>112</v>
      </c>
      <c r="AO114" s="84" t="s">
        <v>112</v>
      </c>
      <c r="AP114" s="84" t="s">
        <v>112</v>
      </c>
      <c r="AQ114" s="84" t="s">
        <v>112</v>
      </c>
      <c r="AR114" s="84" t="s">
        <v>112</v>
      </c>
      <c r="AS114" s="84" t="s">
        <v>112</v>
      </c>
      <c r="AT114" s="84" t="s">
        <v>112</v>
      </c>
      <c r="AU114" s="84" t="s">
        <v>112</v>
      </c>
      <c r="AV114" s="84" t="s">
        <v>112</v>
      </c>
      <c r="AW114" s="84" t="s">
        <v>112</v>
      </c>
      <c r="AX114" s="84" t="s">
        <v>112</v>
      </c>
      <c r="AY114" s="84" t="s">
        <v>112</v>
      </c>
      <c r="AZ114" s="84" t="s">
        <v>112</v>
      </c>
      <c r="BA114" s="84" t="s">
        <v>112</v>
      </c>
      <c r="BB114" s="84" t="s">
        <v>112</v>
      </c>
      <c r="BC114" s="84" t="s">
        <v>112</v>
      </c>
      <c r="BD114" s="84" t="s">
        <v>112</v>
      </c>
      <c r="BE114" s="84" t="s">
        <v>112</v>
      </c>
      <c r="BF114" s="84" t="s">
        <v>112</v>
      </c>
      <c r="BG114" s="84" t="s">
        <v>112</v>
      </c>
      <c r="BH114" s="84" t="s">
        <v>112</v>
      </c>
      <c r="BI114" s="84" t="s">
        <v>112</v>
      </c>
      <c r="BJ114" s="84" t="s">
        <v>112</v>
      </c>
      <c r="BK114" s="84" t="s">
        <v>112</v>
      </c>
      <c r="BL114" s="84" t="s">
        <v>112</v>
      </c>
      <c r="BM114" s="84" t="s">
        <v>112</v>
      </c>
      <c r="BN114" s="84" t="s">
        <v>112</v>
      </c>
      <c r="BO114" s="84" t="s">
        <v>112</v>
      </c>
      <c r="BP114" s="84" t="s">
        <v>112</v>
      </c>
      <c r="BQ114" s="84" t="s">
        <v>112</v>
      </c>
      <c r="BR114" s="84" t="s">
        <v>112</v>
      </c>
      <c r="BS114" s="84" t="s">
        <v>112</v>
      </c>
      <c r="BT114" s="84" t="s">
        <v>112</v>
      </c>
      <c r="BU114" s="84" t="s">
        <v>112</v>
      </c>
      <c r="BV114" s="84" t="s">
        <v>112</v>
      </c>
      <c r="BW114" s="84" t="s">
        <v>112</v>
      </c>
      <c r="BX114" s="84" t="s">
        <v>112</v>
      </c>
      <c r="BY114" s="84" t="s">
        <v>112</v>
      </c>
      <c r="BZ114" s="84" t="s">
        <v>112</v>
      </c>
      <c r="CA114" s="84" t="s">
        <v>112</v>
      </c>
      <c r="CB114" s="84" t="s">
        <v>112</v>
      </c>
      <c r="CC114" s="84" t="s">
        <v>112</v>
      </c>
      <c r="CD114" s="84" t="s">
        <v>112</v>
      </c>
      <c r="CE114" s="84" t="s">
        <v>112</v>
      </c>
      <c r="CF114" s="84" t="s">
        <v>112</v>
      </c>
      <c r="CG114" s="84" t="s">
        <v>112</v>
      </c>
      <c r="CH114" s="84" t="s">
        <v>112</v>
      </c>
      <c r="CI114" s="84" t="s">
        <v>112</v>
      </c>
      <c r="CJ114" s="84" t="s">
        <v>112</v>
      </c>
      <c r="CK114" s="84" t="s">
        <v>112</v>
      </c>
      <c r="CL114" s="84" t="s">
        <v>112</v>
      </c>
      <c r="CM114" s="84" t="s">
        <v>112</v>
      </c>
      <c r="CN114" s="84" t="s">
        <v>112</v>
      </c>
      <c r="CO114" s="84" t="s">
        <v>112</v>
      </c>
      <c r="CP114" s="84" t="s">
        <v>112</v>
      </c>
      <c r="CQ114" s="84" t="s">
        <v>112</v>
      </c>
      <c r="CR114" s="84" t="s">
        <v>112</v>
      </c>
      <c r="CS114" s="84" t="s">
        <v>112</v>
      </c>
      <c r="CT114" s="84" t="s">
        <v>112</v>
      </c>
      <c r="CU114" s="84" t="s">
        <v>112</v>
      </c>
      <c r="CV114" s="84" t="s">
        <v>112</v>
      </c>
      <c r="CW114" s="84" t="s">
        <v>112</v>
      </c>
      <c r="CX114" s="84" t="s">
        <v>112</v>
      </c>
      <c r="CY114" s="84" t="s">
        <v>112</v>
      </c>
      <c r="CZ114" s="84" t="s">
        <v>112</v>
      </c>
      <c r="DA114" s="84" t="s">
        <v>112</v>
      </c>
      <c r="DB114" s="84" t="s">
        <v>112</v>
      </c>
      <c r="DC114" s="84" t="s">
        <v>112</v>
      </c>
      <c r="DD114" s="84" t="s">
        <v>112</v>
      </c>
      <c r="DE114" s="84" t="s">
        <v>112</v>
      </c>
      <c r="DF114" s="84" t="s">
        <v>112</v>
      </c>
      <c r="DG114" s="84" t="s">
        <v>112</v>
      </c>
      <c r="DH114" s="84" t="s">
        <v>112</v>
      </c>
      <c r="DI114" s="84" t="s">
        <v>112</v>
      </c>
      <c r="DJ114" s="84" t="s">
        <v>112</v>
      </c>
      <c r="DK114" s="84" t="s">
        <v>112</v>
      </c>
      <c r="DL114" s="84" t="s">
        <v>112</v>
      </c>
      <c r="DM114" s="84" t="s">
        <v>112</v>
      </c>
      <c r="DN114" s="84" t="s">
        <v>112</v>
      </c>
      <c r="DO114" s="84" t="s">
        <v>112</v>
      </c>
      <c r="DP114" s="84" t="s">
        <v>112</v>
      </c>
      <c r="DQ114" s="84" t="s">
        <v>112</v>
      </c>
      <c r="DR114" s="84" t="s">
        <v>112</v>
      </c>
      <c r="DS114" s="84" t="s">
        <v>112</v>
      </c>
      <c r="DT114" s="84" t="s">
        <v>112</v>
      </c>
      <c r="DU114" s="84" t="s">
        <v>112</v>
      </c>
      <c r="DV114" s="84" t="s">
        <v>112</v>
      </c>
      <c r="DW114" s="84" t="s">
        <v>112</v>
      </c>
      <c r="DX114" s="84" t="s">
        <v>112</v>
      </c>
      <c r="DY114" s="84" t="s">
        <v>112</v>
      </c>
      <c r="DZ114" s="84" t="s">
        <v>112</v>
      </c>
      <c r="EA114" s="84" t="s">
        <v>112</v>
      </c>
      <c r="EB114" s="84" t="s">
        <v>112</v>
      </c>
      <c r="EC114" s="84" t="s">
        <v>112</v>
      </c>
      <c r="ED114" s="84" t="s">
        <v>112</v>
      </c>
      <c r="EE114" s="84" t="s">
        <v>112</v>
      </c>
      <c r="EF114" s="84" t="s">
        <v>112</v>
      </c>
      <c r="EG114" s="84" t="s">
        <v>112</v>
      </c>
      <c r="EH114" s="84" t="s">
        <v>112</v>
      </c>
      <c r="EI114" s="84" t="s">
        <v>112</v>
      </c>
      <c r="EJ114" s="84" t="s">
        <v>112</v>
      </c>
      <c r="EK114" s="84" t="s">
        <v>112</v>
      </c>
      <c r="EL114" s="84" t="s">
        <v>112</v>
      </c>
      <c r="EM114" s="84" t="s">
        <v>112</v>
      </c>
      <c r="EN114" s="84" t="s">
        <v>112</v>
      </c>
      <c r="EO114" s="84" t="s">
        <v>112</v>
      </c>
      <c r="EP114" s="84" t="s">
        <v>112</v>
      </c>
      <c r="EQ114" s="84" t="s">
        <v>112</v>
      </c>
      <c r="ER114" s="84" t="s">
        <v>112</v>
      </c>
      <c r="ES114" s="84" t="s">
        <v>112</v>
      </c>
      <c r="ET114" s="84" t="s">
        <v>112</v>
      </c>
      <c r="EU114" s="84" t="s">
        <v>112</v>
      </c>
      <c r="EV114" s="84" t="s">
        <v>112</v>
      </c>
      <c r="EW114" s="84" t="s">
        <v>112</v>
      </c>
      <c r="EX114" s="84" t="s">
        <v>112</v>
      </c>
      <c r="EY114" s="84" t="s">
        <v>112</v>
      </c>
      <c r="EZ114" s="84" t="s">
        <v>112</v>
      </c>
      <c r="FA114" s="84" t="s">
        <v>112</v>
      </c>
      <c r="FB114" s="84" t="s">
        <v>112</v>
      </c>
      <c r="FC114" s="84" t="s">
        <v>112</v>
      </c>
      <c r="FD114" s="84" t="s">
        <v>112</v>
      </c>
      <c r="FE114" s="84" t="s">
        <v>112</v>
      </c>
      <c r="FF114" s="84" t="s">
        <v>112</v>
      </c>
      <c r="FG114" s="84" t="s">
        <v>112</v>
      </c>
      <c r="FH114" s="84" t="s">
        <v>112</v>
      </c>
      <c r="FI114" s="84" t="s">
        <v>112</v>
      </c>
      <c r="FJ114" s="84" t="s">
        <v>112</v>
      </c>
      <c r="FK114" s="84" t="s">
        <v>112</v>
      </c>
      <c r="FL114" s="84" t="s">
        <v>112</v>
      </c>
      <c r="FM114" s="84" t="s">
        <v>112</v>
      </c>
      <c r="FN114" s="84" t="s">
        <v>112</v>
      </c>
      <c r="FO114" s="84" t="s">
        <v>112</v>
      </c>
      <c r="FP114" s="84" t="s">
        <v>112</v>
      </c>
      <c r="FQ114" s="84" t="s">
        <v>112</v>
      </c>
      <c r="FR114" s="84" t="s">
        <v>112</v>
      </c>
      <c r="FS114" s="84" t="s">
        <v>112</v>
      </c>
      <c r="FT114" s="84" t="s">
        <v>112</v>
      </c>
      <c r="FU114" s="84" t="s">
        <v>112</v>
      </c>
      <c r="FV114" s="84" t="s">
        <v>112</v>
      </c>
      <c r="FW114" s="84" t="s">
        <v>112</v>
      </c>
      <c r="FX114" s="84" t="s">
        <v>112</v>
      </c>
      <c r="FY114" s="84" t="s">
        <v>112</v>
      </c>
      <c r="FZ114" s="84" t="s">
        <v>112</v>
      </c>
      <c r="GA114" s="84" t="s">
        <v>112</v>
      </c>
      <c r="GB114" s="84" t="s">
        <v>112</v>
      </c>
      <c r="GC114" s="84" t="s">
        <v>112</v>
      </c>
      <c r="GD114" s="84" t="s">
        <v>112</v>
      </c>
      <c r="GE114" s="84" t="s">
        <v>112</v>
      </c>
      <c r="GF114" s="84" t="s">
        <v>112</v>
      </c>
      <c r="GG114" s="84" t="s">
        <v>112</v>
      </c>
      <c r="GH114" s="84" t="s">
        <v>112</v>
      </c>
      <c r="GI114" s="84" t="s">
        <v>112</v>
      </c>
      <c r="GJ114" s="84" t="s">
        <v>112</v>
      </c>
      <c r="GK114" s="84" t="s">
        <v>112</v>
      </c>
      <c r="GL114" s="84" t="s">
        <v>112</v>
      </c>
      <c r="GM114" s="84" t="s">
        <v>112</v>
      </c>
      <c r="GN114" s="84" t="s">
        <v>112</v>
      </c>
      <c r="GO114" s="84" t="s">
        <v>112</v>
      </c>
      <c r="GP114" s="84" t="s">
        <v>112</v>
      </c>
      <c r="GQ114" s="84" t="s">
        <v>112</v>
      </c>
      <c r="GR114" s="84" t="s">
        <v>112</v>
      </c>
      <c r="GS114" s="84" t="s">
        <v>112</v>
      </c>
      <c r="GT114" s="84" t="s">
        <v>112</v>
      </c>
      <c r="GU114" s="84" t="s">
        <v>112</v>
      </c>
      <c r="GV114" s="84" t="s">
        <v>112</v>
      </c>
      <c r="GW114" s="84" t="s">
        <v>112</v>
      </c>
      <c r="GX114" s="84" t="s">
        <v>112</v>
      </c>
      <c r="GY114" s="84" t="s">
        <v>112</v>
      </c>
      <c r="GZ114" s="84" t="s">
        <v>112</v>
      </c>
      <c r="HA114" s="84" t="s">
        <v>112</v>
      </c>
      <c r="HB114" s="84" t="s">
        <v>112</v>
      </c>
      <c r="HC114" s="84" t="s">
        <v>112</v>
      </c>
      <c r="HD114" s="84" t="s">
        <v>112</v>
      </c>
      <c r="HE114" s="84" t="s">
        <v>112</v>
      </c>
      <c r="HF114" s="84" t="s">
        <v>112</v>
      </c>
      <c r="HG114" s="84" t="s">
        <v>112</v>
      </c>
      <c r="HH114" s="84" t="s">
        <v>112</v>
      </c>
      <c r="HI114" s="84" t="s">
        <v>112</v>
      </c>
      <c r="HJ114" s="84" t="s">
        <v>112</v>
      </c>
      <c r="HK114" s="84" t="s">
        <v>112</v>
      </c>
      <c r="HL114" s="84" t="s">
        <v>112</v>
      </c>
      <c r="HM114" s="84" t="s">
        <v>112</v>
      </c>
      <c r="HN114" s="84" t="s">
        <v>112</v>
      </c>
      <c r="HO114" s="84" t="s">
        <v>112</v>
      </c>
      <c r="HP114" s="84" t="s">
        <v>112</v>
      </c>
      <c r="HQ114" s="84" t="s">
        <v>112</v>
      </c>
      <c r="HR114" s="84" t="s">
        <v>112</v>
      </c>
      <c r="HS114" s="84" t="s">
        <v>112</v>
      </c>
      <c r="HT114" s="84" t="s">
        <v>112</v>
      </c>
      <c r="HU114" s="84" t="s">
        <v>112</v>
      </c>
      <c r="HV114" s="84" t="s">
        <v>112</v>
      </c>
      <c r="HW114" s="84" t="s">
        <v>112</v>
      </c>
      <c r="HX114" s="84" t="s">
        <v>112</v>
      </c>
      <c r="HY114" s="84" t="s">
        <v>112</v>
      </c>
      <c r="HZ114" s="84" t="s">
        <v>112</v>
      </c>
      <c r="IA114" s="84" t="s">
        <v>112</v>
      </c>
      <c r="IB114" s="84" t="s">
        <v>112</v>
      </c>
      <c r="IC114" s="84" t="s">
        <v>112</v>
      </c>
      <c r="ID114" s="84" t="s">
        <v>112</v>
      </c>
      <c r="IE114" s="84" t="s">
        <v>112</v>
      </c>
      <c r="IF114" s="84" t="s">
        <v>112</v>
      </c>
      <c r="IG114" s="84" t="s">
        <v>112</v>
      </c>
      <c r="IH114" s="84" t="s">
        <v>112</v>
      </c>
      <c r="II114" s="84" t="s">
        <v>112</v>
      </c>
      <c r="IJ114" s="84" t="s">
        <v>112</v>
      </c>
      <c r="IK114" s="84" t="s">
        <v>112</v>
      </c>
      <c r="IL114" s="84" t="s">
        <v>112</v>
      </c>
      <c r="IM114" s="84" t="s">
        <v>112</v>
      </c>
      <c r="IN114" s="84" t="s">
        <v>112</v>
      </c>
      <c r="IO114" s="84" t="s">
        <v>112</v>
      </c>
      <c r="IP114" s="84" t="s">
        <v>112</v>
      </c>
      <c r="IQ114" s="84" t="s">
        <v>112</v>
      </c>
      <c r="IR114" s="84" t="s">
        <v>112</v>
      </c>
      <c r="IS114" s="84" t="s">
        <v>112</v>
      </c>
      <c r="IT114" s="84" t="s">
        <v>112</v>
      </c>
      <c r="IU114" s="84" t="s">
        <v>112</v>
      </c>
      <c r="IV114" s="84" t="s">
        <v>112</v>
      </c>
      <c r="IW114" s="84" t="s">
        <v>112</v>
      </c>
      <c r="IX114" s="84" t="s">
        <v>112</v>
      </c>
      <c r="IY114" s="84" t="s">
        <v>112</v>
      </c>
      <c r="IZ114" s="84" t="s">
        <v>112</v>
      </c>
      <c r="JA114" s="84" t="s">
        <v>112</v>
      </c>
      <c r="JB114" s="84" t="s">
        <v>112</v>
      </c>
      <c r="JC114" s="84" t="s">
        <v>112</v>
      </c>
      <c r="JD114" s="84" t="s">
        <v>112</v>
      </c>
      <c r="JE114" s="84" t="s">
        <v>112</v>
      </c>
      <c r="JF114" s="84" t="s">
        <v>112</v>
      </c>
      <c r="JG114" s="84" t="s">
        <v>112</v>
      </c>
      <c r="JH114" s="84" t="s">
        <v>112</v>
      </c>
      <c r="JI114" s="84" t="s">
        <v>112</v>
      </c>
      <c r="JJ114" s="84" t="s">
        <v>112</v>
      </c>
      <c r="JK114" s="84" t="s">
        <v>112</v>
      </c>
      <c r="JL114" s="84" t="s">
        <v>112</v>
      </c>
      <c r="JM114" s="84" t="s">
        <v>112</v>
      </c>
      <c r="JN114" s="84" t="s">
        <v>112</v>
      </c>
      <c r="JO114" s="84" t="s">
        <v>112</v>
      </c>
      <c r="JP114" s="84" t="s">
        <v>112</v>
      </c>
      <c r="JQ114" s="84" t="s">
        <v>112</v>
      </c>
      <c r="JR114" s="84" t="s">
        <v>112</v>
      </c>
      <c r="JS114" s="84" t="s">
        <v>112</v>
      </c>
      <c r="JT114" s="84" t="s">
        <v>112</v>
      </c>
      <c r="JU114" s="84" t="s">
        <v>112</v>
      </c>
      <c r="JV114" s="84" t="s">
        <v>112</v>
      </c>
      <c r="JW114" s="84" t="s">
        <v>112</v>
      </c>
      <c r="JX114" s="84" t="s">
        <v>112</v>
      </c>
      <c r="JY114" s="84" t="s">
        <v>112</v>
      </c>
      <c r="JZ114" s="84" t="s">
        <v>112</v>
      </c>
      <c r="KA114" s="84" t="s">
        <v>112</v>
      </c>
      <c r="KB114" s="84" t="s">
        <v>112</v>
      </c>
      <c r="KC114" s="84" t="s">
        <v>112</v>
      </c>
      <c r="KD114" s="84" t="s">
        <v>112</v>
      </c>
      <c r="KE114" s="84" t="s">
        <v>112</v>
      </c>
      <c r="KF114" s="84" t="s">
        <v>112</v>
      </c>
      <c r="KG114" s="84" t="s">
        <v>112</v>
      </c>
      <c r="KH114" s="84" t="s">
        <v>112</v>
      </c>
      <c r="KI114" s="84" t="s">
        <v>112</v>
      </c>
      <c r="KJ114" s="84" t="s">
        <v>112</v>
      </c>
      <c r="KK114" s="84" t="s">
        <v>112</v>
      </c>
      <c r="KL114" s="84" t="s">
        <v>112</v>
      </c>
      <c r="KM114" s="84" t="s">
        <v>112</v>
      </c>
      <c r="KN114" s="84" t="s">
        <v>112</v>
      </c>
      <c r="KO114" s="84" t="s">
        <v>112</v>
      </c>
      <c r="KP114" s="84" t="s">
        <v>112</v>
      </c>
      <c r="KQ114" s="84" t="s">
        <v>112</v>
      </c>
      <c r="KR114" s="84" t="s">
        <v>112</v>
      </c>
      <c r="KS114" s="84" t="s">
        <v>112</v>
      </c>
      <c r="KT114" s="84" t="s">
        <v>112</v>
      </c>
      <c r="KU114" s="84" t="s">
        <v>112</v>
      </c>
      <c r="KV114" s="84" t="s">
        <v>112</v>
      </c>
      <c r="KW114" s="84" t="s">
        <v>112</v>
      </c>
      <c r="KX114" s="84" t="s">
        <v>112</v>
      </c>
      <c r="KY114" s="84" t="s">
        <v>112</v>
      </c>
      <c r="KZ114" s="84" t="s">
        <v>112</v>
      </c>
      <c r="LA114" s="84" t="s">
        <v>112</v>
      </c>
      <c r="LB114" s="84" t="s">
        <v>112</v>
      </c>
      <c r="LC114" s="84" t="s">
        <v>112</v>
      </c>
      <c r="LD114" s="84" t="s">
        <v>112</v>
      </c>
      <c r="LE114" s="84" t="s">
        <v>112</v>
      </c>
      <c r="LF114" s="84" t="s">
        <v>112</v>
      </c>
      <c r="LG114" s="84" t="s">
        <v>112</v>
      </c>
      <c r="LH114" s="84" t="s">
        <v>112</v>
      </c>
      <c r="LI114" s="84" t="s">
        <v>112</v>
      </c>
      <c r="LJ114" s="84" t="s">
        <v>112</v>
      </c>
      <c r="LK114" s="84" t="s">
        <v>112</v>
      </c>
      <c r="LL114" s="84" t="s">
        <v>112</v>
      </c>
      <c r="LM114" s="84" t="s">
        <v>112</v>
      </c>
      <c r="LN114" s="84" t="s">
        <v>112</v>
      </c>
      <c r="LO114" s="84" t="s">
        <v>112</v>
      </c>
      <c r="LP114" s="84" t="s">
        <v>112</v>
      </c>
      <c r="LQ114" s="84" t="s">
        <v>112</v>
      </c>
      <c r="LR114" s="84" t="s">
        <v>112</v>
      </c>
      <c r="LS114" s="84" t="s">
        <v>112</v>
      </c>
      <c r="LT114" s="84" t="s">
        <v>112</v>
      </c>
      <c r="LU114" s="84" t="s">
        <v>112</v>
      </c>
      <c r="LV114" s="84" t="s">
        <v>112</v>
      </c>
      <c r="LW114" s="84" t="s">
        <v>112</v>
      </c>
      <c r="LX114" s="84" t="s">
        <v>112</v>
      </c>
      <c r="LY114" s="84" t="s">
        <v>112</v>
      </c>
      <c r="LZ114" s="84" t="s">
        <v>112</v>
      </c>
      <c r="MA114" s="84" t="s">
        <v>112</v>
      </c>
      <c r="MB114" s="84" t="s">
        <v>112</v>
      </c>
      <c r="MC114" s="84" t="s">
        <v>112</v>
      </c>
      <c r="MD114" s="84" t="s">
        <v>112</v>
      </c>
      <c r="ME114" s="84" t="s">
        <v>112</v>
      </c>
      <c r="MF114" s="84" t="s">
        <v>112</v>
      </c>
      <c r="MG114" s="84" t="s">
        <v>112</v>
      </c>
      <c r="MH114" s="84" t="s">
        <v>112</v>
      </c>
      <c r="MI114" s="84" t="s">
        <v>112</v>
      </c>
      <c r="MJ114" s="84" t="s">
        <v>112</v>
      </c>
      <c r="MK114" s="84" t="s">
        <v>112</v>
      </c>
      <c r="ML114" s="84" t="s">
        <v>112</v>
      </c>
      <c r="MM114" s="84" t="s">
        <v>112</v>
      </c>
      <c r="MN114" s="84" t="s">
        <v>112</v>
      </c>
      <c r="MO114" s="84" t="s">
        <v>112</v>
      </c>
      <c r="MP114" s="84" t="s">
        <v>112</v>
      </c>
      <c r="MQ114" s="84" t="s">
        <v>112</v>
      </c>
      <c r="MR114" s="84" t="s">
        <v>112</v>
      </c>
      <c r="MS114" s="84" t="s">
        <v>112</v>
      </c>
      <c r="MT114" s="84" t="s">
        <v>112</v>
      </c>
      <c r="MU114" s="84" t="s">
        <v>112</v>
      </c>
      <c r="MV114" s="84" t="s">
        <v>112</v>
      </c>
      <c r="MW114" s="84" t="s">
        <v>112</v>
      </c>
      <c r="MX114" s="84" t="s">
        <v>112</v>
      </c>
      <c r="MY114" s="84" t="s">
        <v>112</v>
      </c>
      <c r="MZ114" s="84" t="s">
        <v>112</v>
      </c>
      <c r="NA114" s="84" t="s">
        <v>112</v>
      </c>
      <c r="NB114" s="84" t="s">
        <v>112</v>
      </c>
      <c r="NC114" s="84" t="s">
        <v>112</v>
      </c>
      <c r="ND114" s="84" t="s">
        <v>112</v>
      </c>
      <c r="NE114" s="84" t="s">
        <v>112</v>
      </c>
      <c r="NF114" s="84" t="s">
        <v>112</v>
      </c>
      <c r="NG114" s="84" t="s">
        <v>112</v>
      </c>
      <c r="NH114" s="84" t="s">
        <v>112</v>
      </c>
      <c r="NI114" s="84" t="s">
        <v>112</v>
      </c>
      <c r="NJ114" s="84" t="s">
        <v>112</v>
      </c>
      <c r="NK114" s="84" t="s">
        <v>112</v>
      </c>
      <c r="NL114" s="84" t="s">
        <v>112</v>
      </c>
      <c r="NM114" s="84" t="s">
        <v>112</v>
      </c>
      <c r="NN114" s="84" t="s">
        <v>112</v>
      </c>
      <c r="NO114" s="84" t="s">
        <v>112</v>
      </c>
      <c r="NP114" s="84" t="s">
        <v>112</v>
      </c>
      <c r="NQ114" s="84" t="s">
        <v>112</v>
      </c>
      <c r="NR114" s="84" t="s">
        <v>112</v>
      </c>
      <c r="NS114" s="84" t="s">
        <v>112</v>
      </c>
      <c r="NT114" s="84" t="s">
        <v>112</v>
      </c>
      <c r="NU114" s="84" t="s">
        <v>112</v>
      </c>
      <c r="NV114" s="84" t="s">
        <v>112</v>
      </c>
      <c r="NW114" s="84" t="s">
        <v>112</v>
      </c>
      <c r="NX114" s="84" t="s">
        <v>112</v>
      </c>
      <c r="NY114" s="84" t="s">
        <v>112</v>
      </c>
      <c r="NZ114" s="84" t="s">
        <v>112</v>
      </c>
      <c r="OA114" s="84" t="s">
        <v>112</v>
      </c>
      <c r="OB114" s="84" t="s">
        <v>112</v>
      </c>
      <c r="OC114" s="84" t="s">
        <v>112</v>
      </c>
      <c r="OD114" s="84" t="s">
        <v>112</v>
      </c>
      <c r="OE114" s="84" t="s">
        <v>112</v>
      </c>
      <c r="OF114" s="84" t="s">
        <v>112</v>
      </c>
      <c r="OG114" s="84" t="s">
        <v>112</v>
      </c>
      <c r="OH114" s="84" t="s">
        <v>112</v>
      </c>
      <c r="OI114" s="84" t="s">
        <v>112</v>
      </c>
      <c r="OJ114" s="84" t="s">
        <v>112</v>
      </c>
      <c r="OK114" s="84" t="s">
        <v>112</v>
      </c>
      <c r="OL114" s="84" t="s">
        <v>112</v>
      </c>
      <c r="OM114" s="84" t="s">
        <v>112</v>
      </c>
      <c r="ON114" s="84" t="s">
        <v>112</v>
      </c>
      <c r="OO114" s="84" t="s">
        <v>112</v>
      </c>
      <c r="OP114" s="84" t="s">
        <v>112</v>
      </c>
      <c r="OQ114" s="84" t="s">
        <v>112</v>
      </c>
      <c r="OR114" s="84" t="s">
        <v>112</v>
      </c>
      <c r="OS114" s="84" t="s">
        <v>112</v>
      </c>
      <c r="OT114" s="84" t="s">
        <v>112</v>
      </c>
      <c r="OU114" s="84" t="s">
        <v>112</v>
      </c>
      <c r="OV114" s="84" t="s">
        <v>112</v>
      </c>
      <c r="OW114" s="84" t="s">
        <v>112</v>
      </c>
      <c r="OX114" s="84" t="s">
        <v>112</v>
      </c>
      <c r="OY114" s="84" t="s">
        <v>112</v>
      </c>
      <c r="OZ114" s="84" t="s">
        <v>112</v>
      </c>
      <c r="PA114" s="84" t="s">
        <v>112</v>
      </c>
      <c r="PB114" s="84" t="s">
        <v>112</v>
      </c>
      <c r="PC114" s="84" t="s">
        <v>112</v>
      </c>
      <c r="PD114" s="84" t="s">
        <v>112</v>
      </c>
      <c r="PE114" s="84" t="s">
        <v>112</v>
      </c>
      <c r="PF114" s="84" t="s">
        <v>112</v>
      </c>
      <c r="PG114" s="84" t="s">
        <v>112</v>
      </c>
      <c r="PH114" s="84" t="s">
        <v>112</v>
      </c>
      <c r="PI114" s="84" t="s">
        <v>112</v>
      </c>
      <c r="PJ114" s="84" t="s">
        <v>112</v>
      </c>
      <c r="PK114" s="84" t="s">
        <v>112</v>
      </c>
      <c r="PL114" s="84" t="s">
        <v>112</v>
      </c>
      <c r="PM114" s="84" t="s">
        <v>112</v>
      </c>
      <c r="PN114" s="84" t="s">
        <v>112</v>
      </c>
      <c r="PO114" s="84" t="s">
        <v>112</v>
      </c>
      <c r="PP114" s="84" t="s">
        <v>112</v>
      </c>
      <c r="PQ114" s="84" t="s">
        <v>112</v>
      </c>
      <c r="PR114" s="84" t="s">
        <v>112</v>
      </c>
      <c r="PS114" s="84" t="s">
        <v>112</v>
      </c>
      <c r="PT114" s="84" t="s">
        <v>112</v>
      </c>
      <c r="PU114" s="84" t="s">
        <v>112</v>
      </c>
      <c r="PV114" s="84" t="s">
        <v>112</v>
      </c>
      <c r="PW114" s="84" t="s">
        <v>112</v>
      </c>
      <c r="PX114" s="84" t="s">
        <v>112</v>
      </c>
      <c r="PY114" s="84" t="s">
        <v>112</v>
      </c>
      <c r="PZ114" s="84" t="s">
        <v>112</v>
      </c>
      <c r="QA114" s="84" t="s">
        <v>112</v>
      </c>
      <c r="QB114" s="84" t="s">
        <v>112</v>
      </c>
      <c r="QC114" s="84" t="s">
        <v>112</v>
      </c>
      <c r="QD114" s="84" t="s">
        <v>112</v>
      </c>
      <c r="QE114" s="84" t="s">
        <v>112</v>
      </c>
      <c r="QF114" s="84" t="s">
        <v>112</v>
      </c>
      <c r="QG114" s="84" t="s">
        <v>112</v>
      </c>
      <c r="QH114" s="84" t="s">
        <v>112</v>
      </c>
      <c r="QI114" s="84" t="s">
        <v>112</v>
      </c>
      <c r="QJ114" s="84" t="s">
        <v>112</v>
      </c>
      <c r="QK114" s="84" t="s">
        <v>112</v>
      </c>
      <c r="QL114" s="84" t="s">
        <v>112</v>
      </c>
      <c r="QM114" s="84" t="s">
        <v>112</v>
      </c>
      <c r="QN114" s="84" t="s">
        <v>112</v>
      </c>
      <c r="QO114" s="84" t="s">
        <v>112</v>
      </c>
      <c r="QP114" s="84" t="s">
        <v>112</v>
      </c>
      <c r="QQ114" s="84" t="s">
        <v>112</v>
      </c>
      <c r="QR114" s="84" t="s">
        <v>112</v>
      </c>
      <c r="QS114" s="84" t="s">
        <v>112</v>
      </c>
      <c r="QT114" s="84" t="s">
        <v>112</v>
      </c>
      <c r="QU114" s="84" t="s">
        <v>112</v>
      </c>
      <c r="QV114" s="84" t="s">
        <v>112</v>
      </c>
      <c r="QW114" s="84" t="s">
        <v>112</v>
      </c>
      <c r="QX114" s="84" t="s">
        <v>112</v>
      </c>
      <c r="QY114" s="84" t="s">
        <v>112</v>
      </c>
      <c r="QZ114" s="84" t="s">
        <v>112</v>
      </c>
      <c r="RA114" s="84" t="s">
        <v>112</v>
      </c>
      <c r="RB114" s="84" t="s">
        <v>112</v>
      </c>
      <c r="RC114" s="84" t="s">
        <v>112</v>
      </c>
      <c r="RD114" s="84" t="s">
        <v>112</v>
      </c>
      <c r="RE114" s="84" t="s">
        <v>112</v>
      </c>
      <c r="RF114" s="84" t="s">
        <v>112</v>
      </c>
      <c r="RG114" s="84" t="s">
        <v>112</v>
      </c>
      <c r="RH114" s="84" t="s">
        <v>112</v>
      </c>
      <c r="RI114" s="84" t="s">
        <v>112</v>
      </c>
      <c r="RJ114" s="84" t="s">
        <v>112</v>
      </c>
      <c r="RK114" s="84" t="s">
        <v>112</v>
      </c>
      <c r="RL114" s="84" t="s">
        <v>112</v>
      </c>
      <c r="RM114" s="84" t="s">
        <v>112</v>
      </c>
      <c r="RN114" s="84" t="s">
        <v>112</v>
      </c>
      <c r="RO114" s="84" t="s">
        <v>112</v>
      </c>
      <c r="RP114" s="84" t="s">
        <v>112</v>
      </c>
      <c r="RQ114" s="84" t="s">
        <v>112</v>
      </c>
      <c r="RR114" s="84" t="s">
        <v>112</v>
      </c>
      <c r="RS114" s="84" t="s">
        <v>112</v>
      </c>
      <c r="RT114" s="84" t="s">
        <v>112</v>
      </c>
      <c r="RU114" s="84" t="s">
        <v>112</v>
      </c>
      <c r="RV114" s="84" t="s">
        <v>112</v>
      </c>
      <c r="RW114" s="84" t="s">
        <v>112</v>
      </c>
      <c r="RX114" s="84" t="s">
        <v>112</v>
      </c>
      <c r="RY114" s="84" t="s">
        <v>112</v>
      </c>
      <c r="RZ114" s="84" t="s">
        <v>112</v>
      </c>
      <c r="SA114" s="84" t="s">
        <v>112</v>
      </c>
      <c r="SB114" s="84" t="s">
        <v>112</v>
      </c>
      <c r="SC114" s="84" t="s">
        <v>112</v>
      </c>
      <c r="SD114" s="84" t="s">
        <v>112</v>
      </c>
      <c r="SE114" s="84" t="s">
        <v>112</v>
      </c>
      <c r="SF114" s="84" t="s">
        <v>112</v>
      </c>
      <c r="SG114" s="84" t="s">
        <v>112</v>
      </c>
      <c r="SH114" s="84" t="s">
        <v>112</v>
      </c>
      <c r="SI114" s="84" t="s">
        <v>112</v>
      </c>
      <c r="SJ114" s="84" t="s">
        <v>112</v>
      </c>
      <c r="SK114" s="84" t="s">
        <v>112</v>
      </c>
      <c r="SL114" s="84" t="s">
        <v>112</v>
      </c>
      <c r="SM114" s="84" t="s">
        <v>112</v>
      </c>
      <c r="SN114" s="84" t="s">
        <v>112</v>
      </c>
      <c r="SO114" s="84" t="s">
        <v>112</v>
      </c>
      <c r="SP114" s="84" t="s">
        <v>112</v>
      </c>
      <c r="SQ114" s="84" t="s">
        <v>112</v>
      </c>
      <c r="SR114" s="84" t="s">
        <v>112</v>
      </c>
      <c r="SS114" s="84" t="s">
        <v>112</v>
      </c>
      <c r="ST114" s="84" t="s">
        <v>112</v>
      </c>
      <c r="SU114" s="84" t="s">
        <v>112</v>
      </c>
      <c r="SV114" s="84" t="s">
        <v>112</v>
      </c>
      <c r="SW114" s="84" t="s">
        <v>112</v>
      </c>
      <c r="SX114" s="84" t="s">
        <v>112</v>
      </c>
      <c r="SY114" s="84" t="s">
        <v>112</v>
      </c>
      <c r="SZ114" s="84" t="s">
        <v>112</v>
      </c>
      <c r="TA114" s="84" t="s">
        <v>112</v>
      </c>
      <c r="TB114" s="84" t="s">
        <v>112</v>
      </c>
      <c r="TC114" s="84" t="s">
        <v>112</v>
      </c>
      <c r="TD114" s="84" t="s">
        <v>112</v>
      </c>
      <c r="TE114" s="84" t="s">
        <v>112</v>
      </c>
      <c r="TF114" s="84" t="s">
        <v>112</v>
      </c>
      <c r="TG114" s="84" t="s">
        <v>112</v>
      </c>
      <c r="TH114" s="84" t="s">
        <v>112</v>
      </c>
      <c r="TI114" s="84" t="s">
        <v>112</v>
      </c>
      <c r="TJ114" s="84" t="s">
        <v>112</v>
      </c>
      <c r="TK114" s="84" t="s">
        <v>112</v>
      </c>
      <c r="TL114" s="84" t="s">
        <v>112</v>
      </c>
      <c r="TM114" s="84" t="s">
        <v>112</v>
      </c>
      <c r="TN114" s="84" t="s">
        <v>112</v>
      </c>
      <c r="TO114" s="84" t="s">
        <v>112</v>
      </c>
      <c r="TP114" s="84" t="s">
        <v>112</v>
      </c>
      <c r="TQ114" s="84" t="s">
        <v>112</v>
      </c>
      <c r="TR114" s="84" t="s">
        <v>112</v>
      </c>
      <c r="TS114" s="84" t="s">
        <v>112</v>
      </c>
      <c r="TT114" s="84" t="s">
        <v>112</v>
      </c>
      <c r="TU114" s="84" t="s">
        <v>112</v>
      </c>
      <c r="TV114" s="84" t="s">
        <v>112</v>
      </c>
      <c r="TW114" s="84" t="s">
        <v>112</v>
      </c>
      <c r="TX114" s="84" t="s">
        <v>112</v>
      </c>
      <c r="TY114" s="84" t="s">
        <v>112</v>
      </c>
      <c r="TZ114" s="84" t="s">
        <v>112</v>
      </c>
      <c r="UA114" s="84" t="s">
        <v>112</v>
      </c>
      <c r="UB114" s="84" t="s">
        <v>112</v>
      </c>
      <c r="UC114" s="84" t="s">
        <v>112</v>
      </c>
      <c r="UD114" s="84" t="s">
        <v>112</v>
      </c>
      <c r="UE114" s="84" t="s">
        <v>112</v>
      </c>
      <c r="UF114" s="84" t="s">
        <v>112</v>
      </c>
      <c r="UG114" s="84" t="s">
        <v>112</v>
      </c>
      <c r="UH114" s="84" t="s">
        <v>112</v>
      </c>
      <c r="UI114" s="84" t="s">
        <v>112</v>
      </c>
      <c r="UJ114" s="84" t="s">
        <v>112</v>
      </c>
      <c r="UK114" s="84" t="s">
        <v>112</v>
      </c>
      <c r="UL114" s="84" t="s">
        <v>112</v>
      </c>
      <c r="UM114" s="84" t="s">
        <v>112</v>
      </c>
      <c r="UN114" s="84" t="s">
        <v>112</v>
      </c>
    </row>
    <row r="115" spans="1:560" ht="16.5" x14ac:dyDescent="0.45">
      <c r="A115" s="34" t="s">
        <v>41</v>
      </c>
      <c r="B115" s="109" t="s">
        <v>526</v>
      </c>
      <c r="C115" s="184"/>
      <c r="D115" s="184"/>
      <c r="E115" s="184"/>
      <c r="F115" s="187" t="s">
        <v>40</v>
      </c>
      <c r="G115" s="184"/>
      <c r="H115" s="187" t="s">
        <v>40</v>
      </c>
      <c r="I115" s="184"/>
      <c r="J115" s="187" t="s">
        <v>40</v>
      </c>
      <c r="K115" s="184"/>
      <c r="L115" s="97">
        <f t="shared" ref="L115" si="47">COUNTIF(C115:K115,"x")</f>
        <v>3</v>
      </c>
      <c r="M115" s="387" t="s">
        <v>835</v>
      </c>
      <c r="N115" s="362"/>
      <c r="O115" s="362"/>
      <c r="P115" s="362"/>
      <c r="Q115" s="362"/>
      <c r="R115" s="362"/>
      <c r="S115" s="362"/>
      <c r="T115" s="362"/>
      <c r="U115" s="362"/>
      <c r="V115" s="362"/>
      <c r="W115" s="362"/>
      <c r="X115" s="362"/>
      <c r="Y115" s="362"/>
      <c r="Z115" s="362"/>
      <c r="AA115" s="362"/>
      <c r="AB115" s="362"/>
      <c r="AC115" s="362"/>
      <c r="AD115" s="362"/>
      <c r="AE115" s="362"/>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J115" s="84"/>
      <c r="BK115" s="84"/>
      <c r="BL115" s="84"/>
      <c r="BM115" s="84"/>
      <c r="BN115" s="84"/>
      <c r="BO115" s="84"/>
      <c r="BP115" s="84"/>
      <c r="BQ115" s="84"/>
      <c r="BR115" s="84"/>
      <c r="BS115" s="84"/>
      <c r="BT115" s="84"/>
      <c r="BU115" s="84"/>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c r="EO115" s="84"/>
      <c r="EP115" s="84"/>
      <c r="EQ115" s="84"/>
      <c r="ER115" s="84"/>
      <c r="ES115" s="84"/>
      <c r="ET115" s="84"/>
      <c r="EU115" s="84"/>
      <c r="EV115" s="84"/>
      <c r="EW115" s="84"/>
      <c r="EX115" s="84"/>
      <c r="EY115" s="84"/>
      <c r="EZ115" s="84"/>
      <c r="FA115" s="84"/>
      <c r="FB115" s="84"/>
      <c r="FC115" s="84"/>
      <c r="FD115" s="84"/>
      <c r="FE115" s="84"/>
      <c r="FF115" s="84"/>
      <c r="FG115" s="84"/>
      <c r="FH115" s="84"/>
      <c r="FI115" s="84"/>
      <c r="FJ115" s="84"/>
      <c r="FK115" s="84"/>
      <c r="FL115" s="84"/>
      <c r="FM115" s="84"/>
      <c r="FN115" s="84"/>
      <c r="FO115" s="84"/>
      <c r="FP115" s="84"/>
      <c r="FQ115" s="84"/>
      <c r="FR115" s="84"/>
      <c r="FS115" s="84"/>
      <c r="FT115" s="84"/>
      <c r="FU115" s="84"/>
      <c r="FV115" s="84"/>
      <c r="FW115" s="84"/>
      <c r="FX115" s="84"/>
      <c r="FY115" s="84"/>
      <c r="FZ115" s="84"/>
      <c r="GA115" s="84"/>
      <c r="GB115" s="84"/>
      <c r="GC115" s="84"/>
      <c r="GD115" s="84"/>
      <c r="GE115" s="84"/>
      <c r="GF115" s="84"/>
      <c r="GG115" s="84"/>
      <c r="GH115" s="84"/>
      <c r="GI115" s="84"/>
      <c r="GJ115" s="84"/>
      <c r="GK115" s="84"/>
      <c r="GL115" s="84"/>
      <c r="GM115" s="84"/>
      <c r="GN115" s="84"/>
      <c r="GO115" s="84"/>
      <c r="GP115" s="84"/>
      <c r="GQ115" s="84"/>
      <c r="GR115" s="84"/>
      <c r="GS115" s="84"/>
      <c r="GT115" s="84"/>
      <c r="GU115" s="84"/>
      <c r="GV115" s="84"/>
      <c r="GW115" s="84"/>
      <c r="GX115" s="84"/>
      <c r="GY115" s="84"/>
      <c r="GZ115" s="84"/>
      <c r="HA115" s="84"/>
      <c r="HB115" s="84"/>
      <c r="HC115" s="84"/>
      <c r="HD115" s="84"/>
      <c r="HE115" s="84"/>
      <c r="HF115" s="84"/>
      <c r="HG115" s="84"/>
      <c r="HH115" s="84"/>
      <c r="HI115" s="84"/>
      <c r="HJ115" s="84"/>
      <c r="HK115" s="84"/>
      <c r="HL115" s="84"/>
      <c r="HM115" s="84"/>
      <c r="HN115" s="84"/>
      <c r="HO115" s="84"/>
      <c r="HP115" s="84"/>
      <c r="HQ115" s="84"/>
      <c r="HR115" s="84"/>
      <c r="HS115" s="84"/>
      <c r="HT115" s="84"/>
      <c r="HU115" s="84"/>
      <c r="HV115" s="84"/>
      <c r="HW115" s="84"/>
      <c r="HX115" s="84"/>
      <c r="HY115" s="84"/>
      <c r="HZ115" s="84"/>
      <c r="IA115" s="84"/>
      <c r="IB115" s="84"/>
      <c r="IC115" s="84"/>
      <c r="ID115" s="84"/>
      <c r="IE115" s="84"/>
      <c r="IF115" s="84"/>
      <c r="IG115" s="84"/>
      <c r="IH115" s="84"/>
      <c r="II115" s="84"/>
      <c r="IJ115" s="84"/>
      <c r="IK115" s="84"/>
      <c r="IL115" s="84"/>
      <c r="IM115" s="84"/>
      <c r="IN115" s="84"/>
      <c r="IO115" s="84"/>
      <c r="IP115" s="84"/>
      <c r="IQ115" s="84"/>
      <c r="IR115" s="84"/>
      <c r="IS115" s="84"/>
      <c r="IT115" s="84"/>
      <c r="IU115" s="84"/>
      <c r="IV115" s="84"/>
      <c r="IW115" s="84"/>
      <c r="IX115" s="84"/>
      <c r="IY115" s="84"/>
      <c r="IZ115" s="84"/>
      <c r="JA115" s="84"/>
      <c r="JB115" s="84"/>
      <c r="JC115" s="84"/>
      <c r="JD115" s="84"/>
      <c r="JE115" s="84"/>
      <c r="JF115" s="84"/>
      <c r="JG115" s="84"/>
      <c r="JH115" s="84"/>
      <c r="JI115" s="84"/>
      <c r="JJ115" s="84"/>
      <c r="JK115" s="84"/>
      <c r="JL115" s="84"/>
      <c r="JM115" s="84"/>
      <c r="JN115" s="84"/>
      <c r="JO115" s="84"/>
      <c r="JP115" s="84"/>
      <c r="JQ115" s="84"/>
      <c r="JR115" s="84"/>
      <c r="JS115" s="84"/>
      <c r="JT115" s="84"/>
      <c r="JU115" s="84"/>
      <c r="JV115" s="84"/>
      <c r="JW115" s="84"/>
      <c r="JX115" s="84"/>
      <c r="JY115" s="84"/>
      <c r="JZ115" s="84"/>
      <c r="KA115" s="84"/>
      <c r="KB115" s="84"/>
      <c r="KC115" s="84"/>
      <c r="KD115" s="84"/>
      <c r="KE115" s="84"/>
      <c r="KF115" s="84"/>
      <c r="KG115" s="84"/>
      <c r="KH115" s="84"/>
      <c r="KI115" s="84"/>
      <c r="KJ115" s="84"/>
      <c r="KK115" s="84"/>
      <c r="KL115" s="84"/>
      <c r="KM115" s="84"/>
      <c r="KN115" s="84"/>
      <c r="KO115" s="84"/>
      <c r="KP115" s="84"/>
      <c r="KQ115" s="84"/>
      <c r="KR115" s="84"/>
      <c r="KS115" s="84"/>
      <c r="KT115" s="84"/>
      <c r="KU115" s="84"/>
      <c r="KV115" s="84"/>
      <c r="KW115" s="84"/>
      <c r="KX115" s="84"/>
      <c r="KY115" s="84"/>
      <c r="KZ115" s="84"/>
      <c r="LA115" s="84"/>
      <c r="LB115" s="84"/>
      <c r="LC115" s="84"/>
      <c r="LD115" s="84"/>
      <c r="LE115" s="84"/>
      <c r="LF115" s="84"/>
      <c r="LG115" s="84"/>
      <c r="LH115" s="84"/>
      <c r="LI115" s="84"/>
      <c r="LJ115" s="84"/>
      <c r="LK115" s="84"/>
      <c r="LL115" s="84"/>
      <c r="LM115" s="84"/>
      <c r="LN115" s="84"/>
      <c r="LO115" s="84"/>
      <c r="LP115" s="84"/>
      <c r="LQ115" s="84"/>
      <c r="LR115" s="84"/>
      <c r="LS115" s="84"/>
      <c r="LT115" s="84"/>
      <c r="LU115" s="84"/>
      <c r="LV115" s="84"/>
      <c r="LW115" s="84"/>
      <c r="LX115" s="84"/>
      <c r="LY115" s="84"/>
      <c r="LZ115" s="84"/>
      <c r="MA115" s="84"/>
      <c r="MB115" s="84"/>
      <c r="MC115" s="84"/>
      <c r="MD115" s="84"/>
      <c r="ME115" s="84"/>
      <c r="MF115" s="84"/>
      <c r="MG115" s="84"/>
      <c r="MH115" s="84"/>
      <c r="MI115" s="84"/>
      <c r="MJ115" s="84"/>
      <c r="MK115" s="84"/>
      <c r="ML115" s="84"/>
      <c r="MM115" s="84"/>
      <c r="MN115" s="84"/>
      <c r="MO115" s="84"/>
      <c r="MP115" s="84"/>
      <c r="MQ115" s="84"/>
      <c r="MR115" s="84"/>
      <c r="MS115" s="84"/>
      <c r="MT115" s="84"/>
      <c r="MU115" s="84"/>
      <c r="MV115" s="84"/>
      <c r="MW115" s="84"/>
      <c r="MX115" s="84"/>
      <c r="MY115" s="84"/>
      <c r="MZ115" s="84"/>
      <c r="NA115" s="84"/>
      <c r="NB115" s="84"/>
      <c r="NC115" s="84"/>
      <c r="ND115" s="84"/>
      <c r="NE115" s="84"/>
      <c r="NF115" s="84"/>
      <c r="NG115" s="84"/>
      <c r="NH115" s="84"/>
      <c r="NI115" s="84"/>
      <c r="NJ115" s="84"/>
      <c r="NK115" s="84"/>
      <c r="NL115" s="84"/>
      <c r="NM115" s="84"/>
      <c r="NN115" s="84"/>
      <c r="NO115" s="84"/>
      <c r="NP115" s="84"/>
      <c r="NQ115" s="84"/>
      <c r="NR115" s="84"/>
      <c r="NS115" s="84"/>
      <c r="NT115" s="84"/>
      <c r="NU115" s="84"/>
      <c r="NV115" s="84"/>
      <c r="NW115" s="84"/>
      <c r="NX115" s="84"/>
      <c r="NY115" s="84"/>
      <c r="NZ115" s="84"/>
      <c r="OA115" s="84"/>
      <c r="OB115" s="84"/>
      <c r="OC115" s="84"/>
      <c r="OD115" s="84"/>
      <c r="OE115" s="84"/>
      <c r="OF115" s="84"/>
      <c r="OG115" s="84"/>
      <c r="OH115" s="84"/>
      <c r="OI115" s="84"/>
      <c r="OJ115" s="84"/>
      <c r="OK115" s="84"/>
      <c r="OL115" s="84"/>
      <c r="OM115" s="84"/>
      <c r="ON115" s="84"/>
      <c r="OO115" s="84"/>
      <c r="OP115" s="84"/>
      <c r="OQ115" s="84"/>
      <c r="OR115" s="84"/>
      <c r="OS115" s="84"/>
      <c r="OT115" s="84"/>
      <c r="OU115" s="84"/>
      <c r="OV115" s="84"/>
      <c r="OW115" s="84"/>
      <c r="OX115" s="84"/>
      <c r="OY115" s="84"/>
      <c r="OZ115" s="84"/>
      <c r="PA115" s="84"/>
      <c r="PB115" s="84"/>
      <c r="PC115" s="84"/>
      <c r="PD115" s="84"/>
      <c r="PE115" s="84"/>
      <c r="PF115" s="84"/>
      <c r="PG115" s="84"/>
      <c r="PH115" s="84"/>
      <c r="PI115" s="84"/>
      <c r="PJ115" s="84"/>
      <c r="PK115" s="84"/>
      <c r="PL115" s="84"/>
      <c r="PM115" s="84"/>
      <c r="PN115" s="84"/>
      <c r="PO115" s="84"/>
      <c r="PP115" s="84"/>
      <c r="PQ115" s="84"/>
      <c r="PR115" s="84"/>
      <c r="PS115" s="84"/>
      <c r="PT115" s="84"/>
      <c r="PU115" s="84"/>
      <c r="PV115" s="84"/>
      <c r="PW115" s="84"/>
      <c r="PX115" s="84"/>
      <c r="PY115" s="84"/>
      <c r="PZ115" s="84"/>
      <c r="QA115" s="84"/>
      <c r="QB115" s="84"/>
      <c r="QC115" s="84"/>
      <c r="QD115" s="84"/>
      <c r="QE115" s="84"/>
      <c r="QF115" s="84"/>
      <c r="QG115" s="84"/>
      <c r="QH115" s="84"/>
      <c r="QI115" s="84"/>
      <c r="QJ115" s="84"/>
      <c r="QK115" s="84"/>
      <c r="QL115" s="84"/>
      <c r="QM115" s="84"/>
      <c r="QN115" s="84"/>
      <c r="QO115" s="84"/>
      <c r="QP115" s="84"/>
      <c r="QQ115" s="84"/>
      <c r="QR115" s="84"/>
      <c r="QS115" s="84"/>
      <c r="QT115" s="84"/>
      <c r="QU115" s="84"/>
      <c r="QV115" s="84"/>
      <c r="QW115" s="84"/>
      <c r="QX115" s="84"/>
      <c r="QY115" s="84"/>
      <c r="QZ115" s="84"/>
      <c r="RA115" s="84"/>
      <c r="RB115" s="84"/>
      <c r="RC115" s="84"/>
      <c r="RD115" s="84"/>
      <c r="RE115" s="84"/>
      <c r="RF115" s="84"/>
      <c r="RG115" s="84"/>
      <c r="RH115" s="84"/>
      <c r="RI115" s="84"/>
      <c r="RJ115" s="84"/>
      <c r="RK115" s="84"/>
      <c r="RL115" s="84"/>
      <c r="RM115" s="84"/>
      <c r="RN115" s="84"/>
      <c r="RO115" s="84"/>
      <c r="RP115" s="84"/>
      <c r="RQ115" s="84"/>
      <c r="RR115" s="84"/>
      <c r="RS115" s="84"/>
      <c r="RT115" s="84"/>
      <c r="RU115" s="84"/>
      <c r="RV115" s="84"/>
      <c r="RW115" s="84"/>
      <c r="RX115" s="84"/>
      <c r="RY115" s="84"/>
      <c r="RZ115" s="84"/>
      <c r="SA115" s="84"/>
      <c r="SB115" s="84"/>
      <c r="SC115" s="84"/>
      <c r="SD115" s="84"/>
      <c r="SE115" s="84"/>
      <c r="SF115" s="84"/>
      <c r="SG115" s="84"/>
      <c r="SH115" s="84"/>
      <c r="SI115" s="84"/>
      <c r="SJ115" s="84"/>
      <c r="SK115" s="84"/>
      <c r="SL115" s="84"/>
      <c r="SM115" s="84"/>
      <c r="SN115" s="84"/>
      <c r="SO115" s="84"/>
      <c r="SP115" s="84"/>
      <c r="SQ115" s="84"/>
      <c r="SR115" s="84"/>
      <c r="SS115" s="84"/>
      <c r="ST115" s="84"/>
      <c r="SU115" s="84"/>
      <c r="SV115" s="84"/>
      <c r="SW115" s="84"/>
      <c r="SX115" s="84"/>
      <c r="SY115" s="84"/>
      <c r="SZ115" s="84"/>
      <c r="TA115" s="84"/>
      <c r="TB115" s="84"/>
      <c r="TC115" s="84"/>
      <c r="TD115" s="84"/>
      <c r="TE115" s="84"/>
      <c r="TF115" s="84"/>
      <c r="TG115" s="84"/>
      <c r="TH115" s="84"/>
      <c r="TI115" s="84"/>
      <c r="TJ115" s="84"/>
      <c r="TK115" s="84"/>
      <c r="TL115" s="84"/>
      <c r="TM115" s="84"/>
      <c r="TN115" s="84"/>
      <c r="TO115" s="84"/>
      <c r="TP115" s="84"/>
      <c r="TQ115" s="84"/>
      <c r="TR115" s="84"/>
      <c r="TS115" s="84"/>
      <c r="TT115" s="84"/>
      <c r="TU115" s="84"/>
      <c r="TV115" s="84"/>
      <c r="TW115" s="84"/>
      <c r="TX115" s="84"/>
      <c r="TY115" s="84"/>
      <c r="TZ115" s="84"/>
      <c r="UA115" s="84"/>
      <c r="UB115" s="84"/>
      <c r="UC115" s="84"/>
      <c r="UD115" s="84"/>
      <c r="UE115" s="84"/>
      <c r="UF115" s="84"/>
      <c r="UG115" s="84"/>
      <c r="UH115" s="84"/>
      <c r="UI115" s="84"/>
      <c r="UJ115" s="84"/>
      <c r="UK115" s="84"/>
      <c r="UL115" s="84"/>
      <c r="UM115" s="84"/>
      <c r="UN115" s="84"/>
    </row>
    <row r="116" spans="1:560" ht="32" x14ac:dyDescent="0.45">
      <c r="A116" s="34" t="s">
        <v>58</v>
      </c>
      <c r="B116" s="109" t="s">
        <v>158</v>
      </c>
      <c r="C116" s="35" t="s">
        <v>40</v>
      </c>
      <c r="D116" s="35"/>
      <c r="E116" s="35" t="s">
        <v>40</v>
      </c>
      <c r="F116" s="35"/>
      <c r="G116" s="35" t="s">
        <v>40</v>
      </c>
      <c r="H116" s="35"/>
      <c r="I116" s="35"/>
      <c r="J116" s="35"/>
      <c r="K116" s="35"/>
      <c r="L116" s="97">
        <f t="shared" ref="L116" si="48">COUNTIF(C116:K116,"x")</f>
        <v>3</v>
      </c>
      <c r="M116" s="387"/>
    </row>
    <row r="117" spans="1:560" ht="16.5" x14ac:dyDescent="0.45">
      <c r="A117" s="34" t="s">
        <v>115</v>
      </c>
      <c r="B117" s="109" t="s">
        <v>159</v>
      </c>
      <c r="C117" s="35"/>
      <c r="D117" s="35"/>
      <c r="E117" s="35"/>
      <c r="F117" s="35"/>
      <c r="G117" s="35"/>
      <c r="H117" s="35"/>
      <c r="I117" s="35" t="s">
        <v>40</v>
      </c>
      <c r="J117" s="35"/>
      <c r="K117" s="35" t="s">
        <v>40</v>
      </c>
      <c r="L117" s="97">
        <f t="shared" ref="L117" si="49">COUNTIF(C117:K117,"x")</f>
        <v>2</v>
      </c>
      <c r="M117" s="387"/>
    </row>
    <row r="118" spans="1:560" ht="16.5" x14ac:dyDescent="0.45">
      <c r="A118" s="394" t="s">
        <v>160</v>
      </c>
      <c r="B118" s="394"/>
      <c r="C118" s="28"/>
      <c r="D118" s="28"/>
      <c r="E118" s="28"/>
      <c r="F118" s="28"/>
      <c r="G118" s="28"/>
      <c r="H118" s="28"/>
      <c r="I118" s="28"/>
      <c r="J118" s="28"/>
      <c r="K118" s="28"/>
      <c r="L118" s="29"/>
      <c r="M118" s="46"/>
    </row>
    <row r="119" spans="1:560" ht="38.5" customHeight="1" x14ac:dyDescent="0.45">
      <c r="A119" s="26" t="s">
        <v>37</v>
      </c>
      <c r="B119" s="31" t="s">
        <v>161</v>
      </c>
      <c r="C119" s="406" t="s">
        <v>112</v>
      </c>
      <c r="D119" s="406"/>
      <c r="E119" s="406"/>
      <c r="F119" s="406"/>
      <c r="G119" s="406"/>
      <c r="H119" s="406"/>
      <c r="I119" s="406"/>
      <c r="J119" s="406"/>
      <c r="K119" s="406"/>
      <c r="L119" s="406"/>
      <c r="M119" s="407"/>
      <c r="N119" s="84"/>
      <c r="O119" s="84" t="s">
        <v>112</v>
      </c>
      <c r="P119" s="84" t="s">
        <v>112</v>
      </c>
      <c r="Q119" s="84" t="s">
        <v>112</v>
      </c>
      <c r="R119" s="84" t="s">
        <v>112</v>
      </c>
      <c r="S119" s="84" t="s">
        <v>112</v>
      </c>
      <c r="T119" s="84" t="s">
        <v>112</v>
      </c>
      <c r="U119" s="84" t="s">
        <v>112</v>
      </c>
      <c r="V119" s="84" t="s">
        <v>112</v>
      </c>
      <c r="W119" s="84" t="s">
        <v>112</v>
      </c>
      <c r="X119" s="84" t="s">
        <v>112</v>
      </c>
      <c r="Y119" s="84" t="s">
        <v>112</v>
      </c>
      <c r="Z119" s="84" t="s">
        <v>112</v>
      </c>
      <c r="AA119" s="84" t="s">
        <v>112</v>
      </c>
      <c r="AB119" s="84" t="s">
        <v>112</v>
      </c>
      <c r="AC119" s="84" t="s">
        <v>112</v>
      </c>
      <c r="AD119" s="84" t="s">
        <v>112</v>
      </c>
      <c r="AE119" s="84" t="s">
        <v>112</v>
      </c>
      <c r="AF119" s="84" t="s">
        <v>112</v>
      </c>
      <c r="AG119" s="84" t="s">
        <v>112</v>
      </c>
      <c r="AH119" s="84" t="s">
        <v>112</v>
      </c>
      <c r="AI119" s="84" t="s">
        <v>112</v>
      </c>
      <c r="AJ119" s="84" t="s">
        <v>112</v>
      </c>
      <c r="AK119" s="84" t="s">
        <v>112</v>
      </c>
      <c r="AL119" s="84" t="s">
        <v>112</v>
      </c>
      <c r="AM119" s="84" t="s">
        <v>112</v>
      </c>
      <c r="AN119" s="84" t="s">
        <v>112</v>
      </c>
      <c r="AO119" s="84" t="s">
        <v>112</v>
      </c>
      <c r="AP119" s="84" t="s">
        <v>112</v>
      </c>
      <c r="AQ119" s="84" t="s">
        <v>112</v>
      </c>
      <c r="AR119" s="84" t="s">
        <v>112</v>
      </c>
      <c r="AS119" s="84" t="s">
        <v>112</v>
      </c>
      <c r="AT119" s="84" t="s">
        <v>112</v>
      </c>
      <c r="AU119" s="84" t="s">
        <v>112</v>
      </c>
      <c r="AV119" s="84" t="s">
        <v>112</v>
      </c>
      <c r="AW119" s="84" t="s">
        <v>112</v>
      </c>
      <c r="AX119" s="84" t="s">
        <v>112</v>
      </c>
      <c r="AY119" s="84" t="s">
        <v>112</v>
      </c>
      <c r="AZ119" s="84" t="s">
        <v>112</v>
      </c>
      <c r="BA119" s="84" t="s">
        <v>112</v>
      </c>
      <c r="BB119" s="84" t="s">
        <v>112</v>
      </c>
      <c r="BC119" s="84" t="s">
        <v>112</v>
      </c>
      <c r="BD119" s="84" t="s">
        <v>112</v>
      </c>
      <c r="BE119" s="84" t="s">
        <v>112</v>
      </c>
      <c r="BF119" s="84" t="s">
        <v>112</v>
      </c>
      <c r="BG119" s="84" t="s">
        <v>112</v>
      </c>
      <c r="BH119" s="84" t="s">
        <v>112</v>
      </c>
      <c r="BI119" s="84" t="s">
        <v>112</v>
      </c>
      <c r="BJ119" s="84" t="s">
        <v>112</v>
      </c>
      <c r="BK119" s="84" t="s">
        <v>112</v>
      </c>
      <c r="BL119" s="84" t="s">
        <v>112</v>
      </c>
      <c r="BM119" s="84" t="s">
        <v>112</v>
      </c>
      <c r="BN119" s="84" t="s">
        <v>112</v>
      </c>
      <c r="BO119" s="84" t="s">
        <v>112</v>
      </c>
      <c r="BP119" s="84" t="s">
        <v>112</v>
      </c>
      <c r="BQ119" s="84" t="s">
        <v>112</v>
      </c>
      <c r="BR119" s="84" t="s">
        <v>112</v>
      </c>
      <c r="BS119" s="84" t="s">
        <v>112</v>
      </c>
      <c r="BT119" s="84" t="s">
        <v>112</v>
      </c>
      <c r="BU119" s="84" t="s">
        <v>112</v>
      </c>
      <c r="BV119" s="84" t="s">
        <v>112</v>
      </c>
      <c r="BW119" s="84" t="s">
        <v>112</v>
      </c>
      <c r="BX119" s="84" t="s">
        <v>112</v>
      </c>
      <c r="BY119" s="84" t="s">
        <v>112</v>
      </c>
      <c r="BZ119" s="84" t="s">
        <v>112</v>
      </c>
      <c r="CA119" s="84" t="s">
        <v>112</v>
      </c>
      <c r="CB119" s="84" t="s">
        <v>112</v>
      </c>
      <c r="CC119" s="84" t="s">
        <v>112</v>
      </c>
      <c r="CD119" s="84" t="s">
        <v>112</v>
      </c>
      <c r="CE119" s="84" t="s">
        <v>112</v>
      </c>
      <c r="CF119" s="84" t="s">
        <v>112</v>
      </c>
      <c r="CG119" s="84" t="s">
        <v>112</v>
      </c>
      <c r="CH119" s="84" t="s">
        <v>112</v>
      </c>
      <c r="CI119" s="84" t="s">
        <v>112</v>
      </c>
      <c r="CJ119" s="84" t="s">
        <v>112</v>
      </c>
      <c r="CK119" s="84" t="s">
        <v>112</v>
      </c>
      <c r="CL119" s="84" t="s">
        <v>112</v>
      </c>
      <c r="CM119" s="84" t="s">
        <v>112</v>
      </c>
      <c r="CN119" s="84" t="s">
        <v>112</v>
      </c>
      <c r="CO119" s="84" t="s">
        <v>112</v>
      </c>
      <c r="CP119" s="84" t="s">
        <v>112</v>
      </c>
      <c r="CQ119" s="84" t="s">
        <v>112</v>
      </c>
      <c r="CR119" s="84" t="s">
        <v>112</v>
      </c>
      <c r="CS119" s="84" t="s">
        <v>112</v>
      </c>
      <c r="CT119" s="84" t="s">
        <v>112</v>
      </c>
      <c r="CU119" s="84" t="s">
        <v>112</v>
      </c>
      <c r="CV119" s="84" t="s">
        <v>112</v>
      </c>
      <c r="CW119" s="84" t="s">
        <v>112</v>
      </c>
      <c r="CX119" s="84" t="s">
        <v>112</v>
      </c>
      <c r="CY119" s="84" t="s">
        <v>112</v>
      </c>
      <c r="CZ119" s="84" t="s">
        <v>112</v>
      </c>
      <c r="DA119" s="84" t="s">
        <v>112</v>
      </c>
      <c r="DB119" s="84" t="s">
        <v>112</v>
      </c>
      <c r="DC119" s="84" t="s">
        <v>112</v>
      </c>
      <c r="DD119" s="84" t="s">
        <v>112</v>
      </c>
      <c r="DE119" s="84" t="s">
        <v>112</v>
      </c>
      <c r="DF119" s="84" t="s">
        <v>112</v>
      </c>
      <c r="DG119" s="84" t="s">
        <v>112</v>
      </c>
      <c r="DH119" s="84" t="s">
        <v>112</v>
      </c>
      <c r="DI119" s="84" t="s">
        <v>112</v>
      </c>
      <c r="DJ119" s="84" t="s">
        <v>112</v>
      </c>
      <c r="DK119" s="84" t="s">
        <v>112</v>
      </c>
      <c r="DL119" s="84" t="s">
        <v>112</v>
      </c>
      <c r="DM119" s="84" t="s">
        <v>112</v>
      </c>
      <c r="DN119" s="84" t="s">
        <v>112</v>
      </c>
      <c r="DO119" s="84" t="s">
        <v>112</v>
      </c>
      <c r="DP119" s="84" t="s">
        <v>112</v>
      </c>
      <c r="DQ119" s="84" t="s">
        <v>112</v>
      </c>
      <c r="DR119" s="84" t="s">
        <v>112</v>
      </c>
      <c r="DS119" s="84" t="s">
        <v>112</v>
      </c>
      <c r="DT119" s="84" t="s">
        <v>112</v>
      </c>
      <c r="DU119" s="84" t="s">
        <v>112</v>
      </c>
      <c r="DV119" s="84" t="s">
        <v>112</v>
      </c>
      <c r="DW119" s="84" t="s">
        <v>112</v>
      </c>
      <c r="DX119" s="84" t="s">
        <v>112</v>
      </c>
      <c r="DY119" s="84" t="s">
        <v>112</v>
      </c>
      <c r="DZ119" s="84" t="s">
        <v>112</v>
      </c>
      <c r="EA119" s="84" t="s">
        <v>112</v>
      </c>
      <c r="EB119" s="84" t="s">
        <v>112</v>
      </c>
      <c r="EC119" s="84" t="s">
        <v>112</v>
      </c>
      <c r="ED119" s="84" t="s">
        <v>112</v>
      </c>
      <c r="EE119" s="84" t="s">
        <v>112</v>
      </c>
      <c r="EF119" s="84" t="s">
        <v>112</v>
      </c>
      <c r="EG119" s="84" t="s">
        <v>112</v>
      </c>
      <c r="EH119" s="84" t="s">
        <v>112</v>
      </c>
      <c r="EI119" s="84" t="s">
        <v>112</v>
      </c>
      <c r="EJ119" s="84" t="s">
        <v>112</v>
      </c>
      <c r="EK119" s="84" t="s">
        <v>112</v>
      </c>
      <c r="EL119" s="84" t="s">
        <v>112</v>
      </c>
      <c r="EM119" s="84" t="s">
        <v>112</v>
      </c>
      <c r="EN119" s="84" t="s">
        <v>112</v>
      </c>
      <c r="EO119" s="84" t="s">
        <v>112</v>
      </c>
      <c r="EP119" s="84" t="s">
        <v>112</v>
      </c>
      <c r="EQ119" s="84" t="s">
        <v>112</v>
      </c>
      <c r="ER119" s="84" t="s">
        <v>112</v>
      </c>
      <c r="ES119" s="84" t="s">
        <v>112</v>
      </c>
      <c r="ET119" s="84" t="s">
        <v>112</v>
      </c>
      <c r="EU119" s="84" t="s">
        <v>112</v>
      </c>
      <c r="EV119" s="84" t="s">
        <v>112</v>
      </c>
      <c r="EW119" s="84" t="s">
        <v>112</v>
      </c>
      <c r="EX119" s="84" t="s">
        <v>112</v>
      </c>
      <c r="EY119" s="84" t="s">
        <v>112</v>
      </c>
      <c r="EZ119" s="84" t="s">
        <v>112</v>
      </c>
      <c r="FA119" s="84" t="s">
        <v>112</v>
      </c>
      <c r="FB119" s="84" t="s">
        <v>112</v>
      </c>
      <c r="FC119" s="84" t="s">
        <v>112</v>
      </c>
      <c r="FD119" s="84" t="s">
        <v>112</v>
      </c>
      <c r="FE119" s="84" t="s">
        <v>112</v>
      </c>
      <c r="FF119" s="84" t="s">
        <v>112</v>
      </c>
      <c r="FG119" s="84" t="s">
        <v>112</v>
      </c>
      <c r="FH119" s="84" t="s">
        <v>112</v>
      </c>
      <c r="FI119" s="84" t="s">
        <v>112</v>
      </c>
      <c r="FJ119" s="84" t="s">
        <v>112</v>
      </c>
      <c r="FK119" s="84" t="s">
        <v>112</v>
      </c>
      <c r="FL119" s="84" t="s">
        <v>112</v>
      </c>
      <c r="FM119" s="84" t="s">
        <v>112</v>
      </c>
      <c r="FN119" s="84" t="s">
        <v>112</v>
      </c>
      <c r="FO119" s="84" t="s">
        <v>112</v>
      </c>
      <c r="FP119" s="84" t="s">
        <v>112</v>
      </c>
      <c r="FQ119" s="84" t="s">
        <v>112</v>
      </c>
      <c r="FR119" s="84" t="s">
        <v>112</v>
      </c>
      <c r="FS119" s="84" t="s">
        <v>112</v>
      </c>
      <c r="FT119" s="84" t="s">
        <v>112</v>
      </c>
      <c r="FU119" s="84" t="s">
        <v>112</v>
      </c>
      <c r="FV119" s="84" t="s">
        <v>112</v>
      </c>
      <c r="FW119" s="84" t="s">
        <v>112</v>
      </c>
      <c r="FX119" s="84" t="s">
        <v>112</v>
      </c>
      <c r="FY119" s="84" t="s">
        <v>112</v>
      </c>
      <c r="FZ119" s="84" t="s">
        <v>112</v>
      </c>
      <c r="GA119" s="84" t="s">
        <v>112</v>
      </c>
      <c r="GB119" s="84" t="s">
        <v>112</v>
      </c>
      <c r="GC119" s="84" t="s">
        <v>112</v>
      </c>
      <c r="GD119" s="84" t="s">
        <v>112</v>
      </c>
      <c r="GE119" s="84" t="s">
        <v>112</v>
      </c>
      <c r="GF119" s="84" t="s">
        <v>112</v>
      </c>
      <c r="GG119" s="84" t="s">
        <v>112</v>
      </c>
      <c r="GH119" s="84" t="s">
        <v>112</v>
      </c>
      <c r="GI119" s="84" t="s">
        <v>112</v>
      </c>
      <c r="GJ119" s="84" t="s">
        <v>112</v>
      </c>
      <c r="GK119" s="84" t="s">
        <v>112</v>
      </c>
      <c r="GL119" s="84" t="s">
        <v>112</v>
      </c>
      <c r="GM119" s="84" t="s">
        <v>112</v>
      </c>
      <c r="GN119" s="84" t="s">
        <v>112</v>
      </c>
      <c r="GO119" s="84" t="s">
        <v>112</v>
      </c>
      <c r="GP119" s="84" t="s">
        <v>112</v>
      </c>
      <c r="GQ119" s="84" t="s">
        <v>112</v>
      </c>
      <c r="GR119" s="84" t="s">
        <v>112</v>
      </c>
      <c r="GS119" s="84" t="s">
        <v>112</v>
      </c>
      <c r="GT119" s="84" t="s">
        <v>112</v>
      </c>
      <c r="GU119" s="84" t="s">
        <v>112</v>
      </c>
      <c r="GV119" s="84" t="s">
        <v>112</v>
      </c>
      <c r="GW119" s="84" t="s">
        <v>112</v>
      </c>
      <c r="GX119" s="84" t="s">
        <v>112</v>
      </c>
      <c r="GY119" s="84" t="s">
        <v>112</v>
      </c>
      <c r="GZ119" s="84" t="s">
        <v>112</v>
      </c>
      <c r="HA119" s="84" t="s">
        <v>112</v>
      </c>
      <c r="HB119" s="84" t="s">
        <v>112</v>
      </c>
      <c r="HC119" s="84" t="s">
        <v>112</v>
      </c>
      <c r="HD119" s="84" t="s">
        <v>112</v>
      </c>
      <c r="HE119" s="84" t="s">
        <v>112</v>
      </c>
      <c r="HF119" s="84" t="s">
        <v>112</v>
      </c>
      <c r="HG119" s="84" t="s">
        <v>112</v>
      </c>
      <c r="HH119" s="84" t="s">
        <v>112</v>
      </c>
      <c r="HI119" s="84" t="s">
        <v>112</v>
      </c>
      <c r="HJ119" s="84" t="s">
        <v>112</v>
      </c>
      <c r="HK119" s="84" t="s">
        <v>112</v>
      </c>
      <c r="HL119" s="84" t="s">
        <v>112</v>
      </c>
      <c r="HM119" s="84" t="s">
        <v>112</v>
      </c>
      <c r="HN119" s="84" t="s">
        <v>112</v>
      </c>
      <c r="HO119" s="84" t="s">
        <v>112</v>
      </c>
      <c r="HP119" s="84" t="s">
        <v>112</v>
      </c>
      <c r="HQ119" s="84" t="s">
        <v>112</v>
      </c>
      <c r="HR119" s="84" t="s">
        <v>112</v>
      </c>
      <c r="HS119" s="84" t="s">
        <v>112</v>
      </c>
      <c r="HT119" s="84" t="s">
        <v>112</v>
      </c>
      <c r="HU119" s="84" t="s">
        <v>112</v>
      </c>
      <c r="HV119" s="84" t="s">
        <v>112</v>
      </c>
      <c r="HW119" s="84" t="s">
        <v>112</v>
      </c>
      <c r="HX119" s="84" t="s">
        <v>112</v>
      </c>
      <c r="HY119" s="84" t="s">
        <v>112</v>
      </c>
      <c r="HZ119" s="84" t="s">
        <v>112</v>
      </c>
      <c r="IA119" s="84" t="s">
        <v>112</v>
      </c>
      <c r="IB119" s="84" t="s">
        <v>112</v>
      </c>
      <c r="IC119" s="84" t="s">
        <v>112</v>
      </c>
      <c r="ID119" s="84" t="s">
        <v>112</v>
      </c>
      <c r="IE119" s="84" t="s">
        <v>112</v>
      </c>
      <c r="IF119" s="84" t="s">
        <v>112</v>
      </c>
      <c r="IG119" s="84" t="s">
        <v>112</v>
      </c>
      <c r="IH119" s="84" t="s">
        <v>112</v>
      </c>
      <c r="II119" s="84" t="s">
        <v>112</v>
      </c>
      <c r="IJ119" s="84" t="s">
        <v>112</v>
      </c>
      <c r="IK119" s="84" t="s">
        <v>112</v>
      </c>
      <c r="IL119" s="84" t="s">
        <v>112</v>
      </c>
      <c r="IM119" s="84" t="s">
        <v>112</v>
      </c>
      <c r="IN119" s="84" t="s">
        <v>112</v>
      </c>
      <c r="IO119" s="84" t="s">
        <v>112</v>
      </c>
      <c r="IP119" s="84" t="s">
        <v>112</v>
      </c>
      <c r="IQ119" s="84" t="s">
        <v>112</v>
      </c>
      <c r="IR119" s="84" t="s">
        <v>112</v>
      </c>
      <c r="IS119" s="84" t="s">
        <v>112</v>
      </c>
      <c r="IT119" s="84" t="s">
        <v>112</v>
      </c>
      <c r="IU119" s="84" t="s">
        <v>112</v>
      </c>
      <c r="IV119" s="84" t="s">
        <v>112</v>
      </c>
      <c r="IW119" s="84" t="s">
        <v>112</v>
      </c>
      <c r="IX119" s="84" t="s">
        <v>112</v>
      </c>
      <c r="IY119" s="84" t="s">
        <v>112</v>
      </c>
      <c r="IZ119" s="84" t="s">
        <v>112</v>
      </c>
      <c r="JA119" s="84" t="s">
        <v>112</v>
      </c>
      <c r="JB119" s="84" t="s">
        <v>112</v>
      </c>
      <c r="JC119" s="84" t="s">
        <v>112</v>
      </c>
      <c r="JD119" s="84" t="s">
        <v>112</v>
      </c>
      <c r="JE119" s="84" t="s">
        <v>112</v>
      </c>
      <c r="JF119" s="84" t="s">
        <v>112</v>
      </c>
      <c r="JG119" s="84" t="s">
        <v>112</v>
      </c>
      <c r="JH119" s="84" t="s">
        <v>112</v>
      </c>
      <c r="JI119" s="84" t="s">
        <v>112</v>
      </c>
      <c r="JJ119" s="84" t="s">
        <v>112</v>
      </c>
      <c r="JK119" s="84" t="s">
        <v>112</v>
      </c>
      <c r="JL119" s="84" t="s">
        <v>112</v>
      </c>
      <c r="JM119" s="84" t="s">
        <v>112</v>
      </c>
      <c r="JN119" s="84" t="s">
        <v>112</v>
      </c>
      <c r="JO119" s="84" t="s">
        <v>112</v>
      </c>
      <c r="JP119" s="84" t="s">
        <v>112</v>
      </c>
      <c r="JQ119" s="84" t="s">
        <v>112</v>
      </c>
      <c r="JR119" s="84" t="s">
        <v>112</v>
      </c>
      <c r="JS119" s="84" t="s">
        <v>112</v>
      </c>
      <c r="JT119" s="84" t="s">
        <v>112</v>
      </c>
      <c r="JU119" s="84" t="s">
        <v>112</v>
      </c>
      <c r="JV119" s="84" t="s">
        <v>112</v>
      </c>
      <c r="JW119" s="84" t="s">
        <v>112</v>
      </c>
      <c r="JX119" s="84" t="s">
        <v>112</v>
      </c>
      <c r="JY119" s="84" t="s">
        <v>112</v>
      </c>
      <c r="JZ119" s="84" t="s">
        <v>112</v>
      </c>
      <c r="KA119" s="84" t="s">
        <v>112</v>
      </c>
      <c r="KB119" s="84" t="s">
        <v>112</v>
      </c>
      <c r="KC119" s="84" t="s">
        <v>112</v>
      </c>
      <c r="KD119" s="84" t="s">
        <v>112</v>
      </c>
      <c r="KE119" s="84" t="s">
        <v>112</v>
      </c>
      <c r="KF119" s="84" t="s">
        <v>112</v>
      </c>
      <c r="KG119" s="84" t="s">
        <v>112</v>
      </c>
      <c r="KH119" s="84" t="s">
        <v>112</v>
      </c>
      <c r="KI119" s="84" t="s">
        <v>112</v>
      </c>
      <c r="KJ119" s="84" t="s">
        <v>112</v>
      </c>
      <c r="KK119" s="84" t="s">
        <v>112</v>
      </c>
      <c r="KL119" s="84" t="s">
        <v>112</v>
      </c>
      <c r="KM119" s="84" t="s">
        <v>112</v>
      </c>
      <c r="KN119" s="84" t="s">
        <v>112</v>
      </c>
      <c r="KO119" s="84" t="s">
        <v>112</v>
      </c>
      <c r="KP119" s="84" t="s">
        <v>112</v>
      </c>
      <c r="KQ119" s="84" t="s">
        <v>112</v>
      </c>
      <c r="KR119" s="84" t="s">
        <v>112</v>
      </c>
      <c r="KS119" s="84" t="s">
        <v>112</v>
      </c>
      <c r="KT119" s="84" t="s">
        <v>112</v>
      </c>
      <c r="KU119" s="84" t="s">
        <v>112</v>
      </c>
      <c r="KV119" s="84" t="s">
        <v>112</v>
      </c>
      <c r="KW119" s="84" t="s">
        <v>112</v>
      </c>
      <c r="KX119" s="84" t="s">
        <v>112</v>
      </c>
      <c r="KY119" s="84" t="s">
        <v>112</v>
      </c>
      <c r="KZ119" s="84" t="s">
        <v>112</v>
      </c>
      <c r="LA119" s="84" t="s">
        <v>112</v>
      </c>
      <c r="LB119" s="84" t="s">
        <v>112</v>
      </c>
      <c r="LC119" s="84" t="s">
        <v>112</v>
      </c>
      <c r="LD119" s="84" t="s">
        <v>112</v>
      </c>
      <c r="LE119" s="84" t="s">
        <v>112</v>
      </c>
      <c r="LF119" s="84" t="s">
        <v>112</v>
      </c>
      <c r="LG119" s="84" t="s">
        <v>112</v>
      </c>
      <c r="LH119" s="84" t="s">
        <v>112</v>
      </c>
      <c r="LI119" s="84" t="s">
        <v>112</v>
      </c>
      <c r="LJ119" s="84" t="s">
        <v>112</v>
      </c>
      <c r="LK119" s="84" t="s">
        <v>112</v>
      </c>
      <c r="LL119" s="84" t="s">
        <v>112</v>
      </c>
      <c r="LM119" s="84" t="s">
        <v>112</v>
      </c>
      <c r="LN119" s="84" t="s">
        <v>112</v>
      </c>
      <c r="LO119" s="84" t="s">
        <v>112</v>
      </c>
      <c r="LP119" s="84" t="s">
        <v>112</v>
      </c>
      <c r="LQ119" s="84" t="s">
        <v>112</v>
      </c>
      <c r="LR119" s="84" t="s">
        <v>112</v>
      </c>
      <c r="LS119" s="84" t="s">
        <v>112</v>
      </c>
      <c r="LT119" s="84" t="s">
        <v>112</v>
      </c>
      <c r="LU119" s="84" t="s">
        <v>112</v>
      </c>
      <c r="LV119" s="84" t="s">
        <v>112</v>
      </c>
      <c r="LW119" s="84" t="s">
        <v>112</v>
      </c>
      <c r="LX119" s="84" t="s">
        <v>112</v>
      </c>
      <c r="LY119" s="84" t="s">
        <v>112</v>
      </c>
      <c r="LZ119" s="84" t="s">
        <v>112</v>
      </c>
      <c r="MA119" s="84" t="s">
        <v>112</v>
      </c>
      <c r="MB119" s="84" t="s">
        <v>112</v>
      </c>
      <c r="MC119" s="84" t="s">
        <v>112</v>
      </c>
      <c r="MD119" s="84" t="s">
        <v>112</v>
      </c>
      <c r="ME119" s="84" t="s">
        <v>112</v>
      </c>
      <c r="MF119" s="84" t="s">
        <v>112</v>
      </c>
      <c r="MG119" s="84" t="s">
        <v>112</v>
      </c>
      <c r="MH119" s="84" t="s">
        <v>112</v>
      </c>
      <c r="MI119" s="84" t="s">
        <v>112</v>
      </c>
      <c r="MJ119" s="84" t="s">
        <v>112</v>
      </c>
      <c r="MK119" s="84" t="s">
        <v>112</v>
      </c>
      <c r="ML119" s="84" t="s">
        <v>112</v>
      </c>
      <c r="MM119" s="84" t="s">
        <v>112</v>
      </c>
      <c r="MN119" s="84" t="s">
        <v>112</v>
      </c>
      <c r="MO119" s="84" t="s">
        <v>112</v>
      </c>
      <c r="MP119" s="84" t="s">
        <v>112</v>
      </c>
      <c r="MQ119" s="84" t="s">
        <v>112</v>
      </c>
      <c r="MR119" s="84" t="s">
        <v>112</v>
      </c>
      <c r="MS119" s="84" t="s">
        <v>112</v>
      </c>
      <c r="MT119" s="84" t="s">
        <v>112</v>
      </c>
      <c r="MU119" s="84" t="s">
        <v>112</v>
      </c>
      <c r="MV119" s="84" t="s">
        <v>112</v>
      </c>
      <c r="MW119" s="84" t="s">
        <v>112</v>
      </c>
      <c r="MX119" s="84" t="s">
        <v>112</v>
      </c>
      <c r="MY119" s="84" t="s">
        <v>112</v>
      </c>
      <c r="MZ119" s="84" t="s">
        <v>112</v>
      </c>
      <c r="NA119" s="84" t="s">
        <v>112</v>
      </c>
      <c r="NB119" s="84" t="s">
        <v>112</v>
      </c>
      <c r="NC119" s="84" t="s">
        <v>112</v>
      </c>
      <c r="ND119" s="84" t="s">
        <v>112</v>
      </c>
      <c r="NE119" s="84" t="s">
        <v>112</v>
      </c>
      <c r="NF119" s="84" t="s">
        <v>112</v>
      </c>
      <c r="NG119" s="84" t="s">
        <v>112</v>
      </c>
      <c r="NH119" s="84" t="s">
        <v>112</v>
      </c>
      <c r="NI119" s="84" t="s">
        <v>112</v>
      </c>
      <c r="NJ119" s="84" t="s">
        <v>112</v>
      </c>
      <c r="NK119" s="84" t="s">
        <v>112</v>
      </c>
      <c r="NL119" s="84" t="s">
        <v>112</v>
      </c>
      <c r="NM119" s="84" t="s">
        <v>112</v>
      </c>
      <c r="NN119" s="84" t="s">
        <v>112</v>
      </c>
      <c r="NO119" s="84" t="s">
        <v>112</v>
      </c>
      <c r="NP119" s="84" t="s">
        <v>112</v>
      </c>
      <c r="NQ119" s="84" t="s">
        <v>112</v>
      </c>
      <c r="NR119" s="84" t="s">
        <v>112</v>
      </c>
      <c r="NS119" s="84" t="s">
        <v>112</v>
      </c>
      <c r="NT119" s="84" t="s">
        <v>112</v>
      </c>
      <c r="NU119" s="84" t="s">
        <v>112</v>
      </c>
      <c r="NV119" s="84" t="s">
        <v>112</v>
      </c>
      <c r="NW119" s="84" t="s">
        <v>112</v>
      </c>
      <c r="NX119" s="84" t="s">
        <v>112</v>
      </c>
      <c r="NY119" s="84" t="s">
        <v>112</v>
      </c>
      <c r="NZ119" s="84" t="s">
        <v>112</v>
      </c>
      <c r="OA119" s="84" t="s">
        <v>112</v>
      </c>
      <c r="OB119" s="84" t="s">
        <v>112</v>
      </c>
      <c r="OC119" s="84" t="s">
        <v>112</v>
      </c>
      <c r="OD119" s="84" t="s">
        <v>112</v>
      </c>
      <c r="OE119" s="84" t="s">
        <v>112</v>
      </c>
      <c r="OF119" s="84" t="s">
        <v>112</v>
      </c>
      <c r="OG119" s="84" t="s">
        <v>112</v>
      </c>
      <c r="OH119" s="84" t="s">
        <v>112</v>
      </c>
      <c r="OI119" s="84" t="s">
        <v>112</v>
      </c>
      <c r="OJ119" s="84" t="s">
        <v>112</v>
      </c>
      <c r="OK119" s="84" t="s">
        <v>112</v>
      </c>
      <c r="OL119" s="84" t="s">
        <v>112</v>
      </c>
      <c r="OM119" s="84" t="s">
        <v>112</v>
      </c>
      <c r="ON119" s="84" t="s">
        <v>112</v>
      </c>
      <c r="OO119" s="84" t="s">
        <v>112</v>
      </c>
      <c r="OP119" s="84" t="s">
        <v>112</v>
      </c>
      <c r="OQ119" s="84" t="s">
        <v>112</v>
      </c>
      <c r="OR119" s="84" t="s">
        <v>112</v>
      </c>
      <c r="OS119" s="84" t="s">
        <v>112</v>
      </c>
      <c r="OT119" s="84" t="s">
        <v>112</v>
      </c>
      <c r="OU119" s="84" t="s">
        <v>112</v>
      </c>
      <c r="OV119" s="84" t="s">
        <v>112</v>
      </c>
      <c r="OW119" s="84" t="s">
        <v>112</v>
      </c>
      <c r="OX119" s="84" t="s">
        <v>112</v>
      </c>
      <c r="OY119" s="84" t="s">
        <v>112</v>
      </c>
      <c r="OZ119" s="84" t="s">
        <v>112</v>
      </c>
      <c r="PA119" s="84" t="s">
        <v>112</v>
      </c>
      <c r="PB119" s="84" t="s">
        <v>112</v>
      </c>
      <c r="PC119" s="84" t="s">
        <v>112</v>
      </c>
      <c r="PD119" s="84" t="s">
        <v>112</v>
      </c>
      <c r="PE119" s="84" t="s">
        <v>112</v>
      </c>
      <c r="PF119" s="84" t="s">
        <v>112</v>
      </c>
      <c r="PG119" s="84" t="s">
        <v>112</v>
      </c>
      <c r="PH119" s="84" t="s">
        <v>112</v>
      </c>
      <c r="PI119" s="84" t="s">
        <v>112</v>
      </c>
      <c r="PJ119" s="84" t="s">
        <v>112</v>
      </c>
      <c r="PK119" s="84" t="s">
        <v>112</v>
      </c>
      <c r="PL119" s="84" t="s">
        <v>112</v>
      </c>
      <c r="PM119" s="84" t="s">
        <v>112</v>
      </c>
      <c r="PN119" s="84" t="s">
        <v>112</v>
      </c>
      <c r="PO119" s="84" t="s">
        <v>112</v>
      </c>
      <c r="PP119" s="84" t="s">
        <v>112</v>
      </c>
      <c r="PQ119" s="84" t="s">
        <v>112</v>
      </c>
      <c r="PR119" s="84" t="s">
        <v>112</v>
      </c>
      <c r="PS119" s="84" t="s">
        <v>112</v>
      </c>
      <c r="PT119" s="84" t="s">
        <v>112</v>
      </c>
      <c r="PU119" s="84" t="s">
        <v>112</v>
      </c>
      <c r="PV119" s="84" t="s">
        <v>112</v>
      </c>
      <c r="PW119" s="84" t="s">
        <v>112</v>
      </c>
      <c r="PX119" s="84" t="s">
        <v>112</v>
      </c>
      <c r="PY119" s="84" t="s">
        <v>112</v>
      </c>
      <c r="PZ119" s="84" t="s">
        <v>112</v>
      </c>
      <c r="QA119" s="84" t="s">
        <v>112</v>
      </c>
      <c r="QB119" s="84" t="s">
        <v>112</v>
      </c>
      <c r="QC119" s="84" t="s">
        <v>112</v>
      </c>
      <c r="QD119" s="84" t="s">
        <v>112</v>
      </c>
      <c r="QE119" s="84" t="s">
        <v>112</v>
      </c>
      <c r="QF119" s="84" t="s">
        <v>112</v>
      </c>
      <c r="QG119" s="84" t="s">
        <v>112</v>
      </c>
      <c r="QH119" s="84" t="s">
        <v>112</v>
      </c>
      <c r="QI119" s="84" t="s">
        <v>112</v>
      </c>
      <c r="QJ119" s="84" t="s">
        <v>112</v>
      </c>
      <c r="QK119" s="84" t="s">
        <v>112</v>
      </c>
      <c r="QL119" s="84" t="s">
        <v>112</v>
      </c>
      <c r="QM119" s="84" t="s">
        <v>112</v>
      </c>
      <c r="QN119" s="84" t="s">
        <v>112</v>
      </c>
      <c r="QO119" s="84" t="s">
        <v>112</v>
      </c>
      <c r="QP119" s="84" t="s">
        <v>112</v>
      </c>
      <c r="QQ119" s="84" t="s">
        <v>112</v>
      </c>
      <c r="QR119" s="84" t="s">
        <v>112</v>
      </c>
      <c r="QS119" s="84" t="s">
        <v>112</v>
      </c>
      <c r="QT119" s="84" t="s">
        <v>112</v>
      </c>
      <c r="QU119" s="84" t="s">
        <v>112</v>
      </c>
      <c r="QV119" s="84" t="s">
        <v>112</v>
      </c>
      <c r="QW119" s="84" t="s">
        <v>112</v>
      </c>
      <c r="QX119" s="84" t="s">
        <v>112</v>
      </c>
      <c r="QY119" s="84" t="s">
        <v>112</v>
      </c>
      <c r="QZ119" s="84" t="s">
        <v>112</v>
      </c>
      <c r="RA119" s="84" t="s">
        <v>112</v>
      </c>
      <c r="RB119" s="84" t="s">
        <v>112</v>
      </c>
      <c r="RC119" s="84" t="s">
        <v>112</v>
      </c>
      <c r="RD119" s="84" t="s">
        <v>112</v>
      </c>
      <c r="RE119" s="84" t="s">
        <v>112</v>
      </c>
      <c r="RF119" s="84" t="s">
        <v>112</v>
      </c>
      <c r="RG119" s="84" t="s">
        <v>112</v>
      </c>
      <c r="RH119" s="84" t="s">
        <v>112</v>
      </c>
      <c r="RI119" s="84" t="s">
        <v>112</v>
      </c>
      <c r="RJ119" s="84" t="s">
        <v>112</v>
      </c>
      <c r="RK119" s="84" t="s">
        <v>112</v>
      </c>
      <c r="RL119" s="84" t="s">
        <v>112</v>
      </c>
      <c r="RM119" s="84" t="s">
        <v>112</v>
      </c>
      <c r="RN119" s="84" t="s">
        <v>112</v>
      </c>
      <c r="RO119" s="84" t="s">
        <v>112</v>
      </c>
      <c r="RP119" s="84" t="s">
        <v>112</v>
      </c>
      <c r="RQ119" s="84" t="s">
        <v>112</v>
      </c>
      <c r="RR119" s="84" t="s">
        <v>112</v>
      </c>
      <c r="RS119" s="84" t="s">
        <v>112</v>
      </c>
      <c r="RT119" s="84" t="s">
        <v>112</v>
      </c>
      <c r="RU119" s="84" t="s">
        <v>112</v>
      </c>
      <c r="RV119" s="84" t="s">
        <v>112</v>
      </c>
      <c r="RW119" s="84" t="s">
        <v>112</v>
      </c>
      <c r="RX119" s="84" t="s">
        <v>112</v>
      </c>
      <c r="RY119" s="84" t="s">
        <v>112</v>
      </c>
      <c r="RZ119" s="84" t="s">
        <v>112</v>
      </c>
      <c r="SA119" s="84" t="s">
        <v>112</v>
      </c>
      <c r="SB119" s="84" t="s">
        <v>112</v>
      </c>
      <c r="SC119" s="84" t="s">
        <v>112</v>
      </c>
      <c r="SD119" s="84" t="s">
        <v>112</v>
      </c>
      <c r="SE119" s="84" t="s">
        <v>112</v>
      </c>
      <c r="SF119" s="84" t="s">
        <v>112</v>
      </c>
      <c r="SG119" s="84" t="s">
        <v>112</v>
      </c>
      <c r="SH119" s="84" t="s">
        <v>112</v>
      </c>
      <c r="SI119" s="84" t="s">
        <v>112</v>
      </c>
      <c r="SJ119" s="84" t="s">
        <v>112</v>
      </c>
      <c r="SK119" s="84" t="s">
        <v>112</v>
      </c>
      <c r="SL119" s="84" t="s">
        <v>112</v>
      </c>
      <c r="SM119" s="84" t="s">
        <v>112</v>
      </c>
      <c r="SN119" s="84" t="s">
        <v>112</v>
      </c>
      <c r="SO119" s="84" t="s">
        <v>112</v>
      </c>
      <c r="SP119" s="84" t="s">
        <v>112</v>
      </c>
      <c r="SQ119" s="84" t="s">
        <v>112</v>
      </c>
      <c r="SR119" s="84" t="s">
        <v>112</v>
      </c>
      <c r="SS119" s="84" t="s">
        <v>112</v>
      </c>
      <c r="ST119" s="84" t="s">
        <v>112</v>
      </c>
      <c r="SU119" s="84" t="s">
        <v>112</v>
      </c>
      <c r="SV119" s="84" t="s">
        <v>112</v>
      </c>
      <c r="SW119" s="84" t="s">
        <v>112</v>
      </c>
      <c r="SX119" s="84" t="s">
        <v>112</v>
      </c>
      <c r="SY119" s="84" t="s">
        <v>112</v>
      </c>
      <c r="SZ119" s="84" t="s">
        <v>112</v>
      </c>
      <c r="TA119" s="84" t="s">
        <v>112</v>
      </c>
      <c r="TB119" s="84" t="s">
        <v>112</v>
      </c>
      <c r="TC119" s="84" t="s">
        <v>112</v>
      </c>
      <c r="TD119" s="84" t="s">
        <v>112</v>
      </c>
      <c r="TE119" s="84" t="s">
        <v>112</v>
      </c>
      <c r="TF119" s="84" t="s">
        <v>112</v>
      </c>
      <c r="TG119" s="84" t="s">
        <v>112</v>
      </c>
      <c r="TH119" s="84" t="s">
        <v>112</v>
      </c>
      <c r="TI119" s="84" t="s">
        <v>112</v>
      </c>
      <c r="TJ119" s="84" t="s">
        <v>112</v>
      </c>
      <c r="TK119" s="84" t="s">
        <v>112</v>
      </c>
      <c r="TL119" s="84" t="s">
        <v>112</v>
      </c>
      <c r="TM119" s="84" t="s">
        <v>112</v>
      </c>
      <c r="TN119" s="84" t="s">
        <v>112</v>
      </c>
      <c r="TO119" s="84" t="s">
        <v>112</v>
      </c>
      <c r="TP119" s="84" t="s">
        <v>112</v>
      </c>
      <c r="TQ119" s="84" t="s">
        <v>112</v>
      </c>
      <c r="TR119" s="84" t="s">
        <v>112</v>
      </c>
      <c r="TS119" s="84" t="s">
        <v>112</v>
      </c>
      <c r="TT119" s="84" t="s">
        <v>112</v>
      </c>
      <c r="TU119" s="84" t="s">
        <v>112</v>
      </c>
      <c r="TV119" s="84" t="s">
        <v>112</v>
      </c>
      <c r="TW119" s="84" t="s">
        <v>112</v>
      </c>
      <c r="TX119" s="84" t="s">
        <v>112</v>
      </c>
      <c r="TY119" s="84" t="s">
        <v>112</v>
      </c>
      <c r="TZ119" s="84" t="s">
        <v>112</v>
      </c>
      <c r="UA119" s="84" t="s">
        <v>112</v>
      </c>
      <c r="UB119" s="84" t="s">
        <v>112</v>
      </c>
      <c r="UC119" s="84" t="s">
        <v>112</v>
      </c>
      <c r="UD119" s="84" t="s">
        <v>112</v>
      </c>
      <c r="UE119" s="84" t="s">
        <v>112</v>
      </c>
      <c r="UF119" s="84" t="s">
        <v>112</v>
      </c>
      <c r="UG119" s="84" t="s">
        <v>112</v>
      </c>
      <c r="UH119" s="84" t="s">
        <v>112</v>
      </c>
      <c r="UI119" s="84" t="s">
        <v>112</v>
      </c>
      <c r="UJ119" s="84" t="s">
        <v>112</v>
      </c>
      <c r="UK119" s="84" t="s">
        <v>112</v>
      </c>
      <c r="UL119" s="84" t="s">
        <v>112</v>
      </c>
      <c r="UM119" s="84" t="s">
        <v>112</v>
      </c>
      <c r="UN119" s="84" t="s">
        <v>112</v>
      </c>
    </row>
    <row r="120" spans="1:560" ht="21.65" customHeight="1" x14ac:dyDescent="0.45">
      <c r="A120" s="34" t="s">
        <v>41</v>
      </c>
      <c r="B120" s="109" t="s">
        <v>162</v>
      </c>
      <c r="C120" s="35"/>
      <c r="D120" s="35"/>
      <c r="E120" s="35"/>
      <c r="F120" s="35"/>
      <c r="G120" s="35" t="s">
        <v>40</v>
      </c>
      <c r="H120" s="35"/>
      <c r="I120" s="35"/>
      <c r="J120" s="35"/>
      <c r="K120" s="35"/>
      <c r="L120" s="97">
        <f t="shared" ref="L120:L123" si="50">COUNTIF(C120:K120,"x")</f>
        <v>1</v>
      </c>
      <c r="M120" s="384" t="s">
        <v>836</v>
      </c>
    </row>
    <row r="121" spans="1:560" ht="21.65" customHeight="1" x14ac:dyDescent="0.45">
      <c r="A121" s="60" t="s">
        <v>43</v>
      </c>
      <c r="B121" s="123" t="s">
        <v>163</v>
      </c>
      <c r="C121" s="58"/>
      <c r="D121" s="58"/>
      <c r="E121" s="58"/>
      <c r="F121" s="58"/>
      <c r="G121" s="58" t="s">
        <v>40</v>
      </c>
      <c r="H121" s="58"/>
      <c r="I121" s="58"/>
      <c r="J121" s="58"/>
      <c r="K121" s="58"/>
      <c r="L121" s="99">
        <f t="shared" ref="L121:L122" si="51">COUNTIF(C121:K121,"x")</f>
        <v>1</v>
      </c>
      <c r="M121" s="385"/>
    </row>
    <row r="122" spans="1:560" s="268" customFormat="1" ht="21.65" customHeight="1" x14ac:dyDescent="0.45">
      <c r="A122" s="34" t="s">
        <v>58</v>
      </c>
      <c r="B122" s="120" t="s">
        <v>164</v>
      </c>
      <c r="C122" s="121" t="s">
        <v>40</v>
      </c>
      <c r="D122" s="121" t="s">
        <v>40</v>
      </c>
      <c r="E122" s="121" t="s">
        <v>40</v>
      </c>
      <c r="F122" s="121" t="s">
        <v>40</v>
      </c>
      <c r="G122" s="121"/>
      <c r="H122" s="121" t="s">
        <v>40</v>
      </c>
      <c r="I122" s="121" t="s">
        <v>40</v>
      </c>
      <c r="J122" s="121"/>
      <c r="K122" s="121" t="s">
        <v>40</v>
      </c>
      <c r="L122" s="97">
        <f t="shared" si="51"/>
        <v>7</v>
      </c>
      <c r="M122" s="385"/>
    </row>
    <row r="123" spans="1:560" ht="21.65" customHeight="1" x14ac:dyDescent="0.45">
      <c r="A123" s="60" t="s">
        <v>78</v>
      </c>
      <c r="B123" s="123" t="s">
        <v>165</v>
      </c>
      <c r="C123" s="58" t="s">
        <v>40</v>
      </c>
      <c r="D123" s="58"/>
      <c r="E123" s="58"/>
      <c r="F123" s="58"/>
      <c r="G123" s="58"/>
      <c r="H123" s="58"/>
      <c r="I123" s="58"/>
      <c r="J123" s="58"/>
      <c r="K123" s="58"/>
      <c r="L123" s="99">
        <f t="shared" si="50"/>
        <v>1</v>
      </c>
      <c r="M123" s="385"/>
      <c r="O123" s="405"/>
    </row>
    <row r="124" spans="1:560" ht="21.65" customHeight="1" x14ac:dyDescent="0.45">
      <c r="A124" s="60" t="s">
        <v>80</v>
      </c>
      <c r="B124" s="123" t="s">
        <v>166</v>
      </c>
      <c r="C124" s="58" t="s">
        <v>40</v>
      </c>
      <c r="D124" s="58"/>
      <c r="E124" s="58" t="s">
        <v>40</v>
      </c>
      <c r="F124" s="58"/>
      <c r="G124" s="58"/>
      <c r="H124" s="58"/>
      <c r="I124" s="58"/>
      <c r="J124" s="58"/>
      <c r="K124" s="58"/>
      <c r="L124" s="99">
        <f t="shared" ref="L124" si="52">COUNTIF(C124:K124,"x")</f>
        <v>2</v>
      </c>
      <c r="M124" s="385"/>
      <c r="O124" s="405"/>
    </row>
    <row r="125" spans="1:560" ht="21.65" customHeight="1" x14ac:dyDescent="0.45">
      <c r="A125" s="60" t="s">
        <v>83</v>
      </c>
      <c r="B125" s="123" t="s">
        <v>873</v>
      </c>
      <c r="C125" s="58"/>
      <c r="D125" s="58" t="s">
        <v>40</v>
      </c>
      <c r="E125" s="58" t="s">
        <v>40</v>
      </c>
      <c r="F125" s="58"/>
      <c r="G125" s="58"/>
      <c r="H125" s="58" t="s">
        <v>40</v>
      </c>
      <c r="I125" s="58" t="s">
        <v>40</v>
      </c>
      <c r="J125" s="58"/>
      <c r="K125" s="58" t="s">
        <v>40</v>
      </c>
      <c r="L125" s="99">
        <f t="shared" ref="L125" si="53">COUNTIF(C125:K125,"x")</f>
        <v>5</v>
      </c>
      <c r="M125" s="385"/>
      <c r="O125" s="363"/>
    </row>
    <row r="126" spans="1:560" ht="21.65" customHeight="1" x14ac:dyDescent="0.45">
      <c r="A126" s="60" t="s">
        <v>83</v>
      </c>
      <c r="B126" s="123" t="s">
        <v>167</v>
      </c>
      <c r="C126" s="58"/>
      <c r="D126" s="58" t="s">
        <v>40</v>
      </c>
      <c r="E126" s="58"/>
      <c r="F126" s="58" t="s">
        <v>40</v>
      </c>
      <c r="G126" s="58"/>
      <c r="H126" s="58"/>
      <c r="I126" s="58"/>
      <c r="J126" s="58"/>
      <c r="K126" s="58"/>
      <c r="L126" s="99">
        <f t="shared" ref="L126" si="54">COUNTIF(C126:K126,"x")</f>
        <v>2</v>
      </c>
      <c r="M126" s="385"/>
      <c r="O126" s="363"/>
    </row>
    <row r="127" spans="1:560" ht="21.65" customHeight="1" x14ac:dyDescent="0.45">
      <c r="A127" s="60" t="s">
        <v>83</v>
      </c>
      <c r="B127" s="123" t="s">
        <v>168</v>
      </c>
      <c r="C127" s="58"/>
      <c r="D127" s="58"/>
      <c r="E127" s="58"/>
      <c r="F127" s="58" t="s">
        <v>40</v>
      </c>
      <c r="G127" s="58"/>
      <c r="H127" s="58"/>
      <c r="I127" s="58"/>
      <c r="J127" s="58"/>
      <c r="K127" s="58"/>
      <c r="L127" s="99">
        <f t="shared" ref="L127" si="55">COUNTIF(C127:K127,"x")</f>
        <v>1</v>
      </c>
      <c r="M127" s="385"/>
      <c r="O127" s="363"/>
    </row>
    <row r="128" spans="1:560" ht="21.65" customHeight="1" x14ac:dyDescent="0.45">
      <c r="A128" s="60" t="s">
        <v>83</v>
      </c>
      <c r="B128" s="123" t="s">
        <v>120</v>
      </c>
      <c r="C128" s="58"/>
      <c r="D128" s="58"/>
      <c r="E128" s="58"/>
      <c r="F128" s="58"/>
      <c r="G128" s="58"/>
      <c r="H128" s="58"/>
      <c r="I128" s="58" t="s">
        <v>40</v>
      </c>
      <c r="J128" s="58"/>
      <c r="K128" s="58"/>
      <c r="L128" s="99">
        <f t="shared" ref="L128" si="56">COUNTIF(C128:K128,"x")</f>
        <v>1</v>
      </c>
      <c r="M128" s="386"/>
      <c r="O128" s="363"/>
    </row>
    <row r="129" spans="1:15" ht="16.5" x14ac:dyDescent="0.45">
      <c r="A129" s="395" t="s">
        <v>169</v>
      </c>
      <c r="B129" s="396"/>
      <c r="C129" s="397"/>
      <c r="D129" s="398"/>
      <c r="E129" s="398"/>
      <c r="F129" s="398"/>
      <c r="G129" s="398"/>
      <c r="H129" s="398"/>
      <c r="I129" s="398"/>
      <c r="J129" s="398"/>
      <c r="K129" s="398"/>
      <c r="L129" s="397"/>
      <c r="M129" s="399"/>
      <c r="N129" s="83"/>
      <c r="O129" s="84"/>
    </row>
    <row r="130" spans="1:15" ht="34" hidden="1" customHeight="1" x14ac:dyDescent="0.45">
      <c r="A130" s="24" t="s">
        <v>37</v>
      </c>
      <c r="B130" s="32" t="s">
        <v>170</v>
      </c>
      <c r="C130" s="400"/>
      <c r="D130" s="401"/>
      <c r="E130" s="401"/>
      <c r="F130" s="401"/>
      <c r="G130" s="401"/>
      <c r="H130" s="401"/>
      <c r="I130" s="401"/>
      <c r="J130" s="401"/>
      <c r="K130" s="401"/>
      <c r="L130" s="401"/>
      <c r="M130" s="402"/>
      <c r="N130" s="83"/>
      <c r="O130" s="84"/>
    </row>
    <row r="131" spans="1:15" ht="21.65" hidden="1" customHeight="1" x14ac:dyDescent="0.45">
      <c r="A131" s="34" t="s">
        <v>41</v>
      </c>
      <c r="B131" s="109" t="s">
        <v>171</v>
      </c>
      <c r="C131" s="35"/>
      <c r="D131" s="35"/>
      <c r="E131" s="35" t="s">
        <v>40</v>
      </c>
      <c r="F131" s="35"/>
      <c r="G131" s="35" t="s">
        <v>40</v>
      </c>
      <c r="H131" s="35" t="s">
        <v>40</v>
      </c>
      <c r="I131" s="35" t="s">
        <v>40</v>
      </c>
      <c r="J131" s="35"/>
      <c r="K131" s="35" t="s">
        <v>40</v>
      </c>
      <c r="L131" s="97">
        <f t="shared" ref="L131:L134" si="57">COUNTIF(C131:K131,"x")</f>
        <v>5</v>
      </c>
      <c r="M131" s="403" t="s">
        <v>573</v>
      </c>
    </row>
    <row r="132" spans="1:15" s="268" customFormat="1" ht="21.65" hidden="1" customHeight="1" x14ac:dyDescent="0.45">
      <c r="A132" s="34" t="s">
        <v>58</v>
      </c>
      <c r="B132" s="109" t="s">
        <v>172</v>
      </c>
      <c r="C132" s="121" t="s">
        <v>40</v>
      </c>
      <c r="D132" s="121" t="s">
        <v>40</v>
      </c>
      <c r="E132" s="121"/>
      <c r="F132" s="121" t="s">
        <v>40</v>
      </c>
      <c r="G132" s="121"/>
      <c r="H132" s="121"/>
      <c r="I132" s="121"/>
      <c r="J132" s="121"/>
      <c r="K132" s="121"/>
      <c r="L132" s="97">
        <f t="shared" si="57"/>
        <v>3</v>
      </c>
      <c r="M132" s="404"/>
    </row>
    <row r="133" spans="1:15" ht="21.65" hidden="1" customHeight="1" x14ac:dyDescent="0.45">
      <c r="A133" s="60" t="s">
        <v>78</v>
      </c>
      <c r="B133" s="123" t="s">
        <v>173</v>
      </c>
      <c r="C133" s="58" t="s">
        <v>40</v>
      </c>
      <c r="D133" s="58" t="s">
        <v>40</v>
      </c>
      <c r="E133" s="58"/>
      <c r="F133" s="58" t="s">
        <v>40</v>
      </c>
      <c r="G133" s="58"/>
      <c r="H133" s="58"/>
      <c r="I133" s="58"/>
      <c r="J133" s="58"/>
      <c r="K133" s="58"/>
      <c r="L133" s="99">
        <f t="shared" si="57"/>
        <v>3</v>
      </c>
      <c r="M133" s="404"/>
      <c r="O133" s="405"/>
    </row>
    <row r="134" spans="1:15" ht="21.65" hidden="1" customHeight="1" x14ac:dyDescent="0.45">
      <c r="A134" s="60" t="s">
        <v>80</v>
      </c>
      <c r="B134" s="123" t="s">
        <v>174</v>
      </c>
      <c r="C134" s="58"/>
      <c r="D134" s="58" t="s">
        <v>40</v>
      </c>
      <c r="E134" s="58"/>
      <c r="F134" s="58"/>
      <c r="G134" s="58"/>
      <c r="H134" s="58"/>
      <c r="I134" s="58"/>
      <c r="J134" s="58"/>
      <c r="K134" s="58"/>
      <c r="L134" s="99">
        <f t="shared" si="57"/>
        <v>1</v>
      </c>
      <c r="M134" s="404"/>
      <c r="O134" s="405"/>
    </row>
    <row r="135" spans="1:15" s="268" customFormat="1" ht="21.65" hidden="1" customHeight="1" x14ac:dyDescent="0.45">
      <c r="A135" s="34" t="s">
        <v>115</v>
      </c>
      <c r="B135" s="109" t="s">
        <v>175</v>
      </c>
      <c r="C135" s="121" t="s">
        <v>40</v>
      </c>
      <c r="D135" s="121"/>
      <c r="E135" s="121"/>
      <c r="F135" s="121" t="s">
        <v>40</v>
      </c>
      <c r="G135" s="121" t="s">
        <v>40</v>
      </c>
      <c r="H135" s="121" t="s">
        <v>40</v>
      </c>
      <c r="I135" s="121" t="s">
        <v>40</v>
      </c>
      <c r="J135" s="121"/>
      <c r="K135" s="121"/>
      <c r="L135" s="97">
        <f t="shared" ref="L135:L137" si="58">COUNTIF(C135:K135,"x")</f>
        <v>5</v>
      </c>
      <c r="M135" s="404"/>
    </row>
    <row r="136" spans="1:15" s="268" customFormat="1" ht="21.65" hidden="1" customHeight="1" x14ac:dyDescent="0.45">
      <c r="A136" s="34" t="s">
        <v>117</v>
      </c>
      <c r="B136" s="109" t="s">
        <v>176</v>
      </c>
      <c r="C136" s="121"/>
      <c r="D136" s="121" t="s">
        <v>40</v>
      </c>
      <c r="E136" s="121" t="s">
        <v>40</v>
      </c>
      <c r="F136" s="121"/>
      <c r="G136" s="121"/>
      <c r="H136" s="121"/>
      <c r="I136" s="121"/>
      <c r="J136" s="121"/>
      <c r="K136" s="121" t="s">
        <v>40</v>
      </c>
      <c r="L136" s="97">
        <f t="shared" si="58"/>
        <v>3</v>
      </c>
      <c r="M136" s="404"/>
    </row>
    <row r="137" spans="1:15" ht="82" hidden="1" customHeight="1" x14ac:dyDescent="0.45">
      <c r="A137" s="60" t="s">
        <v>177</v>
      </c>
      <c r="B137" s="123" t="s">
        <v>178</v>
      </c>
      <c r="C137" s="58"/>
      <c r="D137" s="58"/>
      <c r="E137" s="58" t="s">
        <v>40</v>
      </c>
      <c r="F137" s="58"/>
      <c r="G137" s="58"/>
      <c r="H137" s="58"/>
      <c r="I137" s="58"/>
      <c r="J137" s="58"/>
      <c r="K137" s="58" t="s">
        <v>40</v>
      </c>
      <c r="L137" s="99">
        <f t="shared" si="58"/>
        <v>2</v>
      </c>
      <c r="M137" s="404"/>
      <c r="O137" s="363"/>
    </row>
    <row r="138" spans="1:15" ht="30" customHeight="1" x14ac:dyDescent="0.45">
      <c r="A138" s="25" t="s">
        <v>90</v>
      </c>
      <c r="B138" s="33" t="s">
        <v>179</v>
      </c>
      <c r="C138" s="400"/>
      <c r="D138" s="401"/>
      <c r="E138" s="401"/>
      <c r="F138" s="401"/>
      <c r="G138" s="401"/>
      <c r="H138" s="401"/>
      <c r="I138" s="401"/>
      <c r="J138" s="401"/>
      <c r="K138" s="401"/>
      <c r="L138" s="401"/>
      <c r="M138" s="401"/>
      <c r="O138" s="393"/>
    </row>
    <row r="139" spans="1:15" ht="32" customHeight="1" x14ac:dyDescent="0.45">
      <c r="A139" s="34" t="s">
        <v>41</v>
      </c>
      <c r="B139" s="109" t="s">
        <v>180</v>
      </c>
      <c r="C139" s="35" t="s">
        <v>40</v>
      </c>
      <c r="D139" s="35" t="s">
        <v>40</v>
      </c>
      <c r="E139" s="35"/>
      <c r="F139" s="35" t="s">
        <v>40</v>
      </c>
      <c r="G139" s="35" t="s">
        <v>40</v>
      </c>
      <c r="H139" s="35" t="s">
        <v>40</v>
      </c>
      <c r="I139" s="35" t="s">
        <v>40</v>
      </c>
      <c r="J139" s="35"/>
      <c r="K139" s="35" t="s">
        <v>40</v>
      </c>
      <c r="L139" s="97">
        <f t="shared" ref="L139:L144" si="59">COUNTIF(C139:K139,"x")</f>
        <v>7</v>
      </c>
      <c r="M139" s="408" t="s">
        <v>572</v>
      </c>
      <c r="O139" s="393"/>
    </row>
    <row r="140" spans="1:15" s="268" customFormat="1" ht="48.5" customHeight="1" x14ac:dyDescent="0.45">
      <c r="A140" s="34" t="s">
        <v>58</v>
      </c>
      <c r="B140" s="109" t="s">
        <v>181</v>
      </c>
      <c r="C140" s="121" t="s">
        <v>40</v>
      </c>
      <c r="D140" s="121"/>
      <c r="E140" s="121"/>
      <c r="F140" s="121"/>
      <c r="G140" s="121"/>
      <c r="H140" s="121"/>
      <c r="I140" s="121"/>
      <c r="J140" s="121"/>
      <c r="K140" s="121"/>
      <c r="L140" s="97">
        <f t="shared" si="59"/>
        <v>1</v>
      </c>
      <c r="M140" s="409"/>
      <c r="O140" s="393"/>
    </row>
    <row r="141" spans="1:15" s="268" customFormat="1" ht="21.65" customHeight="1" x14ac:dyDescent="0.45">
      <c r="A141" s="34" t="s">
        <v>115</v>
      </c>
      <c r="B141" s="109" t="s">
        <v>182</v>
      </c>
      <c r="C141" s="121"/>
      <c r="D141" s="121" t="s">
        <v>40</v>
      </c>
      <c r="E141" s="121"/>
      <c r="F141" s="121" t="s">
        <v>40</v>
      </c>
      <c r="G141" s="121"/>
      <c r="H141" s="121" t="s">
        <v>40</v>
      </c>
      <c r="I141" s="121" t="s">
        <v>40</v>
      </c>
      <c r="J141" s="121"/>
      <c r="K141" s="121" t="s">
        <v>40</v>
      </c>
      <c r="L141" s="97">
        <f t="shared" ref="L141" si="60">COUNTIF(C141:K141,"x")</f>
        <v>5</v>
      </c>
      <c r="M141" s="409"/>
      <c r="O141" s="393"/>
    </row>
    <row r="142" spans="1:15" s="268" customFormat="1" ht="21.65" customHeight="1" x14ac:dyDescent="0.45">
      <c r="A142" s="34" t="s">
        <v>117</v>
      </c>
      <c r="B142" s="109" t="s">
        <v>183</v>
      </c>
      <c r="C142" s="121" t="s">
        <v>40</v>
      </c>
      <c r="D142" s="121"/>
      <c r="E142" s="121"/>
      <c r="F142" s="121"/>
      <c r="G142" s="121"/>
      <c r="H142" s="121" t="s">
        <v>40</v>
      </c>
      <c r="I142" s="121"/>
      <c r="J142" s="121"/>
      <c r="K142" s="121"/>
      <c r="L142" s="97">
        <f t="shared" ref="L142" si="61">COUNTIF(C142:K142,"x")</f>
        <v>2</v>
      </c>
      <c r="M142" s="409"/>
      <c r="O142" s="393"/>
    </row>
    <row r="143" spans="1:15" s="268" customFormat="1" ht="21.65" customHeight="1" x14ac:dyDescent="0.45">
      <c r="A143" s="34" t="s">
        <v>119</v>
      </c>
      <c r="B143" s="109" t="s">
        <v>184</v>
      </c>
      <c r="C143" s="121" t="s">
        <v>40</v>
      </c>
      <c r="D143" s="121" t="s">
        <v>40</v>
      </c>
      <c r="E143" s="121"/>
      <c r="F143" s="121" t="s">
        <v>40</v>
      </c>
      <c r="G143" s="121" t="s">
        <v>40</v>
      </c>
      <c r="H143" s="121"/>
      <c r="I143" s="121"/>
      <c r="J143" s="121"/>
      <c r="K143" s="121" t="s">
        <v>40</v>
      </c>
      <c r="L143" s="97">
        <f t="shared" si="59"/>
        <v>5</v>
      </c>
      <c r="M143" s="409"/>
      <c r="O143" s="393"/>
    </row>
    <row r="144" spans="1:15" ht="21.65" customHeight="1" x14ac:dyDescent="0.45">
      <c r="A144" s="44" t="s">
        <v>121</v>
      </c>
      <c r="B144" s="132" t="s">
        <v>185</v>
      </c>
      <c r="C144" s="45" t="s">
        <v>40</v>
      </c>
      <c r="D144" s="45" t="s">
        <v>40</v>
      </c>
      <c r="E144" s="45"/>
      <c r="F144" s="45" t="s">
        <v>40</v>
      </c>
      <c r="G144" s="45" t="s">
        <v>40</v>
      </c>
      <c r="H144" s="45"/>
      <c r="I144" s="45"/>
      <c r="J144" s="45"/>
      <c r="K144" s="45" t="s">
        <v>40</v>
      </c>
      <c r="L144" s="107">
        <f t="shared" si="59"/>
        <v>5</v>
      </c>
      <c r="M144" s="409"/>
      <c r="O144" s="393"/>
    </row>
    <row r="145" spans="1:15" ht="21.65" customHeight="1" x14ac:dyDescent="0.45">
      <c r="A145" s="117" t="s">
        <v>186</v>
      </c>
      <c r="B145" s="124" t="s">
        <v>173</v>
      </c>
      <c r="C145" s="88"/>
      <c r="D145" s="88"/>
      <c r="E145" s="88"/>
      <c r="F145" s="88" t="s">
        <v>40</v>
      </c>
      <c r="G145" s="88"/>
      <c r="H145" s="88"/>
      <c r="I145" s="88"/>
      <c r="J145" s="88"/>
      <c r="K145" s="88"/>
      <c r="L145" s="98">
        <f t="shared" ref="L145" si="62">COUNTIF(C145:K145,"x")</f>
        <v>1</v>
      </c>
      <c r="M145" s="409"/>
      <c r="O145" s="85"/>
    </row>
    <row r="146" spans="1:15" ht="21.65" customHeight="1" x14ac:dyDescent="0.45">
      <c r="A146" s="117" t="s">
        <v>187</v>
      </c>
      <c r="B146" s="124" t="s">
        <v>188</v>
      </c>
      <c r="C146" s="88"/>
      <c r="D146" s="88"/>
      <c r="E146" s="88"/>
      <c r="F146" s="88" t="s">
        <v>40</v>
      </c>
      <c r="G146" s="88"/>
      <c r="H146" s="88"/>
      <c r="I146" s="88"/>
      <c r="J146" s="88"/>
      <c r="K146" s="88"/>
      <c r="L146" s="98">
        <f t="shared" ref="L146" si="63">COUNTIF(C146:K146,"x")</f>
        <v>1</v>
      </c>
      <c r="M146" s="409"/>
      <c r="O146" s="85"/>
    </row>
    <row r="147" spans="1:15" ht="21.65" customHeight="1" x14ac:dyDescent="0.45">
      <c r="A147" s="117" t="s">
        <v>189</v>
      </c>
      <c r="B147" s="124" t="s">
        <v>190</v>
      </c>
      <c r="C147" s="88"/>
      <c r="D147" s="88"/>
      <c r="E147" s="88"/>
      <c r="F147" s="88" t="s">
        <v>40</v>
      </c>
      <c r="G147" s="88" t="s">
        <v>40</v>
      </c>
      <c r="H147" s="88"/>
      <c r="I147" s="88"/>
      <c r="J147" s="88"/>
      <c r="K147" s="88"/>
      <c r="L147" s="98">
        <f t="shared" ref="L147" si="64">COUNTIF(C147:K147,"x")</f>
        <v>2</v>
      </c>
      <c r="M147" s="409"/>
      <c r="O147" s="85"/>
    </row>
    <row r="148" spans="1:15" ht="21.65" customHeight="1" x14ac:dyDescent="0.45">
      <c r="A148" s="117" t="s">
        <v>191</v>
      </c>
      <c r="B148" s="124" t="s">
        <v>174</v>
      </c>
      <c r="C148" s="88"/>
      <c r="D148" s="88"/>
      <c r="E148" s="88"/>
      <c r="F148" s="88"/>
      <c r="G148" s="88" t="s">
        <v>40</v>
      </c>
      <c r="H148" s="88"/>
      <c r="I148" s="88"/>
      <c r="J148" s="88"/>
      <c r="K148" s="88"/>
      <c r="L148" s="98">
        <f t="shared" ref="L148:L149" si="65">COUNTIF(C148:K148,"x")</f>
        <v>1</v>
      </c>
      <c r="M148" s="409"/>
      <c r="O148" s="85"/>
    </row>
    <row r="149" spans="1:15" ht="21.65" customHeight="1" x14ac:dyDescent="0.45">
      <c r="A149" s="44" t="s">
        <v>123</v>
      </c>
      <c r="B149" s="132" t="s">
        <v>192</v>
      </c>
      <c r="C149" s="45" t="s">
        <v>40</v>
      </c>
      <c r="D149" s="45"/>
      <c r="E149" s="45"/>
      <c r="F149" s="45"/>
      <c r="G149" s="45"/>
      <c r="H149" s="45"/>
      <c r="I149" s="45"/>
      <c r="J149" s="45"/>
      <c r="K149" s="45"/>
      <c r="L149" s="107">
        <f t="shared" si="65"/>
        <v>1</v>
      </c>
      <c r="M149" s="409"/>
      <c r="O149" s="85"/>
    </row>
    <row r="150" spans="1:15" ht="21.65" customHeight="1" x14ac:dyDescent="0.45">
      <c r="A150" s="44" t="s">
        <v>193</v>
      </c>
      <c r="B150" s="132" t="s">
        <v>194</v>
      </c>
      <c r="C150" s="45" t="s">
        <v>40</v>
      </c>
      <c r="D150" s="45"/>
      <c r="E150" s="45"/>
      <c r="F150" s="45"/>
      <c r="G150" s="45"/>
      <c r="H150" s="45"/>
      <c r="I150" s="45"/>
      <c r="J150" s="45"/>
      <c r="K150" s="45"/>
      <c r="L150" s="107">
        <f t="shared" ref="L150:L151" si="66">COUNTIF(C150:K150,"x")</f>
        <v>1</v>
      </c>
      <c r="M150" s="409"/>
      <c r="O150" s="85"/>
    </row>
    <row r="151" spans="1:15" ht="21.65" customHeight="1" x14ac:dyDescent="0.45">
      <c r="A151" s="44" t="s">
        <v>195</v>
      </c>
      <c r="B151" s="132" t="s">
        <v>196</v>
      </c>
      <c r="C151" s="45" t="s">
        <v>40</v>
      </c>
      <c r="D151" s="45"/>
      <c r="E151" s="45"/>
      <c r="F151" s="45"/>
      <c r="G151" s="45"/>
      <c r="H151" s="45"/>
      <c r="I151" s="45"/>
      <c r="J151" s="45"/>
      <c r="K151" s="45"/>
      <c r="L151" s="107">
        <f t="shared" si="66"/>
        <v>1</v>
      </c>
      <c r="M151" s="409"/>
      <c r="O151" s="85"/>
    </row>
    <row r="152" spans="1:15" ht="21.65" customHeight="1" thickBot="1" x14ac:dyDescent="0.5">
      <c r="A152" s="44" t="s">
        <v>195</v>
      </c>
      <c r="B152" s="132" t="s">
        <v>197</v>
      </c>
      <c r="C152" s="45"/>
      <c r="D152" s="45"/>
      <c r="E152" s="45"/>
      <c r="F152" s="45" t="s">
        <v>40</v>
      </c>
      <c r="G152" s="45"/>
      <c r="H152" s="45"/>
      <c r="I152" s="45"/>
      <c r="J152" s="45"/>
      <c r="K152" s="45"/>
      <c r="L152" s="107">
        <f t="shared" ref="L152" si="67">COUNTIF(C152:K152,"x")</f>
        <v>1</v>
      </c>
      <c r="M152" s="409"/>
      <c r="O152" s="85"/>
    </row>
    <row r="153" spans="1:15" ht="17" thickBot="1" x14ac:dyDescent="0.5">
      <c r="B153" s="38" t="s">
        <v>198</v>
      </c>
      <c r="C153" s="22">
        <f>COUNTIF(C4:C152,"x")</f>
        <v>35</v>
      </c>
      <c r="D153" s="23">
        <f>COUNTIFS(D4:D152,"x",C4:C152,"")</f>
        <v>18</v>
      </c>
      <c r="E153" s="23">
        <f>COUNTIFS(E4:E152,"x",D4:D152,"",C4:C152,"")</f>
        <v>26</v>
      </c>
      <c r="F153" s="23">
        <f>COUNTIFS(F4:F152,"x",E4:E152,"",D4:D152,"",C4:C152,"")</f>
        <v>15</v>
      </c>
      <c r="G153" s="23">
        <f>COUNTIFS(G4:G152,"x",F4:F152,"",E4:E152,"",D4:D152,"",C4:C152,"")</f>
        <v>8</v>
      </c>
      <c r="H153" s="23">
        <f>COUNTIFS(H4:H152,"x",G4:G152,"",F4:F152,"",E4:E152,"",D4:D152,"",C4:C152,"")</f>
        <v>4</v>
      </c>
      <c r="I153" s="23">
        <f>COUNTIFS(I4:I152,"x",H4:H152,"",G4:G152,"",F4:F152,"",E4:E152,"",D4:D152,"",C4:C152,"")</f>
        <v>15</v>
      </c>
      <c r="J153" s="23">
        <f>COUNTIFS(J4:J152,"x",I4:I152,"",H4:H152,"",G4:G152,"",F4:F152,"",E4:E152,"",D4:D152,"",C4:C152,"")</f>
        <v>4</v>
      </c>
      <c r="K153" s="23">
        <f>COUNTIFS(K4:K152,"x",J4:J152,"",I4:I152,"",H4:H152,"",G4:G152,"",F4:F152,"",E4:E152,"",D4:D152,"",C4:C152,"")</f>
        <v>12</v>
      </c>
    </row>
    <row r="154" spans="1:15" ht="15" customHeight="1" x14ac:dyDescent="0.45">
      <c r="C154" s="7"/>
      <c r="D154" s="83"/>
      <c r="E154" s="83"/>
      <c r="F154" s="83"/>
      <c r="G154" s="83"/>
      <c r="H154" s="83"/>
      <c r="I154" s="83"/>
      <c r="J154" s="83"/>
      <c r="K154" s="7"/>
    </row>
    <row r="155" spans="1:15" ht="15" customHeight="1" x14ac:dyDescent="0.45">
      <c r="C155" s="7"/>
      <c r="D155" s="83"/>
      <c r="E155" s="83"/>
      <c r="F155" s="83"/>
      <c r="G155" s="83"/>
      <c r="H155" s="83"/>
      <c r="I155" s="83"/>
      <c r="J155" s="83"/>
      <c r="K155" s="7"/>
    </row>
    <row r="156" spans="1:15" ht="15" customHeight="1" x14ac:dyDescent="0.45">
      <c r="C156" s="7"/>
      <c r="D156" s="83"/>
      <c r="E156" s="83"/>
      <c r="F156" s="83"/>
      <c r="G156" s="83"/>
      <c r="H156" s="83"/>
      <c r="I156" s="83"/>
      <c r="J156" s="83"/>
      <c r="K156" s="7"/>
    </row>
    <row r="157" spans="1:15" ht="15" customHeight="1" x14ac:dyDescent="0.45">
      <c r="C157" s="7"/>
      <c r="D157" s="83"/>
      <c r="E157" s="83"/>
      <c r="F157" s="83"/>
      <c r="G157" s="83"/>
      <c r="H157" s="83"/>
      <c r="I157" s="83"/>
      <c r="J157" s="83"/>
      <c r="K157" s="7"/>
    </row>
    <row r="158" spans="1:15" ht="15" customHeight="1" x14ac:dyDescent="0.45">
      <c r="C158" s="7"/>
      <c r="D158" s="83"/>
      <c r="E158" s="83"/>
      <c r="F158" s="83"/>
      <c r="G158" s="83"/>
      <c r="H158" s="83"/>
      <c r="I158" s="83"/>
      <c r="J158" s="83"/>
      <c r="K158" s="7"/>
    </row>
    <row r="159" spans="1:15" ht="15" customHeight="1" x14ac:dyDescent="0.45">
      <c r="C159" s="7"/>
      <c r="D159" s="83"/>
      <c r="E159" s="83"/>
      <c r="F159" s="83"/>
      <c r="G159" s="83"/>
      <c r="H159" s="83"/>
      <c r="I159" s="83"/>
      <c r="J159" s="83"/>
      <c r="K159" s="7"/>
    </row>
    <row r="160" spans="1:15" ht="15" customHeight="1" x14ac:dyDescent="0.45">
      <c r="C160" s="7"/>
      <c r="D160" s="83"/>
      <c r="E160" s="83"/>
      <c r="F160" s="83"/>
      <c r="G160" s="83"/>
      <c r="H160" s="83"/>
      <c r="I160" s="83"/>
      <c r="J160" s="83"/>
      <c r="K160" s="7"/>
    </row>
    <row r="161" spans="3:11" ht="15" customHeight="1" x14ac:dyDescent="0.45">
      <c r="C161" s="7"/>
      <c r="D161" s="83"/>
      <c r="E161" s="83"/>
      <c r="F161" s="83"/>
      <c r="G161" s="83"/>
      <c r="H161" s="83"/>
      <c r="I161" s="83"/>
      <c r="J161" s="83"/>
      <c r="K161" s="7"/>
    </row>
    <row r="162" spans="3:11" ht="15" customHeight="1" x14ac:dyDescent="0.45">
      <c r="C162" s="7"/>
      <c r="D162" s="83"/>
      <c r="E162" s="83"/>
      <c r="F162" s="83"/>
      <c r="G162" s="83"/>
      <c r="H162" s="83"/>
      <c r="I162" s="83"/>
      <c r="J162" s="83"/>
      <c r="K162" s="7"/>
    </row>
    <row r="163" spans="3:11" ht="15" customHeight="1" x14ac:dyDescent="0.45">
      <c r="C163" s="7"/>
      <c r="D163" s="83"/>
      <c r="E163" s="83"/>
      <c r="F163" s="83"/>
      <c r="G163" s="83"/>
      <c r="H163" s="83"/>
      <c r="I163" s="83"/>
      <c r="J163" s="83"/>
      <c r="K163" s="7"/>
    </row>
    <row r="164" spans="3:11" ht="15" customHeight="1" x14ac:dyDescent="0.45">
      <c r="C164" s="7"/>
      <c r="D164" s="83"/>
      <c r="E164" s="83"/>
      <c r="F164" s="83"/>
      <c r="G164" s="83"/>
      <c r="H164" s="83"/>
      <c r="I164" s="83"/>
      <c r="J164" s="83"/>
      <c r="K164" s="7"/>
    </row>
    <row r="165" spans="3:11" ht="15" customHeight="1" x14ac:dyDescent="0.45">
      <c r="C165" s="7"/>
      <c r="D165" s="83"/>
      <c r="E165" s="83"/>
      <c r="F165" s="83"/>
      <c r="G165" s="83"/>
      <c r="H165" s="83"/>
      <c r="I165" s="83"/>
      <c r="J165" s="83"/>
      <c r="K165" s="7"/>
    </row>
    <row r="166" spans="3:11" ht="15" customHeight="1" x14ac:dyDescent="0.45">
      <c r="C166" s="7"/>
      <c r="D166" s="83"/>
      <c r="E166" s="83"/>
      <c r="F166" s="83"/>
      <c r="G166" s="83"/>
      <c r="H166" s="83"/>
      <c r="I166" s="83"/>
      <c r="J166" s="83"/>
      <c r="K166" s="7"/>
    </row>
    <row r="167" spans="3:11" ht="15" customHeight="1" x14ac:dyDescent="0.45">
      <c r="C167" s="7"/>
      <c r="D167" s="83"/>
      <c r="E167" s="83"/>
      <c r="F167" s="83"/>
      <c r="G167" s="83"/>
      <c r="H167" s="83"/>
      <c r="I167" s="83"/>
      <c r="J167" s="83"/>
      <c r="K167" s="7"/>
    </row>
    <row r="168" spans="3:11" ht="15" customHeight="1" x14ac:dyDescent="0.45">
      <c r="C168" s="7"/>
      <c r="D168" s="83"/>
      <c r="E168" s="83"/>
      <c r="F168" s="83"/>
      <c r="G168" s="83"/>
      <c r="H168" s="83"/>
      <c r="I168" s="83"/>
      <c r="J168" s="83"/>
      <c r="K168" s="7"/>
    </row>
    <row r="169" spans="3:11" ht="15" customHeight="1" x14ac:dyDescent="0.45">
      <c r="C169" s="7"/>
      <c r="D169" s="83"/>
      <c r="E169" s="83"/>
      <c r="F169" s="83"/>
      <c r="G169" s="83"/>
      <c r="H169" s="83"/>
      <c r="I169" s="83"/>
      <c r="J169" s="83"/>
      <c r="K169" s="7"/>
    </row>
    <row r="170" spans="3:11" ht="15" customHeight="1" x14ac:dyDescent="0.45">
      <c r="C170" s="7"/>
      <c r="D170" s="83"/>
      <c r="E170" s="83"/>
      <c r="F170" s="83"/>
      <c r="G170" s="83"/>
      <c r="H170" s="83"/>
      <c r="I170" s="83"/>
      <c r="J170" s="83"/>
      <c r="K170" s="7"/>
    </row>
    <row r="171" spans="3:11" ht="15" customHeight="1" x14ac:dyDescent="0.45">
      <c r="C171" s="7"/>
      <c r="D171" s="83"/>
      <c r="E171" s="83"/>
      <c r="F171" s="83"/>
      <c r="G171" s="83"/>
      <c r="H171" s="83"/>
      <c r="I171" s="83"/>
      <c r="J171" s="83"/>
      <c r="K171" s="7"/>
    </row>
    <row r="172" spans="3:11" ht="15" customHeight="1" x14ac:dyDescent="0.45">
      <c r="C172" s="7"/>
      <c r="D172" s="83"/>
      <c r="E172" s="83"/>
      <c r="F172" s="83"/>
      <c r="G172" s="83"/>
      <c r="H172" s="83"/>
      <c r="I172" s="83"/>
      <c r="J172" s="83"/>
      <c r="K172" s="7"/>
    </row>
    <row r="173" spans="3:11" ht="15" customHeight="1" x14ac:dyDescent="0.45">
      <c r="C173" s="7"/>
      <c r="D173" s="83"/>
      <c r="E173" s="83"/>
      <c r="F173" s="83"/>
      <c r="G173" s="83"/>
      <c r="H173" s="83"/>
      <c r="I173" s="83"/>
      <c r="J173" s="83"/>
      <c r="K173" s="7"/>
    </row>
    <row r="174" spans="3:11" ht="15" customHeight="1" x14ac:dyDescent="0.45">
      <c r="C174" s="7"/>
      <c r="D174" s="83"/>
      <c r="E174" s="83"/>
      <c r="F174" s="83"/>
      <c r="G174" s="83"/>
      <c r="H174" s="83"/>
      <c r="I174" s="83"/>
      <c r="J174" s="83"/>
      <c r="K174" s="7"/>
    </row>
    <row r="175" spans="3:11" ht="15" customHeight="1" x14ac:dyDescent="0.45">
      <c r="C175" s="7"/>
      <c r="D175" s="83"/>
      <c r="E175" s="83"/>
      <c r="F175" s="83"/>
      <c r="G175" s="83"/>
      <c r="H175" s="83"/>
      <c r="I175" s="83"/>
      <c r="J175" s="83"/>
      <c r="K175" s="7"/>
    </row>
    <row r="176" spans="3:11" ht="15" customHeight="1" x14ac:dyDescent="0.45">
      <c r="C176" s="7"/>
      <c r="D176" s="83"/>
      <c r="E176" s="83"/>
      <c r="F176" s="83"/>
      <c r="G176" s="83"/>
      <c r="H176" s="83"/>
      <c r="I176" s="83"/>
      <c r="J176" s="83"/>
      <c r="K176" s="7"/>
    </row>
    <row r="177" spans="3:11" ht="15" customHeight="1" x14ac:dyDescent="0.45">
      <c r="C177" s="7"/>
      <c r="D177" s="83"/>
      <c r="E177" s="83"/>
      <c r="F177" s="83"/>
      <c r="G177" s="83"/>
      <c r="H177" s="83"/>
      <c r="I177" s="83"/>
      <c r="J177" s="83"/>
      <c r="K177" s="7"/>
    </row>
    <row r="178" spans="3:11" ht="15" customHeight="1" x14ac:dyDescent="0.45">
      <c r="C178" s="7"/>
      <c r="D178" s="83"/>
      <c r="E178" s="83"/>
      <c r="F178" s="83"/>
      <c r="G178" s="83"/>
      <c r="H178" s="83"/>
      <c r="I178" s="83"/>
      <c r="J178" s="83"/>
      <c r="K178" s="7"/>
    </row>
    <row r="179" spans="3:11" ht="15" customHeight="1" x14ac:dyDescent="0.45">
      <c r="C179" s="7"/>
      <c r="D179" s="83"/>
      <c r="E179" s="83"/>
      <c r="F179" s="83"/>
      <c r="G179" s="83"/>
      <c r="H179" s="83"/>
      <c r="I179" s="83"/>
      <c r="J179" s="83"/>
      <c r="K179" s="7"/>
    </row>
    <row r="180" spans="3:11" ht="15" customHeight="1" x14ac:dyDescent="0.45">
      <c r="C180" s="7"/>
      <c r="D180" s="83"/>
      <c r="E180" s="83"/>
      <c r="F180" s="83"/>
      <c r="G180" s="83"/>
      <c r="H180" s="83"/>
      <c r="I180" s="83"/>
      <c r="J180" s="83"/>
      <c r="K180" s="7"/>
    </row>
    <row r="181" spans="3:11" ht="15" customHeight="1" x14ac:dyDescent="0.45">
      <c r="C181" s="7"/>
      <c r="D181" s="83"/>
      <c r="E181" s="83"/>
      <c r="F181" s="83"/>
      <c r="G181" s="83"/>
      <c r="H181" s="83"/>
      <c r="I181" s="83"/>
      <c r="J181" s="83"/>
      <c r="K181" s="7"/>
    </row>
    <row r="182" spans="3:11" ht="15" customHeight="1" x14ac:dyDescent="0.45">
      <c r="C182" s="7"/>
      <c r="D182" s="83"/>
      <c r="E182" s="83"/>
      <c r="F182" s="83"/>
      <c r="G182" s="83"/>
      <c r="H182" s="83"/>
      <c r="I182" s="83"/>
      <c r="J182" s="83"/>
      <c r="K182" s="7"/>
    </row>
    <row r="183" spans="3:11" ht="15" customHeight="1" x14ac:dyDescent="0.45">
      <c r="C183" s="7"/>
      <c r="D183" s="83"/>
      <c r="E183" s="83"/>
      <c r="F183" s="83"/>
      <c r="G183" s="83"/>
      <c r="H183" s="83"/>
      <c r="I183" s="83"/>
      <c r="J183" s="83"/>
      <c r="K183" s="7"/>
    </row>
    <row r="184" spans="3:11" ht="15" customHeight="1" x14ac:dyDescent="0.45">
      <c r="C184" s="7"/>
      <c r="D184" s="83"/>
      <c r="E184" s="83"/>
      <c r="F184" s="83"/>
      <c r="G184" s="83"/>
      <c r="H184" s="83"/>
      <c r="I184" s="83"/>
      <c r="J184" s="83"/>
      <c r="K184" s="7"/>
    </row>
    <row r="185" spans="3:11" ht="15" customHeight="1" x14ac:dyDescent="0.45">
      <c r="C185" s="7"/>
      <c r="D185" s="83"/>
      <c r="E185" s="83"/>
      <c r="F185" s="83"/>
      <c r="G185" s="83"/>
      <c r="H185" s="83"/>
      <c r="I185" s="83"/>
      <c r="J185" s="83"/>
      <c r="K185" s="7"/>
    </row>
    <row r="186" spans="3:11" ht="15" customHeight="1" x14ac:dyDescent="0.45">
      <c r="C186" s="7"/>
      <c r="D186" s="83"/>
      <c r="E186" s="83"/>
      <c r="F186" s="83"/>
      <c r="G186" s="83"/>
      <c r="H186" s="83"/>
      <c r="I186" s="83"/>
      <c r="J186" s="83"/>
      <c r="K186" s="7"/>
    </row>
    <row r="187" spans="3:11" ht="15" customHeight="1" x14ac:dyDescent="0.45">
      <c r="C187" s="7"/>
      <c r="D187" s="83"/>
      <c r="E187" s="83"/>
      <c r="F187" s="83"/>
      <c r="G187" s="83"/>
      <c r="H187" s="83"/>
      <c r="I187" s="83"/>
      <c r="J187" s="83"/>
      <c r="K187" s="7"/>
    </row>
    <row r="188" spans="3:11" ht="15" customHeight="1" x14ac:dyDescent="0.45">
      <c r="C188" s="7"/>
      <c r="D188" s="83"/>
      <c r="E188" s="83"/>
      <c r="F188" s="83"/>
      <c r="G188" s="83"/>
      <c r="H188" s="83"/>
      <c r="I188" s="83"/>
      <c r="J188" s="83"/>
      <c r="K188" s="7"/>
    </row>
    <row r="189" spans="3:11" ht="15" customHeight="1" x14ac:dyDescent="0.45">
      <c r="C189" s="7"/>
      <c r="D189" s="83"/>
      <c r="E189" s="83"/>
      <c r="F189" s="83"/>
      <c r="G189" s="83"/>
      <c r="H189" s="83"/>
      <c r="I189" s="83"/>
      <c r="J189" s="83"/>
      <c r="K189" s="7"/>
    </row>
    <row r="190" spans="3:11" ht="15" customHeight="1" x14ac:dyDescent="0.45">
      <c r="C190" s="7"/>
      <c r="D190" s="83"/>
      <c r="E190" s="83"/>
      <c r="F190" s="83"/>
      <c r="G190" s="83"/>
      <c r="H190" s="83"/>
      <c r="I190" s="83"/>
      <c r="J190" s="83"/>
      <c r="K190" s="7"/>
    </row>
    <row r="191" spans="3:11" ht="15" customHeight="1" x14ac:dyDescent="0.45">
      <c r="C191" s="7"/>
      <c r="D191" s="83"/>
      <c r="E191" s="83"/>
      <c r="F191" s="83"/>
      <c r="G191" s="83"/>
      <c r="H191" s="83"/>
      <c r="I191" s="83"/>
      <c r="J191" s="83"/>
      <c r="K191" s="7"/>
    </row>
    <row r="192" spans="3:11" ht="15" customHeight="1" x14ac:dyDescent="0.45">
      <c r="C192" s="7"/>
      <c r="D192" s="83"/>
      <c r="E192" s="83"/>
      <c r="F192" s="83"/>
      <c r="G192" s="83"/>
      <c r="H192" s="83"/>
      <c r="I192" s="83"/>
      <c r="J192" s="83"/>
      <c r="K192" s="7"/>
    </row>
    <row r="193" spans="3:11" ht="15" customHeight="1" x14ac:dyDescent="0.45">
      <c r="C193" s="7"/>
      <c r="D193" s="83"/>
      <c r="E193" s="83"/>
      <c r="F193" s="83"/>
      <c r="G193" s="83"/>
      <c r="H193" s="83"/>
      <c r="I193" s="83"/>
      <c r="J193" s="83"/>
      <c r="K193" s="7"/>
    </row>
    <row r="194" spans="3:11" ht="15" customHeight="1" x14ac:dyDescent="0.45">
      <c r="C194" s="7"/>
      <c r="D194" s="83"/>
      <c r="E194" s="83"/>
      <c r="F194" s="83"/>
      <c r="G194" s="83"/>
      <c r="H194" s="83"/>
      <c r="I194" s="83"/>
      <c r="J194" s="83"/>
      <c r="K194" s="7"/>
    </row>
    <row r="195" spans="3:11" ht="15" customHeight="1" x14ac:dyDescent="0.45">
      <c r="C195" s="7"/>
      <c r="D195" s="83"/>
      <c r="E195" s="83"/>
      <c r="F195" s="83"/>
      <c r="G195" s="83"/>
      <c r="H195" s="83"/>
      <c r="I195" s="83"/>
      <c r="J195" s="83"/>
      <c r="K195" s="7"/>
    </row>
    <row r="196" spans="3:11" ht="15" customHeight="1" x14ac:dyDescent="0.45">
      <c r="C196" s="7"/>
      <c r="D196" s="83"/>
      <c r="E196" s="83"/>
      <c r="F196" s="83"/>
      <c r="G196" s="83"/>
      <c r="H196" s="83"/>
      <c r="I196" s="83"/>
      <c r="J196" s="83"/>
      <c r="K196" s="7"/>
    </row>
    <row r="197" spans="3:11" ht="15" customHeight="1" x14ac:dyDescent="0.45">
      <c r="C197" s="7"/>
      <c r="D197" s="83"/>
      <c r="E197" s="83"/>
      <c r="F197" s="83"/>
      <c r="G197" s="83"/>
      <c r="H197" s="83"/>
      <c r="I197" s="83"/>
      <c r="J197" s="83"/>
      <c r="K197" s="7"/>
    </row>
    <row r="198" spans="3:11" ht="15" customHeight="1" x14ac:dyDescent="0.45">
      <c r="C198" s="7"/>
      <c r="D198" s="83"/>
      <c r="E198" s="83"/>
      <c r="F198" s="83"/>
      <c r="G198" s="83"/>
      <c r="H198" s="83"/>
      <c r="I198" s="83"/>
      <c r="J198" s="83"/>
      <c r="K198" s="7"/>
    </row>
    <row r="199" spans="3:11" ht="15" customHeight="1" x14ac:dyDescent="0.45">
      <c r="C199" s="7"/>
      <c r="D199" s="83"/>
      <c r="E199" s="83"/>
      <c r="F199" s="83"/>
      <c r="G199" s="83"/>
      <c r="H199" s="83"/>
      <c r="I199" s="83"/>
      <c r="J199" s="83"/>
      <c r="K199" s="7"/>
    </row>
    <row r="200" spans="3:11" ht="15" customHeight="1" x14ac:dyDescent="0.45">
      <c r="C200" s="7"/>
      <c r="D200" s="83"/>
      <c r="E200" s="83"/>
      <c r="F200" s="83"/>
      <c r="G200" s="83"/>
      <c r="H200" s="83"/>
      <c r="I200" s="83"/>
      <c r="J200" s="83"/>
      <c r="K200" s="7"/>
    </row>
    <row r="201" spans="3:11" ht="15" customHeight="1" x14ac:dyDescent="0.45">
      <c r="C201" s="7"/>
      <c r="D201" s="83"/>
      <c r="E201" s="83"/>
      <c r="F201" s="83"/>
      <c r="G201" s="83"/>
      <c r="H201" s="83"/>
      <c r="I201" s="83"/>
      <c r="J201" s="83"/>
      <c r="K201" s="7"/>
    </row>
    <row r="202" spans="3:11" ht="15" customHeight="1" x14ac:dyDescent="0.45">
      <c r="C202" s="7"/>
      <c r="D202" s="83"/>
      <c r="E202" s="83"/>
      <c r="F202" s="83"/>
      <c r="G202" s="83"/>
      <c r="H202" s="83"/>
      <c r="I202" s="83"/>
      <c r="J202" s="83"/>
      <c r="K202" s="7"/>
    </row>
    <row r="203" spans="3:11" ht="15" customHeight="1" x14ac:dyDescent="0.45">
      <c r="C203" s="7"/>
      <c r="D203" s="83"/>
      <c r="E203" s="83"/>
      <c r="F203" s="83"/>
      <c r="G203" s="83"/>
      <c r="H203" s="83"/>
      <c r="I203" s="83"/>
      <c r="J203" s="83"/>
      <c r="K203" s="7"/>
    </row>
    <row r="204" spans="3:11" ht="15" customHeight="1" x14ac:dyDescent="0.45">
      <c r="C204" s="7"/>
      <c r="D204" s="83"/>
      <c r="E204" s="83"/>
      <c r="F204" s="83"/>
      <c r="G204" s="83"/>
      <c r="H204" s="83"/>
      <c r="I204" s="83"/>
      <c r="J204" s="83"/>
      <c r="K204" s="7"/>
    </row>
    <row r="205" spans="3:11" ht="15" customHeight="1" x14ac:dyDescent="0.45">
      <c r="C205" s="7"/>
      <c r="D205" s="83"/>
      <c r="E205" s="83"/>
      <c r="F205" s="83"/>
      <c r="G205" s="83"/>
      <c r="H205" s="83"/>
      <c r="I205" s="83"/>
      <c r="J205" s="83"/>
      <c r="K205" s="7"/>
    </row>
    <row r="206" spans="3:11" ht="15" customHeight="1" x14ac:dyDescent="0.45">
      <c r="C206" s="7"/>
      <c r="D206" s="83"/>
      <c r="E206" s="83"/>
      <c r="F206" s="83"/>
      <c r="G206" s="83"/>
      <c r="H206" s="83"/>
      <c r="I206" s="83"/>
      <c r="J206" s="83"/>
      <c r="K206" s="7"/>
    </row>
    <row r="207" spans="3:11" ht="15" customHeight="1" x14ac:dyDescent="0.45">
      <c r="C207" s="7"/>
      <c r="D207" s="83"/>
      <c r="E207" s="83"/>
      <c r="F207" s="83"/>
      <c r="G207" s="83"/>
      <c r="H207" s="83"/>
      <c r="I207" s="83"/>
      <c r="J207" s="83"/>
      <c r="K207" s="7"/>
    </row>
    <row r="208" spans="3:11" ht="15" customHeight="1" x14ac:dyDescent="0.45">
      <c r="C208" s="7"/>
      <c r="D208" s="83"/>
      <c r="E208" s="83"/>
      <c r="F208" s="83"/>
      <c r="G208" s="83"/>
      <c r="H208" s="83"/>
      <c r="I208" s="83"/>
      <c r="J208" s="83"/>
      <c r="K208" s="7"/>
    </row>
    <row r="209" spans="3:11" ht="15" customHeight="1" x14ac:dyDescent="0.45">
      <c r="C209" s="7"/>
      <c r="D209" s="83"/>
      <c r="E209" s="83"/>
      <c r="F209" s="83"/>
      <c r="G209" s="83"/>
      <c r="H209" s="83"/>
      <c r="I209" s="83"/>
      <c r="J209" s="83"/>
      <c r="K209" s="7"/>
    </row>
    <row r="210" spans="3:11" ht="15" customHeight="1" x14ac:dyDescent="0.45">
      <c r="C210" s="7"/>
      <c r="D210" s="83"/>
      <c r="E210" s="83"/>
      <c r="F210" s="83"/>
      <c r="G210" s="83"/>
      <c r="H210" s="83"/>
      <c r="I210" s="83"/>
      <c r="J210" s="83"/>
      <c r="K210" s="7"/>
    </row>
    <row r="211" spans="3:11" ht="15" customHeight="1" x14ac:dyDescent="0.45">
      <c r="C211" s="7"/>
      <c r="D211" s="83"/>
      <c r="E211" s="83"/>
      <c r="F211" s="83"/>
      <c r="G211" s="83"/>
      <c r="H211" s="83"/>
      <c r="I211" s="83"/>
      <c r="J211" s="83"/>
      <c r="K211" s="7"/>
    </row>
    <row r="212" spans="3:11" ht="15" customHeight="1" x14ac:dyDescent="0.45">
      <c r="C212" s="7"/>
      <c r="D212" s="83"/>
      <c r="E212" s="83"/>
      <c r="F212" s="83"/>
      <c r="G212" s="83"/>
      <c r="H212" s="83"/>
      <c r="I212" s="83"/>
      <c r="J212" s="83"/>
      <c r="K212" s="7"/>
    </row>
    <row r="213" spans="3:11" ht="15" customHeight="1" x14ac:dyDescent="0.45">
      <c r="C213" s="7"/>
      <c r="D213" s="83"/>
      <c r="E213" s="83"/>
      <c r="F213" s="83"/>
      <c r="G213" s="83"/>
      <c r="H213" s="83"/>
      <c r="I213" s="83"/>
      <c r="J213" s="83"/>
      <c r="K213" s="7"/>
    </row>
    <row r="214" spans="3:11" ht="15" customHeight="1" x14ac:dyDescent="0.45">
      <c r="C214" s="7"/>
      <c r="D214" s="83"/>
      <c r="E214" s="83"/>
      <c r="F214" s="83"/>
      <c r="G214" s="83"/>
      <c r="H214" s="83"/>
      <c r="I214" s="83"/>
      <c r="J214" s="83"/>
      <c r="K214" s="7"/>
    </row>
    <row r="215" spans="3:11" ht="15" customHeight="1" x14ac:dyDescent="0.45">
      <c r="C215" s="7"/>
      <c r="D215" s="83"/>
      <c r="E215" s="83"/>
      <c r="F215" s="83"/>
      <c r="G215" s="83"/>
      <c r="H215" s="83"/>
      <c r="I215" s="83"/>
      <c r="J215" s="83"/>
      <c r="K215" s="7"/>
    </row>
    <row r="216" spans="3:11" ht="15" customHeight="1" x14ac:dyDescent="0.45">
      <c r="C216" s="7"/>
      <c r="D216" s="83"/>
      <c r="E216" s="83"/>
      <c r="F216" s="83"/>
      <c r="G216" s="83"/>
      <c r="H216" s="83"/>
      <c r="I216" s="83"/>
      <c r="J216" s="83"/>
      <c r="K216" s="7"/>
    </row>
    <row r="217" spans="3:11" ht="15" customHeight="1" x14ac:dyDescent="0.45">
      <c r="C217" s="7"/>
      <c r="D217" s="83"/>
      <c r="E217" s="83"/>
      <c r="F217" s="83"/>
      <c r="G217" s="83"/>
      <c r="H217" s="83"/>
      <c r="I217" s="83"/>
      <c r="J217" s="83"/>
      <c r="K217" s="7"/>
    </row>
    <row r="218" spans="3:11" ht="15" customHeight="1" x14ac:dyDescent="0.45">
      <c r="C218" s="7"/>
      <c r="D218" s="83"/>
      <c r="E218" s="83"/>
      <c r="F218" s="83"/>
      <c r="G218" s="83"/>
      <c r="H218" s="83"/>
      <c r="I218" s="83"/>
      <c r="J218" s="83"/>
      <c r="K218" s="7"/>
    </row>
    <row r="219" spans="3:11" ht="15" customHeight="1" x14ac:dyDescent="0.45">
      <c r="C219" s="7"/>
      <c r="D219" s="83"/>
      <c r="E219" s="83"/>
      <c r="F219" s="83"/>
      <c r="G219" s="83"/>
      <c r="H219" s="83"/>
      <c r="I219" s="83"/>
      <c r="J219" s="83"/>
      <c r="K219" s="7"/>
    </row>
    <row r="220" spans="3:11" ht="15" customHeight="1" x14ac:dyDescent="0.45">
      <c r="C220" s="7"/>
      <c r="D220" s="83"/>
      <c r="E220" s="83"/>
      <c r="F220" s="83"/>
      <c r="G220" s="83"/>
      <c r="H220" s="83"/>
      <c r="I220" s="83"/>
      <c r="J220" s="83"/>
      <c r="K220" s="7"/>
    </row>
    <row r="221" spans="3:11" ht="15" customHeight="1" x14ac:dyDescent="0.45">
      <c r="C221" s="7"/>
      <c r="D221" s="83"/>
      <c r="E221" s="83"/>
      <c r="F221" s="83"/>
      <c r="G221" s="83"/>
      <c r="H221" s="83"/>
      <c r="I221" s="83"/>
      <c r="J221" s="83"/>
      <c r="K221" s="7"/>
    </row>
    <row r="222" spans="3:11" ht="15" customHeight="1" x14ac:dyDescent="0.45">
      <c r="C222" s="7"/>
      <c r="D222" s="83"/>
      <c r="E222" s="83"/>
      <c r="F222" s="83"/>
      <c r="G222" s="83"/>
      <c r="H222" s="83"/>
      <c r="I222" s="83"/>
      <c r="J222" s="83"/>
      <c r="K222" s="7"/>
    </row>
    <row r="223" spans="3:11" ht="15" customHeight="1" x14ac:dyDescent="0.45">
      <c r="C223" s="7"/>
      <c r="D223" s="83"/>
      <c r="E223" s="83"/>
      <c r="F223" s="83"/>
      <c r="G223" s="83"/>
      <c r="H223" s="83"/>
      <c r="I223" s="83"/>
      <c r="J223" s="83"/>
      <c r="K223" s="7"/>
    </row>
    <row r="224" spans="3:11" ht="15" customHeight="1" x14ac:dyDescent="0.45">
      <c r="C224" s="7"/>
      <c r="D224" s="83"/>
      <c r="E224" s="83"/>
      <c r="F224" s="83"/>
      <c r="G224" s="83"/>
      <c r="H224" s="83"/>
      <c r="I224" s="83"/>
      <c r="J224" s="83"/>
      <c r="K224" s="7"/>
    </row>
    <row r="225" spans="3:11" ht="15" customHeight="1" x14ac:dyDescent="0.45">
      <c r="C225" s="7"/>
      <c r="D225" s="83"/>
      <c r="E225" s="83"/>
      <c r="F225" s="83"/>
      <c r="G225" s="83"/>
      <c r="H225" s="83"/>
      <c r="I225" s="83"/>
      <c r="J225" s="83"/>
      <c r="K225" s="7"/>
    </row>
    <row r="226" spans="3:11" ht="15" customHeight="1" x14ac:dyDescent="0.45">
      <c r="C226" s="7"/>
      <c r="D226" s="83"/>
      <c r="E226" s="83"/>
      <c r="F226" s="83"/>
      <c r="G226" s="83"/>
      <c r="H226" s="83"/>
      <c r="I226" s="83"/>
      <c r="J226" s="83"/>
      <c r="K226" s="7"/>
    </row>
    <row r="227" spans="3:11" ht="15" customHeight="1" x14ac:dyDescent="0.45">
      <c r="C227" s="7"/>
      <c r="D227" s="83"/>
      <c r="E227" s="83"/>
      <c r="F227" s="83"/>
      <c r="G227" s="83"/>
      <c r="H227" s="83"/>
      <c r="I227" s="83"/>
      <c r="J227" s="83"/>
      <c r="K227" s="7"/>
    </row>
    <row r="228" spans="3:11" ht="15" customHeight="1" x14ac:dyDescent="0.45">
      <c r="C228" s="7"/>
      <c r="D228" s="83"/>
      <c r="E228" s="83"/>
      <c r="F228" s="83"/>
      <c r="G228" s="83"/>
      <c r="H228" s="83"/>
      <c r="I228" s="83"/>
      <c r="J228" s="83"/>
      <c r="K228" s="7"/>
    </row>
    <row r="229" spans="3:11" ht="15" customHeight="1" x14ac:dyDescent="0.45">
      <c r="C229" s="7"/>
      <c r="D229" s="83"/>
      <c r="E229" s="83"/>
      <c r="F229" s="83"/>
      <c r="G229" s="83"/>
      <c r="H229" s="83"/>
      <c r="I229" s="83"/>
      <c r="J229" s="83"/>
      <c r="K229" s="7"/>
    </row>
    <row r="230" spans="3:11" ht="15" customHeight="1" x14ac:dyDescent="0.45">
      <c r="C230" s="7"/>
      <c r="D230" s="83"/>
      <c r="E230" s="83"/>
      <c r="F230" s="83"/>
      <c r="G230" s="83"/>
      <c r="H230" s="83"/>
      <c r="I230" s="83"/>
      <c r="J230" s="83"/>
      <c r="K230" s="7"/>
    </row>
    <row r="231" spans="3:11" ht="15" customHeight="1" x14ac:dyDescent="0.45">
      <c r="C231" s="7"/>
      <c r="D231" s="83"/>
      <c r="E231" s="83"/>
      <c r="F231" s="83"/>
      <c r="G231" s="83"/>
      <c r="H231" s="83"/>
      <c r="I231" s="83"/>
      <c r="J231" s="83"/>
      <c r="K231" s="7"/>
    </row>
    <row r="232" spans="3:11" ht="15" customHeight="1" x14ac:dyDescent="0.45">
      <c r="C232" s="7"/>
      <c r="D232" s="83"/>
      <c r="E232" s="83"/>
      <c r="F232" s="83"/>
      <c r="G232" s="83"/>
      <c r="H232" s="83"/>
      <c r="I232" s="83"/>
      <c r="J232" s="83"/>
      <c r="K232" s="7"/>
    </row>
    <row r="233" spans="3:11" ht="15" customHeight="1" x14ac:dyDescent="0.45">
      <c r="C233" s="7"/>
      <c r="D233" s="83"/>
      <c r="E233" s="83"/>
      <c r="F233" s="83"/>
      <c r="G233" s="83"/>
      <c r="H233" s="83"/>
      <c r="I233" s="83"/>
      <c r="J233" s="83"/>
      <c r="K233" s="7"/>
    </row>
    <row r="234" spans="3:11" ht="15" customHeight="1" x14ac:dyDescent="0.45">
      <c r="C234" s="7"/>
      <c r="D234" s="83"/>
      <c r="E234" s="83"/>
      <c r="F234" s="83"/>
      <c r="G234" s="83"/>
      <c r="H234" s="83"/>
      <c r="I234" s="83"/>
      <c r="J234" s="83"/>
      <c r="K234" s="7"/>
    </row>
    <row r="235" spans="3:11" ht="15" customHeight="1" x14ac:dyDescent="0.45">
      <c r="C235" s="7"/>
      <c r="D235" s="83"/>
      <c r="E235" s="83"/>
      <c r="F235" s="83"/>
      <c r="G235" s="83"/>
      <c r="H235" s="83"/>
      <c r="I235" s="83"/>
      <c r="J235" s="83"/>
      <c r="K235" s="7"/>
    </row>
    <row r="236" spans="3:11" ht="15" customHeight="1" x14ac:dyDescent="0.45">
      <c r="C236" s="7"/>
      <c r="D236" s="83"/>
      <c r="E236" s="83"/>
      <c r="F236" s="83"/>
      <c r="G236" s="83"/>
      <c r="H236" s="83"/>
      <c r="I236" s="83"/>
      <c r="J236" s="83"/>
      <c r="K236" s="7"/>
    </row>
    <row r="237" spans="3:11" ht="15" customHeight="1" x14ac:dyDescent="0.45">
      <c r="C237" s="7"/>
      <c r="D237" s="83"/>
      <c r="E237" s="83"/>
      <c r="F237" s="83"/>
      <c r="G237" s="83"/>
      <c r="H237" s="83"/>
      <c r="I237" s="83"/>
      <c r="J237" s="83"/>
      <c r="K237" s="7"/>
    </row>
    <row r="238" spans="3:11" ht="15" customHeight="1" x14ac:dyDescent="0.45">
      <c r="C238" s="7"/>
      <c r="D238" s="83"/>
      <c r="E238" s="83"/>
      <c r="F238" s="83"/>
      <c r="G238" s="83"/>
      <c r="H238" s="83"/>
      <c r="I238" s="83"/>
      <c r="J238" s="83"/>
      <c r="K238" s="7"/>
    </row>
    <row r="239" spans="3:11" ht="15" customHeight="1" x14ac:dyDescent="0.45">
      <c r="C239" s="7"/>
      <c r="D239" s="83"/>
      <c r="E239" s="83"/>
      <c r="F239" s="83"/>
      <c r="G239" s="83"/>
      <c r="H239" s="83"/>
      <c r="I239" s="83"/>
      <c r="J239" s="83"/>
      <c r="K239" s="7"/>
    </row>
    <row r="240" spans="3:11" ht="15" customHeight="1" x14ac:dyDescent="0.45">
      <c r="C240" s="7"/>
      <c r="D240" s="83"/>
      <c r="E240" s="83"/>
      <c r="F240" s="83"/>
      <c r="G240" s="83"/>
      <c r="H240" s="83"/>
      <c r="I240" s="83"/>
      <c r="J240" s="83"/>
      <c r="K240" s="7"/>
    </row>
    <row r="241" spans="3:11" ht="15" customHeight="1" x14ac:dyDescent="0.45">
      <c r="C241" s="7"/>
      <c r="D241" s="83"/>
      <c r="E241" s="83"/>
      <c r="F241" s="83"/>
      <c r="G241" s="83"/>
      <c r="H241" s="83"/>
      <c r="I241" s="83"/>
      <c r="J241" s="83"/>
      <c r="K241" s="7"/>
    </row>
    <row r="242" spans="3:11" ht="15" customHeight="1" x14ac:dyDescent="0.45">
      <c r="C242" s="7"/>
      <c r="D242" s="83"/>
      <c r="E242" s="83"/>
      <c r="F242" s="83"/>
      <c r="G242" s="83"/>
      <c r="H242" s="83"/>
      <c r="I242" s="83"/>
      <c r="J242" s="83"/>
      <c r="K242" s="7"/>
    </row>
    <row r="243" spans="3:11" ht="15" customHeight="1" x14ac:dyDescent="0.45">
      <c r="C243" s="7"/>
      <c r="D243" s="83"/>
      <c r="E243" s="83"/>
      <c r="F243" s="83"/>
      <c r="G243" s="83"/>
      <c r="H243" s="83"/>
      <c r="I243" s="83"/>
      <c r="J243" s="83"/>
      <c r="K243" s="7"/>
    </row>
    <row r="244" spans="3:11" ht="15" customHeight="1" x14ac:dyDescent="0.45">
      <c r="C244" s="7"/>
      <c r="D244" s="83"/>
      <c r="E244" s="83"/>
      <c r="F244" s="83"/>
      <c r="G244" s="83"/>
      <c r="H244" s="83"/>
      <c r="I244" s="83"/>
      <c r="J244" s="83"/>
      <c r="K244" s="7"/>
    </row>
    <row r="245" spans="3:11" ht="15" customHeight="1" x14ac:dyDescent="0.45">
      <c r="C245" s="7"/>
      <c r="D245" s="83"/>
      <c r="E245" s="83"/>
      <c r="F245" s="83"/>
      <c r="G245" s="83"/>
      <c r="H245" s="83"/>
      <c r="I245" s="83"/>
      <c r="J245" s="83"/>
      <c r="K245" s="7"/>
    </row>
    <row r="246" spans="3:11" ht="15" customHeight="1" x14ac:dyDescent="0.45">
      <c r="C246" s="7"/>
      <c r="D246" s="83"/>
      <c r="E246" s="83"/>
      <c r="F246" s="83"/>
      <c r="G246" s="83"/>
      <c r="H246" s="83"/>
      <c r="I246" s="83"/>
      <c r="J246" s="83"/>
      <c r="K246" s="7"/>
    </row>
    <row r="247" spans="3:11" ht="15" customHeight="1" x14ac:dyDescent="0.45">
      <c r="C247" s="7"/>
      <c r="D247" s="83"/>
      <c r="E247" s="83"/>
      <c r="F247" s="83"/>
      <c r="G247" s="83"/>
      <c r="H247" s="83"/>
      <c r="I247" s="83"/>
      <c r="J247" s="83"/>
      <c r="K247" s="7"/>
    </row>
    <row r="248" spans="3:11" ht="15" customHeight="1" x14ac:dyDescent="0.45">
      <c r="C248" s="7"/>
      <c r="D248" s="83"/>
      <c r="E248" s="83"/>
      <c r="F248" s="83"/>
      <c r="G248" s="83"/>
      <c r="H248" s="83"/>
      <c r="I248" s="83"/>
      <c r="J248" s="83"/>
      <c r="K248" s="7"/>
    </row>
    <row r="249" spans="3:11" ht="15" customHeight="1" x14ac:dyDescent="0.45">
      <c r="C249" s="7"/>
      <c r="D249" s="83"/>
      <c r="E249" s="83"/>
      <c r="F249" s="83"/>
      <c r="G249" s="83"/>
      <c r="H249" s="83"/>
      <c r="I249" s="83"/>
      <c r="J249" s="83"/>
      <c r="K249" s="7"/>
    </row>
    <row r="250" spans="3:11" ht="15" customHeight="1" x14ac:dyDescent="0.45">
      <c r="C250" s="7"/>
      <c r="D250" s="83"/>
      <c r="E250" s="83"/>
      <c r="F250" s="83"/>
      <c r="G250" s="83"/>
      <c r="H250" s="83"/>
      <c r="I250" s="83"/>
      <c r="J250" s="83"/>
      <c r="K250" s="7"/>
    </row>
    <row r="251" spans="3:11" ht="15" customHeight="1" x14ac:dyDescent="0.45">
      <c r="C251" s="7"/>
      <c r="D251" s="83"/>
      <c r="E251" s="83"/>
      <c r="F251" s="83"/>
      <c r="G251" s="83"/>
      <c r="H251" s="83"/>
      <c r="I251" s="83"/>
      <c r="J251" s="83"/>
      <c r="K251" s="7"/>
    </row>
    <row r="252" spans="3:11" ht="15" customHeight="1" x14ac:dyDescent="0.45">
      <c r="C252" s="7"/>
      <c r="D252" s="83"/>
      <c r="E252" s="83"/>
      <c r="F252" s="83"/>
      <c r="G252" s="83"/>
      <c r="H252" s="83"/>
      <c r="I252" s="83"/>
      <c r="J252" s="83"/>
      <c r="K252" s="7"/>
    </row>
    <row r="253" spans="3:11" ht="15" customHeight="1" x14ac:dyDescent="0.45">
      <c r="C253" s="7"/>
      <c r="D253" s="83"/>
      <c r="E253" s="83"/>
      <c r="F253" s="83"/>
      <c r="G253" s="83"/>
      <c r="H253" s="83"/>
      <c r="I253" s="83"/>
      <c r="J253" s="83"/>
      <c r="K253" s="7"/>
    </row>
    <row r="254" spans="3:11" ht="15" customHeight="1" x14ac:dyDescent="0.45">
      <c r="C254" s="7"/>
      <c r="D254" s="83"/>
      <c r="E254" s="83"/>
      <c r="F254" s="83"/>
      <c r="G254" s="83"/>
      <c r="H254" s="83"/>
      <c r="I254" s="83"/>
      <c r="J254" s="83"/>
      <c r="K254" s="7"/>
    </row>
    <row r="255" spans="3:11" ht="15" customHeight="1" x14ac:dyDescent="0.45">
      <c r="C255" s="7"/>
      <c r="D255" s="83"/>
      <c r="E255" s="83"/>
      <c r="F255" s="83"/>
      <c r="G255" s="83"/>
      <c r="H255" s="83"/>
      <c r="I255" s="83"/>
      <c r="J255" s="83"/>
      <c r="K255" s="7"/>
    </row>
    <row r="256" spans="3:11" ht="15" customHeight="1" x14ac:dyDescent="0.45">
      <c r="C256" s="7"/>
      <c r="D256" s="83"/>
      <c r="E256" s="83"/>
      <c r="F256" s="83"/>
      <c r="G256" s="83"/>
      <c r="H256" s="83"/>
      <c r="I256" s="83"/>
      <c r="J256" s="83"/>
      <c r="K256" s="7"/>
    </row>
    <row r="257" spans="3:11" ht="15" customHeight="1" x14ac:dyDescent="0.45">
      <c r="C257" s="7"/>
      <c r="D257" s="83"/>
      <c r="E257" s="83"/>
      <c r="F257" s="83"/>
      <c r="G257" s="83"/>
      <c r="H257" s="83"/>
      <c r="I257" s="83"/>
      <c r="J257" s="83"/>
      <c r="K257" s="7"/>
    </row>
    <row r="258" spans="3:11" ht="15" customHeight="1" x14ac:dyDescent="0.45">
      <c r="C258" s="7"/>
      <c r="D258" s="83"/>
      <c r="E258" s="83"/>
      <c r="F258" s="83"/>
      <c r="G258" s="83"/>
      <c r="H258" s="83"/>
      <c r="I258" s="83"/>
      <c r="J258" s="83"/>
      <c r="K258" s="7"/>
    </row>
    <row r="259" spans="3:11" ht="15" customHeight="1" x14ac:dyDescent="0.45">
      <c r="C259" s="7"/>
      <c r="D259" s="83"/>
      <c r="E259" s="83"/>
      <c r="F259" s="83"/>
      <c r="G259" s="83"/>
      <c r="H259" s="83"/>
      <c r="I259" s="83"/>
      <c r="J259" s="83"/>
      <c r="K259" s="7"/>
    </row>
    <row r="260" spans="3:11" ht="15" customHeight="1" x14ac:dyDescent="0.45">
      <c r="C260" s="7"/>
      <c r="D260" s="83"/>
      <c r="E260" s="83"/>
      <c r="F260" s="83"/>
      <c r="G260" s="83"/>
      <c r="H260" s="83"/>
      <c r="I260" s="83"/>
      <c r="J260" s="83"/>
      <c r="K260" s="7"/>
    </row>
    <row r="261" spans="3:11" ht="15" customHeight="1" x14ac:dyDescent="0.45">
      <c r="C261" s="7"/>
      <c r="D261" s="83"/>
      <c r="E261" s="83"/>
      <c r="F261" s="83"/>
      <c r="G261" s="83"/>
      <c r="H261" s="83"/>
      <c r="I261" s="83"/>
      <c r="J261" s="83"/>
      <c r="K261" s="7"/>
    </row>
    <row r="262" spans="3:11" ht="15" customHeight="1" x14ac:dyDescent="0.45">
      <c r="C262" s="7"/>
      <c r="D262" s="83"/>
      <c r="E262" s="83"/>
      <c r="F262" s="83"/>
      <c r="G262" s="83"/>
      <c r="H262" s="83"/>
      <c r="I262" s="83"/>
      <c r="J262" s="83"/>
      <c r="K262" s="7"/>
    </row>
    <row r="263" spans="3:11" ht="15" customHeight="1" x14ac:dyDescent="0.45">
      <c r="C263" s="7"/>
      <c r="D263" s="83"/>
      <c r="E263" s="83"/>
      <c r="F263" s="83"/>
      <c r="G263" s="83"/>
      <c r="H263" s="83"/>
      <c r="I263" s="83"/>
      <c r="J263" s="83"/>
      <c r="K263" s="7"/>
    </row>
    <row r="264" spans="3:11" ht="15" customHeight="1" x14ac:dyDescent="0.45">
      <c r="C264" s="7"/>
      <c r="D264" s="83"/>
      <c r="E264" s="83"/>
      <c r="F264" s="83"/>
      <c r="G264" s="83"/>
      <c r="H264" s="83"/>
      <c r="I264" s="83"/>
      <c r="J264" s="83"/>
      <c r="K264" s="7"/>
    </row>
    <row r="265" spans="3:11" ht="15" customHeight="1" x14ac:dyDescent="0.45">
      <c r="C265" s="7"/>
      <c r="D265" s="83"/>
      <c r="E265" s="83"/>
      <c r="F265" s="83"/>
      <c r="G265" s="83"/>
      <c r="H265" s="83"/>
      <c r="I265" s="83"/>
      <c r="J265" s="83"/>
      <c r="K265" s="7"/>
    </row>
    <row r="266" spans="3:11" ht="15" customHeight="1" x14ac:dyDescent="0.45">
      <c r="C266" s="7"/>
      <c r="D266" s="83"/>
      <c r="E266" s="83"/>
      <c r="F266" s="83"/>
      <c r="G266" s="83"/>
      <c r="H266" s="83"/>
      <c r="I266" s="83"/>
      <c r="J266" s="83"/>
      <c r="K266" s="7"/>
    </row>
    <row r="267" spans="3:11" ht="15" customHeight="1" x14ac:dyDescent="0.45">
      <c r="C267" s="7"/>
      <c r="D267" s="83"/>
      <c r="E267" s="83"/>
      <c r="F267" s="83"/>
      <c r="G267" s="83"/>
      <c r="H267" s="83"/>
      <c r="I267" s="83"/>
      <c r="J267" s="83"/>
      <c r="K267" s="7"/>
    </row>
    <row r="268" spans="3:11" ht="15" customHeight="1" x14ac:dyDescent="0.45">
      <c r="C268" s="7"/>
      <c r="D268" s="83"/>
      <c r="E268" s="83"/>
      <c r="F268" s="83"/>
      <c r="G268" s="83"/>
      <c r="H268" s="83"/>
      <c r="I268" s="83"/>
      <c r="J268" s="83"/>
      <c r="K268" s="7"/>
    </row>
    <row r="269" spans="3:11" ht="15" customHeight="1" x14ac:dyDescent="0.45">
      <c r="C269" s="7"/>
      <c r="D269" s="83"/>
      <c r="E269" s="83"/>
      <c r="F269" s="83"/>
      <c r="G269" s="83"/>
      <c r="H269" s="83"/>
      <c r="I269" s="83"/>
      <c r="J269" s="83"/>
      <c r="K269" s="7"/>
    </row>
    <row r="270" spans="3:11" ht="15" customHeight="1" x14ac:dyDescent="0.45">
      <c r="C270" s="7"/>
      <c r="D270" s="83"/>
      <c r="E270" s="83"/>
      <c r="F270" s="83"/>
      <c r="G270" s="83"/>
      <c r="H270" s="83"/>
      <c r="I270" s="83"/>
      <c r="J270" s="83"/>
      <c r="K270" s="7"/>
    </row>
    <row r="271" spans="3:11" ht="15" customHeight="1" x14ac:dyDescent="0.45">
      <c r="C271" s="7"/>
      <c r="D271" s="83"/>
      <c r="E271" s="83"/>
      <c r="F271" s="83"/>
      <c r="G271" s="83"/>
      <c r="H271" s="83"/>
      <c r="I271" s="83"/>
      <c r="J271" s="83"/>
      <c r="K271" s="7"/>
    </row>
    <row r="272" spans="3:11" ht="15" customHeight="1" x14ac:dyDescent="0.45">
      <c r="C272" s="7"/>
      <c r="D272" s="83"/>
      <c r="E272" s="83"/>
      <c r="F272" s="83"/>
      <c r="G272" s="83"/>
      <c r="H272" s="83"/>
      <c r="I272" s="83"/>
      <c r="J272" s="83"/>
      <c r="K272" s="7"/>
    </row>
    <row r="273" spans="3:11" ht="15" customHeight="1" x14ac:dyDescent="0.45">
      <c r="C273" s="7"/>
      <c r="D273" s="83"/>
      <c r="E273" s="83"/>
      <c r="F273" s="83"/>
      <c r="G273" s="83"/>
      <c r="H273" s="83"/>
      <c r="I273" s="83"/>
      <c r="J273" s="83"/>
      <c r="K273" s="7"/>
    </row>
    <row r="274" spans="3:11" ht="15" customHeight="1" x14ac:dyDescent="0.45">
      <c r="C274" s="7"/>
      <c r="D274" s="83"/>
      <c r="E274" s="83"/>
      <c r="F274" s="83"/>
      <c r="G274" s="83"/>
      <c r="H274" s="83"/>
      <c r="I274" s="83"/>
      <c r="J274" s="83"/>
      <c r="K274" s="7"/>
    </row>
    <row r="275" spans="3:11" ht="15" customHeight="1" x14ac:dyDescent="0.45">
      <c r="C275" s="7"/>
      <c r="D275" s="83"/>
      <c r="E275" s="83"/>
      <c r="F275" s="83"/>
      <c r="G275" s="83"/>
      <c r="H275" s="83"/>
      <c r="I275" s="83"/>
      <c r="J275" s="83"/>
      <c r="K275" s="7"/>
    </row>
    <row r="276" spans="3:11" ht="15" customHeight="1" x14ac:dyDescent="0.45">
      <c r="C276" s="7"/>
      <c r="D276" s="83"/>
      <c r="E276" s="83"/>
      <c r="F276" s="83"/>
      <c r="G276" s="83"/>
      <c r="H276" s="83"/>
      <c r="I276" s="83"/>
      <c r="J276" s="83"/>
      <c r="K276" s="7"/>
    </row>
    <row r="277" spans="3:11" ht="15" customHeight="1" x14ac:dyDescent="0.45">
      <c r="C277" s="7"/>
      <c r="D277" s="83"/>
      <c r="E277" s="83"/>
      <c r="F277" s="83"/>
      <c r="G277" s="83"/>
      <c r="H277" s="83"/>
      <c r="I277" s="83"/>
      <c r="J277" s="83"/>
      <c r="K277" s="7"/>
    </row>
    <row r="278" spans="3:11" ht="15" customHeight="1" x14ac:dyDescent="0.45">
      <c r="C278" s="7"/>
      <c r="D278" s="83"/>
      <c r="E278" s="83"/>
      <c r="F278" s="83"/>
      <c r="G278" s="83"/>
      <c r="H278" s="83"/>
      <c r="I278" s="83"/>
      <c r="J278" s="83"/>
      <c r="K278" s="7"/>
    </row>
    <row r="279" spans="3:11" ht="15" customHeight="1" x14ac:dyDescent="0.45">
      <c r="C279" s="7"/>
      <c r="D279" s="83"/>
      <c r="E279" s="83"/>
      <c r="F279" s="83"/>
      <c r="G279" s="83"/>
      <c r="H279" s="83"/>
      <c r="I279" s="83"/>
      <c r="J279" s="83"/>
      <c r="K279" s="7"/>
    </row>
    <row r="280" spans="3:11" ht="15" customHeight="1" x14ac:dyDescent="0.45">
      <c r="C280" s="7"/>
      <c r="D280" s="83"/>
      <c r="E280" s="83"/>
      <c r="F280" s="83"/>
      <c r="G280" s="83"/>
      <c r="H280" s="83"/>
      <c r="I280" s="83"/>
      <c r="J280" s="83"/>
      <c r="K280" s="7"/>
    </row>
    <row r="281" spans="3:11" ht="15" customHeight="1" x14ac:dyDescent="0.45">
      <c r="C281" s="7"/>
      <c r="D281" s="83"/>
      <c r="E281" s="83"/>
      <c r="F281" s="83"/>
      <c r="G281" s="83"/>
      <c r="H281" s="83"/>
      <c r="I281" s="83"/>
      <c r="J281" s="83"/>
      <c r="K281" s="7"/>
    </row>
    <row r="282" spans="3:11" ht="15" customHeight="1" x14ac:dyDescent="0.45">
      <c r="C282" s="7"/>
      <c r="D282" s="83"/>
      <c r="E282" s="83"/>
      <c r="F282" s="83"/>
      <c r="G282" s="83"/>
      <c r="H282" s="83"/>
      <c r="I282" s="83"/>
      <c r="J282" s="83"/>
      <c r="K282" s="7"/>
    </row>
    <row r="283" spans="3:11" ht="15" customHeight="1" x14ac:dyDescent="0.45">
      <c r="C283" s="7"/>
      <c r="D283" s="83"/>
      <c r="E283" s="83"/>
      <c r="F283" s="83"/>
      <c r="G283" s="83"/>
      <c r="H283" s="83"/>
      <c r="I283" s="83"/>
      <c r="J283" s="83"/>
      <c r="K283" s="7"/>
    </row>
    <row r="284" spans="3:11" ht="15" customHeight="1" x14ac:dyDescent="0.45">
      <c r="C284" s="7"/>
      <c r="D284" s="83"/>
      <c r="E284" s="83"/>
      <c r="F284" s="83"/>
      <c r="G284" s="83"/>
      <c r="H284" s="83"/>
      <c r="I284" s="83"/>
      <c r="J284" s="83"/>
      <c r="K284" s="7"/>
    </row>
    <row r="285" spans="3:11" ht="15" customHeight="1" x14ac:dyDescent="0.45">
      <c r="C285" s="7"/>
      <c r="D285" s="83"/>
      <c r="E285" s="83"/>
      <c r="F285" s="83"/>
      <c r="G285" s="83"/>
      <c r="H285" s="83"/>
      <c r="I285" s="83"/>
      <c r="J285" s="83"/>
      <c r="K285" s="7"/>
    </row>
    <row r="286" spans="3:11" ht="15" customHeight="1" x14ac:dyDescent="0.45">
      <c r="C286" s="7"/>
      <c r="D286" s="83"/>
      <c r="E286" s="83"/>
      <c r="F286" s="83"/>
      <c r="G286" s="83"/>
      <c r="H286" s="83"/>
      <c r="I286" s="83"/>
      <c r="J286" s="83"/>
      <c r="K286" s="7"/>
    </row>
    <row r="287" spans="3:11" ht="15" customHeight="1" x14ac:dyDescent="0.45">
      <c r="C287" s="7"/>
      <c r="D287" s="83"/>
      <c r="E287" s="83"/>
      <c r="F287" s="83"/>
      <c r="G287" s="83"/>
      <c r="H287" s="83"/>
      <c r="I287" s="83"/>
      <c r="J287" s="83"/>
      <c r="K287" s="7"/>
    </row>
    <row r="288" spans="3:11" ht="15" customHeight="1" x14ac:dyDescent="0.45">
      <c r="C288" s="7"/>
      <c r="D288" s="83"/>
      <c r="E288" s="83"/>
      <c r="F288" s="83"/>
      <c r="G288" s="83"/>
      <c r="H288" s="83"/>
      <c r="I288" s="83"/>
      <c r="J288" s="83"/>
      <c r="K288" s="7"/>
    </row>
    <row r="289" spans="3:11" ht="15" customHeight="1" x14ac:dyDescent="0.45">
      <c r="C289" s="7"/>
      <c r="D289" s="83"/>
      <c r="E289" s="83"/>
      <c r="F289" s="83"/>
      <c r="G289" s="83"/>
      <c r="H289" s="83"/>
      <c r="I289" s="83"/>
      <c r="J289" s="83"/>
      <c r="K289" s="7"/>
    </row>
    <row r="290" spans="3:11" ht="15" customHeight="1" x14ac:dyDescent="0.45">
      <c r="C290" s="7"/>
      <c r="D290" s="83"/>
      <c r="E290" s="83"/>
      <c r="F290" s="83"/>
      <c r="G290" s="83"/>
      <c r="H290" s="83"/>
      <c r="I290" s="83"/>
      <c r="J290" s="83"/>
      <c r="K290" s="7"/>
    </row>
    <row r="291" spans="3:11" ht="15" customHeight="1" x14ac:dyDescent="0.45">
      <c r="C291" s="7"/>
      <c r="D291" s="83"/>
      <c r="E291" s="83"/>
      <c r="F291" s="83"/>
      <c r="G291" s="83"/>
      <c r="H291" s="83"/>
      <c r="I291" s="83"/>
      <c r="J291" s="83"/>
      <c r="K291" s="7"/>
    </row>
    <row r="292" spans="3:11" ht="15" customHeight="1" x14ac:dyDescent="0.45">
      <c r="C292" s="7"/>
      <c r="D292" s="83"/>
      <c r="E292" s="83"/>
      <c r="F292" s="83"/>
      <c r="G292" s="83"/>
      <c r="H292" s="83"/>
      <c r="I292" s="83"/>
      <c r="J292" s="83"/>
      <c r="K292" s="7"/>
    </row>
    <row r="293" spans="3:11" ht="15" customHeight="1" x14ac:dyDescent="0.45">
      <c r="C293" s="7"/>
      <c r="D293" s="83"/>
      <c r="E293" s="83"/>
      <c r="F293" s="83"/>
      <c r="G293" s="83"/>
      <c r="H293" s="83"/>
      <c r="I293" s="83"/>
      <c r="J293" s="83"/>
      <c r="K293" s="7"/>
    </row>
    <row r="294" spans="3:11" ht="15" customHeight="1" x14ac:dyDescent="0.45">
      <c r="C294" s="7"/>
      <c r="D294" s="83"/>
      <c r="E294" s="83"/>
      <c r="F294" s="83"/>
      <c r="G294" s="83"/>
      <c r="H294" s="83"/>
      <c r="I294" s="83"/>
      <c r="J294" s="83"/>
      <c r="K294" s="7"/>
    </row>
    <row r="295" spans="3:11" ht="15" customHeight="1" x14ac:dyDescent="0.45">
      <c r="C295" s="7"/>
      <c r="D295" s="83"/>
      <c r="E295" s="83"/>
      <c r="F295" s="83"/>
      <c r="G295" s="83"/>
      <c r="H295" s="83"/>
      <c r="I295" s="83"/>
      <c r="J295" s="83"/>
      <c r="K295" s="7"/>
    </row>
    <row r="296" spans="3:11" ht="15" customHeight="1" x14ac:dyDescent="0.45">
      <c r="C296" s="7"/>
      <c r="D296" s="83"/>
      <c r="E296" s="83"/>
      <c r="F296" s="83"/>
      <c r="G296" s="83"/>
      <c r="H296" s="83"/>
      <c r="I296" s="83"/>
      <c r="J296" s="83"/>
      <c r="K296" s="7"/>
    </row>
    <row r="297" spans="3:11" ht="15" customHeight="1" x14ac:dyDescent="0.45">
      <c r="C297" s="7"/>
      <c r="D297" s="83"/>
      <c r="E297" s="83"/>
      <c r="F297" s="83"/>
      <c r="G297" s="83"/>
      <c r="H297" s="83"/>
      <c r="I297" s="83"/>
      <c r="J297" s="83"/>
      <c r="K297" s="7"/>
    </row>
    <row r="298" spans="3:11" ht="15" customHeight="1" x14ac:dyDescent="0.45">
      <c r="C298" s="7"/>
      <c r="D298" s="83"/>
      <c r="E298" s="83"/>
      <c r="F298" s="83"/>
      <c r="G298" s="83"/>
      <c r="H298" s="83"/>
      <c r="I298" s="83"/>
      <c r="J298" s="83"/>
      <c r="K298" s="7"/>
    </row>
    <row r="299" spans="3:11" ht="15" customHeight="1" x14ac:dyDescent="0.45">
      <c r="C299" s="7"/>
      <c r="D299" s="83"/>
      <c r="E299" s="83"/>
      <c r="F299" s="83"/>
      <c r="G299" s="83"/>
      <c r="H299" s="83"/>
      <c r="I299" s="83"/>
      <c r="J299" s="83"/>
      <c r="K299" s="7"/>
    </row>
    <row r="300" spans="3:11" ht="15" customHeight="1" x14ac:dyDescent="0.45">
      <c r="C300" s="7"/>
      <c r="D300" s="83"/>
      <c r="E300" s="83"/>
      <c r="F300" s="83"/>
      <c r="G300" s="83"/>
      <c r="H300" s="83"/>
      <c r="I300" s="83"/>
      <c r="J300" s="83"/>
      <c r="K300" s="7"/>
    </row>
    <row r="301" spans="3:11" ht="15" customHeight="1" x14ac:dyDescent="0.45">
      <c r="C301" s="7"/>
      <c r="D301" s="83"/>
      <c r="E301" s="83"/>
      <c r="F301" s="83"/>
      <c r="G301" s="83"/>
      <c r="H301" s="83"/>
      <c r="I301" s="83"/>
      <c r="J301" s="83"/>
      <c r="K301" s="7"/>
    </row>
    <row r="302" spans="3:11" ht="15" customHeight="1" x14ac:dyDescent="0.45">
      <c r="C302" s="7"/>
      <c r="D302" s="83"/>
      <c r="E302" s="83"/>
      <c r="F302" s="83"/>
      <c r="G302" s="83"/>
      <c r="H302" s="83"/>
      <c r="I302" s="83"/>
      <c r="J302" s="83"/>
      <c r="K302" s="7"/>
    </row>
    <row r="303" spans="3:11" ht="15" customHeight="1" x14ac:dyDescent="0.45">
      <c r="C303" s="7"/>
      <c r="D303" s="83"/>
      <c r="E303" s="83"/>
      <c r="F303" s="83"/>
      <c r="G303" s="83"/>
      <c r="H303" s="83"/>
      <c r="I303" s="83"/>
      <c r="J303" s="83"/>
      <c r="K303" s="7"/>
    </row>
    <row r="304" spans="3:11" ht="15" customHeight="1" x14ac:dyDescent="0.45">
      <c r="C304" s="7"/>
      <c r="D304" s="83"/>
      <c r="E304" s="83"/>
      <c r="F304" s="83"/>
      <c r="G304" s="83"/>
      <c r="H304" s="83"/>
      <c r="I304" s="83"/>
      <c r="J304" s="83"/>
      <c r="K304" s="7"/>
    </row>
    <row r="305" spans="3:11" ht="15" customHeight="1" x14ac:dyDescent="0.45">
      <c r="C305" s="7"/>
      <c r="D305" s="83"/>
      <c r="E305" s="83"/>
      <c r="F305" s="83"/>
      <c r="G305" s="83"/>
      <c r="H305" s="83"/>
      <c r="I305" s="83"/>
      <c r="J305" s="83"/>
      <c r="K305" s="7"/>
    </row>
    <row r="306" spans="3:11" ht="15" customHeight="1" x14ac:dyDescent="0.45">
      <c r="C306" s="7"/>
      <c r="D306" s="83"/>
      <c r="E306" s="83"/>
      <c r="F306" s="83"/>
      <c r="G306" s="83"/>
      <c r="H306" s="83"/>
      <c r="I306" s="83"/>
      <c r="J306" s="83"/>
      <c r="K306" s="7"/>
    </row>
    <row r="307" spans="3:11" ht="15" customHeight="1" x14ac:dyDescent="0.45">
      <c r="C307" s="7"/>
      <c r="D307" s="83"/>
      <c r="E307" s="83"/>
      <c r="F307" s="83"/>
      <c r="G307" s="83"/>
      <c r="H307" s="83"/>
      <c r="I307" s="83"/>
      <c r="J307" s="83"/>
      <c r="K307" s="7"/>
    </row>
    <row r="308" spans="3:11" ht="15" customHeight="1" x14ac:dyDescent="0.45">
      <c r="C308" s="7"/>
      <c r="D308" s="83"/>
      <c r="E308" s="83"/>
      <c r="F308" s="83"/>
      <c r="G308" s="83"/>
      <c r="H308" s="83"/>
      <c r="I308" s="83"/>
      <c r="J308" s="83"/>
      <c r="K308" s="7"/>
    </row>
    <row r="309" spans="3:11" ht="15" customHeight="1" x14ac:dyDescent="0.45">
      <c r="C309" s="7"/>
      <c r="D309" s="83"/>
      <c r="E309" s="83"/>
      <c r="F309" s="83"/>
      <c r="G309" s="83"/>
      <c r="H309" s="83"/>
      <c r="I309" s="83"/>
      <c r="J309" s="83"/>
      <c r="K309" s="7"/>
    </row>
    <row r="310" spans="3:11" ht="15" customHeight="1" x14ac:dyDescent="0.45">
      <c r="C310" s="7"/>
      <c r="D310" s="83"/>
      <c r="E310" s="83"/>
      <c r="F310" s="83"/>
      <c r="G310" s="83"/>
      <c r="H310" s="83"/>
      <c r="I310" s="83"/>
      <c r="J310" s="83"/>
      <c r="K310" s="7"/>
    </row>
    <row r="311" spans="3:11" ht="15" customHeight="1" x14ac:dyDescent="0.45">
      <c r="C311" s="7"/>
      <c r="D311" s="83"/>
      <c r="E311" s="83"/>
      <c r="F311" s="83"/>
      <c r="G311" s="83"/>
      <c r="H311" s="83"/>
      <c r="I311" s="83"/>
      <c r="J311" s="83"/>
      <c r="K311" s="7"/>
    </row>
    <row r="312" spans="3:11" ht="15" customHeight="1" x14ac:dyDescent="0.45">
      <c r="C312" s="7"/>
      <c r="D312" s="83"/>
      <c r="E312" s="83"/>
      <c r="F312" s="83"/>
      <c r="G312" s="83"/>
      <c r="H312" s="83"/>
      <c r="I312" s="83"/>
      <c r="J312" s="83"/>
      <c r="K312" s="7"/>
    </row>
    <row r="313" spans="3:11" ht="15" customHeight="1" x14ac:dyDescent="0.45">
      <c r="C313" s="7"/>
      <c r="D313" s="83"/>
      <c r="E313" s="83"/>
      <c r="F313" s="83"/>
      <c r="G313" s="83"/>
      <c r="H313" s="83"/>
      <c r="I313" s="83"/>
      <c r="J313" s="83"/>
      <c r="K313" s="7"/>
    </row>
    <row r="314" spans="3:11" ht="15" customHeight="1" x14ac:dyDescent="0.45">
      <c r="C314" s="7"/>
      <c r="D314" s="83"/>
      <c r="E314" s="83"/>
      <c r="F314" s="83"/>
      <c r="G314" s="83"/>
      <c r="H314" s="83"/>
      <c r="I314" s="83"/>
      <c r="J314" s="83"/>
      <c r="K314" s="7"/>
    </row>
    <row r="315" spans="3:11" ht="15" customHeight="1" x14ac:dyDescent="0.45">
      <c r="C315" s="7"/>
      <c r="D315" s="83"/>
      <c r="E315" s="83"/>
      <c r="F315" s="83"/>
      <c r="G315" s="83"/>
      <c r="H315" s="83"/>
      <c r="I315" s="83"/>
      <c r="J315" s="83"/>
      <c r="K315" s="7"/>
    </row>
    <row r="316" spans="3:11" ht="15" customHeight="1" x14ac:dyDescent="0.45">
      <c r="C316" s="7"/>
      <c r="D316" s="83"/>
      <c r="E316" s="83"/>
      <c r="F316" s="83"/>
      <c r="G316" s="83"/>
      <c r="H316" s="83"/>
      <c r="I316" s="83"/>
      <c r="J316" s="83"/>
      <c r="K316" s="7"/>
    </row>
    <row r="317" spans="3:11" ht="15" customHeight="1" x14ac:dyDescent="0.45">
      <c r="C317" s="7"/>
      <c r="D317" s="83"/>
      <c r="E317" s="83"/>
      <c r="F317" s="83"/>
      <c r="G317" s="83"/>
      <c r="H317" s="83"/>
      <c r="I317" s="83"/>
      <c r="J317" s="83"/>
      <c r="K317" s="7"/>
    </row>
    <row r="318" spans="3:11" ht="15" customHeight="1" x14ac:dyDescent="0.45">
      <c r="C318" s="7"/>
      <c r="D318" s="83"/>
      <c r="E318" s="83"/>
      <c r="F318" s="83"/>
      <c r="G318" s="83"/>
      <c r="H318" s="83"/>
      <c r="I318" s="83"/>
      <c r="J318" s="83"/>
      <c r="K318" s="7"/>
    </row>
    <row r="319" spans="3:11" ht="15" customHeight="1" x14ac:dyDescent="0.45">
      <c r="C319" s="7"/>
      <c r="D319" s="83"/>
      <c r="E319" s="83"/>
      <c r="F319" s="83"/>
      <c r="G319" s="83"/>
      <c r="H319" s="83"/>
      <c r="I319" s="83"/>
      <c r="J319" s="83"/>
      <c r="K319" s="7"/>
    </row>
    <row r="320" spans="3:11" ht="15" customHeight="1" x14ac:dyDescent="0.45">
      <c r="C320" s="7"/>
      <c r="D320" s="83"/>
      <c r="E320" s="83"/>
      <c r="F320" s="83"/>
      <c r="G320" s="83"/>
      <c r="H320" s="83"/>
      <c r="I320" s="83"/>
      <c r="J320" s="83"/>
      <c r="K320" s="7"/>
    </row>
    <row r="321" spans="3:11" ht="15" customHeight="1" x14ac:dyDescent="0.45">
      <c r="C321" s="7"/>
      <c r="D321" s="83"/>
      <c r="E321" s="83"/>
      <c r="F321" s="83"/>
      <c r="G321" s="83"/>
      <c r="H321" s="83"/>
      <c r="I321" s="83"/>
      <c r="J321" s="83"/>
      <c r="K321" s="7"/>
    </row>
    <row r="322" spans="3:11" ht="15" customHeight="1" x14ac:dyDescent="0.45">
      <c r="C322" s="7"/>
      <c r="D322" s="83"/>
      <c r="E322" s="83"/>
      <c r="F322" s="83"/>
      <c r="G322" s="83"/>
      <c r="H322" s="83"/>
      <c r="I322" s="83"/>
      <c r="J322" s="83"/>
      <c r="K322" s="7"/>
    </row>
    <row r="323" spans="3:11" ht="15" customHeight="1" x14ac:dyDescent="0.45">
      <c r="C323" s="7"/>
      <c r="D323" s="83"/>
      <c r="E323" s="83"/>
      <c r="F323" s="83"/>
      <c r="G323" s="83"/>
      <c r="H323" s="83"/>
      <c r="I323" s="83"/>
      <c r="J323" s="83"/>
      <c r="K323" s="7"/>
    </row>
    <row r="324" spans="3:11" ht="15" customHeight="1" x14ac:dyDescent="0.45">
      <c r="C324" s="7"/>
      <c r="D324" s="83"/>
      <c r="E324" s="83"/>
      <c r="F324" s="83"/>
      <c r="G324" s="83"/>
      <c r="H324" s="83"/>
      <c r="I324" s="83"/>
      <c r="J324" s="83"/>
      <c r="K324" s="7"/>
    </row>
    <row r="325" spans="3:11" ht="15" customHeight="1" x14ac:dyDescent="0.45">
      <c r="C325" s="7"/>
      <c r="D325" s="83"/>
      <c r="E325" s="83"/>
      <c r="F325" s="83"/>
      <c r="G325" s="83"/>
      <c r="H325" s="83"/>
      <c r="I325" s="83"/>
      <c r="J325" s="83"/>
      <c r="K325" s="7"/>
    </row>
    <row r="326" spans="3:11" ht="15" customHeight="1" x14ac:dyDescent="0.45">
      <c r="C326" s="7"/>
      <c r="D326" s="83"/>
      <c r="E326" s="83"/>
      <c r="F326" s="83"/>
      <c r="G326" s="83"/>
      <c r="H326" s="83"/>
      <c r="I326" s="83"/>
      <c r="J326" s="83"/>
      <c r="K326" s="7"/>
    </row>
    <row r="327" spans="3:11" ht="15" customHeight="1" x14ac:dyDescent="0.45">
      <c r="C327" s="7"/>
      <c r="D327" s="83"/>
      <c r="E327" s="83"/>
      <c r="F327" s="83"/>
      <c r="G327" s="83"/>
      <c r="H327" s="83"/>
      <c r="I327" s="83"/>
      <c r="J327" s="83"/>
      <c r="K327" s="7"/>
    </row>
    <row r="328" spans="3:11" ht="15" customHeight="1" x14ac:dyDescent="0.45">
      <c r="C328" s="7"/>
      <c r="D328" s="83"/>
      <c r="E328" s="83"/>
      <c r="F328" s="83"/>
      <c r="G328" s="83"/>
      <c r="H328" s="83"/>
      <c r="I328" s="83"/>
      <c r="J328" s="83"/>
      <c r="K328" s="7"/>
    </row>
    <row r="329" spans="3:11" ht="15" customHeight="1" x14ac:dyDescent="0.45">
      <c r="C329" s="7"/>
      <c r="D329" s="83"/>
      <c r="E329" s="83"/>
      <c r="F329" s="83"/>
      <c r="G329" s="83"/>
      <c r="H329" s="83"/>
      <c r="I329" s="83"/>
      <c r="J329" s="83"/>
      <c r="K329" s="7"/>
    </row>
    <row r="330" spans="3:11" ht="15" customHeight="1" x14ac:dyDescent="0.45">
      <c r="C330" s="7"/>
      <c r="D330" s="83"/>
      <c r="E330" s="83"/>
      <c r="F330" s="83"/>
      <c r="G330" s="83"/>
      <c r="H330" s="83"/>
      <c r="I330" s="83"/>
      <c r="J330" s="83"/>
      <c r="K330" s="7"/>
    </row>
    <row r="331" spans="3:11" ht="15" customHeight="1" x14ac:dyDescent="0.45">
      <c r="C331" s="7"/>
      <c r="D331" s="83"/>
      <c r="E331" s="83"/>
      <c r="F331" s="83"/>
      <c r="G331" s="83"/>
      <c r="H331" s="83"/>
      <c r="I331" s="83"/>
      <c r="J331" s="83"/>
      <c r="K331" s="7"/>
    </row>
    <row r="332" spans="3:11" ht="15" customHeight="1" x14ac:dyDescent="0.45">
      <c r="C332" s="7"/>
      <c r="D332" s="83"/>
      <c r="E332" s="83"/>
      <c r="F332" s="83"/>
      <c r="G332" s="83"/>
      <c r="H332" s="83"/>
      <c r="I332" s="83"/>
      <c r="J332" s="83"/>
      <c r="K332" s="7"/>
    </row>
    <row r="333" spans="3:11" ht="15" customHeight="1" x14ac:dyDescent="0.45">
      <c r="C333" s="7"/>
      <c r="D333" s="83"/>
      <c r="E333" s="83"/>
      <c r="F333" s="83"/>
      <c r="G333" s="83"/>
      <c r="H333" s="83"/>
      <c r="I333" s="83"/>
      <c r="J333" s="83"/>
      <c r="K333" s="7"/>
    </row>
    <row r="334" spans="3:11" ht="15" customHeight="1" x14ac:dyDescent="0.45">
      <c r="C334" s="7"/>
      <c r="D334" s="83"/>
      <c r="E334" s="83"/>
      <c r="F334" s="83"/>
      <c r="G334" s="83"/>
      <c r="H334" s="83"/>
      <c r="I334" s="83"/>
      <c r="J334" s="83"/>
      <c r="K334" s="7"/>
    </row>
    <row r="335" spans="3:11" ht="15" customHeight="1" x14ac:dyDescent="0.45">
      <c r="C335" s="7"/>
      <c r="D335" s="83"/>
      <c r="E335" s="83"/>
      <c r="F335" s="83"/>
      <c r="G335" s="83"/>
      <c r="H335" s="83"/>
      <c r="I335" s="83"/>
      <c r="J335" s="83"/>
      <c r="K335" s="7"/>
    </row>
    <row r="336" spans="3:11" ht="15" customHeight="1" x14ac:dyDescent="0.45">
      <c r="C336" s="7"/>
      <c r="D336" s="83"/>
      <c r="E336" s="83"/>
      <c r="F336" s="83"/>
      <c r="G336" s="83"/>
      <c r="H336" s="83"/>
      <c r="I336" s="83"/>
      <c r="J336" s="83"/>
      <c r="K336" s="7"/>
    </row>
    <row r="337" spans="3:11" ht="15" customHeight="1" x14ac:dyDescent="0.45">
      <c r="C337" s="7"/>
      <c r="D337" s="83"/>
      <c r="E337" s="83"/>
      <c r="F337" s="83"/>
      <c r="G337" s="83"/>
      <c r="H337" s="83"/>
      <c r="I337" s="83"/>
      <c r="J337" s="83"/>
      <c r="K337" s="7"/>
    </row>
    <row r="338" spans="3:11" ht="15" customHeight="1" x14ac:dyDescent="0.45">
      <c r="C338" s="7"/>
      <c r="D338" s="83"/>
      <c r="E338" s="83"/>
      <c r="F338" s="83"/>
      <c r="G338" s="83"/>
      <c r="H338" s="83"/>
      <c r="I338" s="83"/>
      <c r="J338" s="83"/>
      <c r="K338" s="7"/>
    </row>
    <row r="339" spans="3:11" ht="15" customHeight="1" x14ac:dyDescent="0.45">
      <c r="C339" s="7"/>
      <c r="D339" s="83"/>
      <c r="E339" s="83"/>
      <c r="F339" s="83"/>
      <c r="G339" s="83"/>
      <c r="H339" s="83"/>
      <c r="I339" s="83"/>
      <c r="J339" s="83"/>
      <c r="K339" s="7"/>
    </row>
    <row r="340" spans="3:11" ht="15" customHeight="1" x14ac:dyDescent="0.45">
      <c r="C340" s="7"/>
      <c r="D340" s="83"/>
      <c r="E340" s="83"/>
      <c r="F340" s="83"/>
      <c r="G340" s="83"/>
      <c r="H340" s="83"/>
      <c r="I340" s="83"/>
      <c r="J340" s="83"/>
      <c r="K340" s="7"/>
    </row>
    <row r="341" spans="3:11" ht="15" customHeight="1" x14ac:dyDescent="0.45">
      <c r="C341" s="7"/>
      <c r="D341" s="83"/>
      <c r="E341" s="83"/>
      <c r="F341" s="83"/>
      <c r="G341" s="83"/>
      <c r="H341" s="83"/>
      <c r="I341" s="83"/>
      <c r="J341" s="83"/>
      <c r="K341" s="7"/>
    </row>
    <row r="342" spans="3:11" ht="15" customHeight="1" x14ac:dyDescent="0.45">
      <c r="C342" s="7"/>
      <c r="D342" s="83"/>
      <c r="E342" s="83"/>
      <c r="F342" s="83"/>
      <c r="G342" s="83"/>
      <c r="H342" s="83"/>
      <c r="I342" s="83"/>
      <c r="J342" s="83"/>
      <c r="K342" s="7"/>
    </row>
    <row r="343" spans="3:11" ht="15" customHeight="1" x14ac:dyDescent="0.45">
      <c r="C343" s="7"/>
      <c r="D343" s="83"/>
      <c r="E343" s="83"/>
      <c r="F343" s="83"/>
      <c r="G343" s="83"/>
      <c r="H343" s="83"/>
      <c r="I343" s="83"/>
      <c r="J343" s="83"/>
      <c r="K343" s="7"/>
    </row>
    <row r="344" spans="3:11" ht="15" customHeight="1" x14ac:dyDescent="0.45">
      <c r="C344" s="7"/>
      <c r="D344" s="83"/>
      <c r="E344" s="83"/>
      <c r="F344" s="83"/>
      <c r="G344" s="83"/>
      <c r="H344" s="83"/>
      <c r="I344" s="83"/>
      <c r="J344" s="83"/>
      <c r="K344" s="7"/>
    </row>
    <row r="345" spans="3:11" ht="15" customHeight="1" x14ac:dyDescent="0.45">
      <c r="C345" s="7"/>
      <c r="D345" s="83"/>
      <c r="E345" s="83"/>
      <c r="F345" s="83"/>
      <c r="G345" s="83"/>
      <c r="H345" s="83"/>
      <c r="I345" s="83"/>
      <c r="J345" s="83"/>
      <c r="K345" s="7"/>
    </row>
    <row r="346" spans="3:11" ht="15" customHeight="1" x14ac:dyDescent="0.45">
      <c r="C346" s="7"/>
      <c r="D346" s="83"/>
      <c r="E346" s="83"/>
      <c r="F346" s="83"/>
      <c r="G346" s="83"/>
      <c r="H346" s="83"/>
      <c r="I346" s="83"/>
      <c r="J346" s="83"/>
      <c r="K346" s="7"/>
    </row>
    <row r="347" spans="3:11" ht="15" customHeight="1" x14ac:dyDescent="0.45">
      <c r="C347" s="7"/>
      <c r="D347" s="83"/>
      <c r="E347" s="83"/>
      <c r="F347" s="83"/>
      <c r="G347" s="83"/>
      <c r="H347" s="83"/>
      <c r="I347" s="83"/>
      <c r="J347" s="83"/>
      <c r="K347" s="7"/>
    </row>
    <row r="348" spans="3:11" ht="15" customHeight="1" x14ac:dyDescent="0.45">
      <c r="C348" s="7"/>
      <c r="D348" s="83"/>
      <c r="E348" s="83"/>
      <c r="F348" s="83"/>
      <c r="G348" s="83"/>
      <c r="H348" s="83"/>
      <c r="I348" s="83"/>
      <c r="J348" s="83"/>
      <c r="K348" s="7"/>
    </row>
    <row r="349" spans="3:11" ht="15" customHeight="1" x14ac:dyDescent="0.45">
      <c r="C349" s="7"/>
      <c r="D349" s="83"/>
      <c r="E349" s="83"/>
      <c r="F349" s="83"/>
      <c r="G349" s="83"/>
      <c r="H349" s="83"/>
      <c r="I349" s="83"/>
      <c r="J349" s="83"/>
      <c r="K349" s="7"/>
    </row>
    <row r="350" spans="3:11" ht="15" customHeight="1" x14ac:dyDescent="0.45">
      <c r="C350" s="7"/>
      <c r="D350" s="83"/>
      <c r="E350" s="83"/>
      <c r="F350" s="83"/>
      <c r="G350" s="83"/>
      <c r="H350" s="83"/>
      <c r="I350" s="83"/>
      <c r="J350" s="83"/>
      <c r="K350" s="7"/>
    </row>
    <row r="351" spans="3:11" ht="15" customHeight="1" x14ac:dyDescent="0.45">
      <c r="C351" s="7"/>
      <c r="D351" s="83"/>
      <c r="E351" s="83"/>
      <c r="F351" s="83"/>
      <c r="G351" s="83"/>
      <c r="H351" s="83"/>
      <c r="I351" s="83"/>
      <c r="J351" s="83"/>
      <c r="K351" s="7"/>
    </row>
    <row r="352" spans="3:11" ht="15" customHeight="1" x14ac:dyDescent="0.45">
      <c r="C352" s="7"/>
      <c r="D352" s="83"/>
      <c r="E352" s="83"/>
      <c r="F352" s="83"/>
      <c r="G352" s="83"/>
      <c r="H352" s="83"/>
      <c r="I352" s="83"/>
      <c r="J352" s="83"/>
      <c r="K352" s="7"/>
    </row>
    <row r="353" spans="3:11" ht="15" customHeight="1" x14ac:dyDescent="0.45">
      <c r="C353" s="7"/>
      <c r="D353" s="83"/>
      <c r="E353" s="83"/>
      <c r="F353" s="83"/>
      <c r="G353" s="83"/>
      <c r="H353" s="83"/>
      <c r="I353" s="83"/>
      <c r="J353" s="83"/>
      <c r="K353" s="7"/>
    </row>
    <row r="354" spans="3:11" ht="15" customHeight="1" x14ac:dyDescent="0.45">
      <c r="C354" s="7"/>
      <c r="D354" s="83"/>
      <c r="E354" s="83"/>
      <c r="F354" s="83"/>
      <c r="G354" s="83"/>
      <c r="H354" s="83"/>
      <c r="I354" s="83"/>
      <c r="J354" s="83"/>
      <c r="K354" s="7"/>
    </row>
    <row r="355" spans="3:11" ht="15" customHeight="1" x14ac:dyDescent="0.45">
      <c r="C355" s="7"/>
      <c r="D355" s="83"/>
      <c r="E355" s="83"/>
      <c r="F355" s="83"/>
      <c r="G355" s="83"/>
      <c r="H355" s="83"/>
      <c r="I355" s="83"/>
      <c r="J355" s="83"/>
      <c r="K355" s="7"/>
    </row>
    <row r="356" spans="3:11" ht="15" customHeight="1" x14ac:dyDescent="0.45">
      <c r="C356" s="7"/>
      <c r="D356" s="83"/>
      <c r="E356" s="83"/>
      <c r="F356" s="83"/>
      <c r="G356" s="83"/>
      <c r="H356" s="83"/>
      <c r="I356" s="83"/>
      <c r="J356" s="83"/>
      <c r="K356" s="7"/>
    </row>
    <row r="357" spans="3:11" ht="15" customHeight="1" x14ac:dyDescent="0.45">
      <c r="C357" s="7"/>
      <c r="D357" s="83"/>
      <c r="E357" s="83"/>
      <c r="F357" s="83"/>
      <c r="G357" s="83"/>
      <c r="H357" s="83"/>
      <c r="I357" s="83"/>
      <c r="J357" s="83"/>
      <c r="K357" s="7"/>
    </row>
    <row r="358" spans="3:11" ht="15" customHeight="1" x14ac:dyDescent="0.45">
      <c r="C358" s="7"/>
      <c r="D358" s="83"/>
      <c r="E358" s="83"/>
      <c r="F358" s="83"/>
      <c r="G358" s="83"/>
      <c r="H358" s="83"/>
      <c r="I358" s="83"/>
      <c r="J358" s="83"/>
      <c r="K358" s="7"/>
    </row>
    <row r="359" spans="3:11" ht="15" customHeight="1" x14ac:dyDescent="0.45">
      <c r="C359" s="7"/>
      <c r="D359" s="83"/>
      <c r="E359" s="83"/>
      <c r="F359" s="83"/>
      <c r="G359" s="83"/>
      <c r="H359" s="83"/>
      <c r="I359" s="83"/>
      <c r="J359" s="83"/>
      <c r="K359" s="7"/>
    </row>
    <row r="360" spans="3:11" ht="15" customHeight="1" x14ac:dyDescent="0.45">
      <c r="C360" s="7"/>
      <c r="D360" s="83"/>
      <c r="E360" s="83"/>
      <c r="F360" s="83"/>
      <c r="G360" s="83"/>
      <c r="H360" s="83"/>
      <c r="I360" s="83"/>
      <c r="J360" s="83"/>
      <c r="K360" s="7"/>
    </row>
    <row r="361" spans="3:11" ht="15" customHeight="1" x14ac:dyDescent="0.45">
      <c r="C361" s="7"/>
      <c r="D361" s="83"/>
      <c r="E361" s="83"/>
      <c r="F361" s="83"/>
      <c r="G361" s="83"/>
      <c r="H361" s="83"/>
      <c r="I361" s="83"/>
      <c r="J361" s="83"/>
      <c r="K361" s="7"/>
    </row>
    <row r="362" spans="3:11" ht="15" customHeight="1" x14ac:dyDescent="0.45">
      <c r="C362" s="7"/>
      <c r="D362" s="83"/>
      <c r="E362" s="83"/>
      <c r="F362" s="83"/>
      <c r="G362" s="83"/>
      <c r="H362" s="83"/>
      <c r="I362" s="83"/>
      <c r="J362" s="83"/>
      <c r="K362" s="7"/>
    </row>
    <row r="363" spans="3:11" ht="15" customHeight="1" x14ac:dyDescent="0.45">
      <c r="C363" s="7"/>
      <c r="D363" s="83"/>
      <c r="E363" s="83"/>
      <c r="F363" s="83"/>
      <c r="G363" s="83"/>
      <c r="H363" s="83"/>
      <c r="I363" s="83"/>
      <c r="J363" s="83"/>
      <c r="K363" s="7"/>
    </row>
    <row r="364" spans="3:11" ht="15" customHeight="1" x14ac:dyDescent="0.45">
      <c r="C364" s="7"/>
      <c r="D364" s="83"/>
      <c r="E364" s="83"/>
      <c r="F364" s="83"/>
      <c r="G364" s="83"/>
      <c r="H364" s="83"/>
      <c r="I364" s="83"/>
      <c r="J364" s="83"/>
      <c r="K364" s="7"/>
    </row>
    <row r="365" spans="3:11" ht="15" customHeight="1" x14ac:dyDescent="0.45">
      <c r="C365" s="7"/>
      <c r="D365" s="83"/>
      <c r="E365" s="83"/>
      <c r="F365" s="83"/>
      <c r="G365" s="83"/>
      <c r="H365" s="83"/>
      <c r="I365" s="83"/>
      <c r="J365" s="83"/>
      <c r="K365" s="7"/>
    </row>
    <row r="366" spans="3:11" ht="15" customHeight="1" x14ac:dyDescent="0.45">
      <c r="C366" s="7"/>
      <c r="D366" s="83"/>
      <c r="E366" s="83"/>
      <c r="F366" s="83"/>
      <c r="G366" s="83"/>
      <c r="H366" s="83"/>
      <c r="I366" s="83"/>
      <c r="J366" s="83"/>
      <c r="K366" s="7"/>
    </row>
    <row r="367" spans="3:11" ht="15" customHeight="1" x14ac:dyDescent="0.45">
      <c r="C367" s="7"/>
      <c r="D367" s="83"/>
      <c r="E367" s="83"/>
      <c r="F367" s="83"/>
      <c r="G367" s="83"/>
      <c r="H367" s="83"/>
      <c r="I367" s="83"/>
      <c r="J367" s="83"/>
      <c r="K367" s="7"/>
    </row>
    <row r="368" spans="3:11" ht="15" customHeight="1" x14ac:dyDescent="0.45">
      <c r="C368" s="7"/>
      <c r="D368" s="83"/>
      <c r="E368" s="83"/>
      <c r="F368" s="83"/>
      <c r="G368" s="83"/>
      <c r="H368" s="83"/>
      <c r="I368" s="83"/>
      <c r="J368" s="83"/>
      <c r="K368" s="7"/>
    </row>
    <row r="369" spans="3:11" ht="15" customHeight="1" x14ac:dyDescent="0.45">
      <c r="C369" s="7"/>
      <c r="D369" s="83"/>
      <c r="E369" s="83"/>
      <c r="F369" s="83"/>
      <c r="G369" s="83"/>
      <c r="H369" s="83"/>
      <c r="I369" s="83"/>
      <c r="J369" s="83"/>
      <c r="K369" s="7"/>
    </row>
    <row r="370" spans="3:11" ht="15" customHeight="1" x14ac:dyDescent="0.45">
      <c r="C370" s="7"/>
      <c r="D370" s="83"/>
      <c r="E370" s="83"/>
      <c r="F370" s="83"/>
      <c r="G370" s="83"/>
      <c r="H370" s="83"/>
      <c r="I370" s="83"/>
      <c r="J370" s="83"/>
      <c r="K370" s="7"/>
    </row>
    <row r="371" spans="3:11" ht="15" customHeight="1" x14ac:dyDescent="0.45">
      <c r="C371" s="7"/>
      <c r="D371" s="83"/>
      <c r="E371" s="83"/>
      <c r="F371" s="83"/>
      <c r="G371" s="83"/>
      <c r="H371" s="83"/>
      <c r="I371" s="83"/>
      <c r="J371" s="83"/>
      <c r="K371" s="7"/>
    </row>
    <row r="372" spans="3:11" ht="15" customHeight="1" x14ac:dyDescent="0.45">
      <c r="C372" s="7"/>
      <c r="D372" s="83"/>
      <c r="E372" s="83"/>
      <c r="F372" s="83"/>
      <c r="G372" s="83"/>
      <c r="H372" s="83"/>
      <c r="I372" s="83"/>
      <c r="J372" s="83"/>
      <c r="K372" s="7"/>
    </row>
    <row r="373" spans="3:11" ht="15" customHeight="1" x14ac:dyDescent="0.45">
      <c r="C373" s="7"/>
      <c r="D373" s="83"/>
      <c r="E373" s="83"/>
      <c r="F373" s="83"/>
      <c r="G373" s="83"/>
      <c r="H373" s="83"/>
      <c r="I373" s="83"/>
      <c r="J373" s="83"/>
      <c r="K373" s="7"/>
    </row>
    <row r="374" spans="3:11" ht="15" customHeight="1" x14ac:dyDescent="0.45">
      <c r="C374" s="7"/>
      <c r="D374" s="83"/>
      <c r="E374" s="83"/>
      <c r="F374" s="83"/>
      <c r="G374" s="83"/>
      <c r="H374" s="83"/>
      <c r="I374" s="83"/>
      <c r="J374" s="83"/>
      <c r="K374" s="7"/>
    </row>
    <row r="375" spans="3:11" ht="15" customHeight="1" x14ac:dyDescent="0.45">
      <c r="C375" s="7"/>
      <c r="D375" s="83"/>
      <c r="E375" s="83"/>
      <c r="F375" s="83"/>
      <c r="G375" s="83"/>
      <c r="H375" s="83"/>
      <c r="I375" s="83"/>
      <c r="J375" s="83"/>
      <c r="K375" s="7"/>
    </row>
    <row r="376" spans="3:11" ht="15" customHeight="1" x14ac:dyDescent="0.45">
      <c r="C376" s="7"/>
      <c r="D376" s="83"/>
      <c r="E376" s="83"/>
      <c r="F376" s="83"/>
      <c r="G376" s="83"/>
      <c r="H376" s="83"/>
      <c r="I376" s="83"/>
      <c r="J376" s="83"/>
      <c r="K376" s="7"/>
    </row>
    <row r="377" spans="3:11" ht="15" customHeight="1" x14ac:dyDescent="0.45">
      <c r="C377" s="7"/>
      <c r="D377" s="83"/>
      <c r="E377" s="83"/>
      <c r="F377" s="83"/>
      <c r="G377" s="83"/>
      <c r="H377" s="83"/>
      <c r="I377" s="83"/>
      <c r="J377" s="83"/>
      <c r="K377" s="7"/>
    </row>
    <row r="378" spans="3:11" ht="15" customHeight="1" x14ac:dyDescent="0.45">
      <c r="C378" s="7"/>
      <c r="D378" s="83"/>
      <c r="E378" s="83"/>
      <c r="F378" s="83"/>
      <c r="G378" s="83"/>
      <c r="H378" s="83"/>
      <c r="I378" s="83"/>
      <c r="J378" s="83"/>
      <c r="K378" s="7"/>
    </row>
    <row r="379" spans="3:11" ht="15" customHeight="1" x14ac:dyDescent="0.45">
      <c r="C379" s="7"/>
      <c r="D379" s="83"/>
      <c r="E379" s="83"/>
      <c r="F379" s="83"/>
      <c r="G379" s="83"/>
      <c r="H379" s="83"/>
      <c r="I379" s="83"/>
      <c r="J379" s="83"/>
      <c r="K379" s="7"/>
    </row>
    <row r="380" spans="3:11" ht="15" customHeight="1" x14ac:dyDescent="0.45">
      <c r="C380" s="7"/>
      <c r="D380" s="83"/>
      <c r="E380" s="83"/>
      <c r="F380" s="83"/>
      <c r="G380" s="83"/>
      <c r="H380" s="83"/>
      <c r="I380" s="83"/>
      <c r="J380" s="83"/>
      <c r="K380" s="7"/>
    </row>
    <row r="381" spans="3:11" ht="15" customHeight="1" x14ac:dyDescent="0.45">
      <c r="C381" s="7"/>
      <c r="D381" s="83"/>
      <c r="E381" s="83"/>
      <c r="F381" s="83"/>
      <c r="G381" s="83"/>
      <c r="H381" s="83"/>
      <c r="I381" s="83"/>
      <c r="J381" s="83"/>
      <c r="K381" s="7"/>
    </row>
    <row r="382" spans="3:11" ht="15" customHeight="1" x14ac:dyDescent="0.45">
      <c r="C382" s="7"/>
      <c r="D382" s="83"/>
      <c r="E382" s="83"/>
      <c r="F382" s="83"/>
      <c r="G382" s="83"/>
      <c r="H382" s="83"/>
      <c r="I382" s="83"/>
      <c r="J382" s="83"/>
      <c r="K382" s="7"/>
    </row>
    <row r="383" spans="3:11" ht="15" customHeight="1" x14ac:dyDescent="0.45">
      <c r="C383" s="7"/>
      <c r="D383" s="83"/>
      <c r="E383" s="83"/>
      <c r="F383" s="83"/>
      <c r="G383" s="83"/>
      <c r="H383" s="83"/>
      <c r="I383" s="83"/>
      <c r="J383" s="83"/>
      <c r="K383" s="7"/>
    </row>
    <row r="384" spans="3:11" ht="15" customHeight="1" x14ac:dyDescent="0.45">
      <c r="C384" s="7"/>
      <c r="D384" s="83"/>
      <c r="E384" s="83"/>
      <c r="F384" s="83"/>
      <c r="G384" s="83"/>
      <c r="H384" s="83"/>
      <c r="I384" s="83"/>
      <c r="J384" s="83"/>
      <c r="K384" s="7"/>
    </row>
    <row r="385" spans="3:11" ht="15" customHeight="1" x14ac:dyDescent="0.45">
      <c r="C385" s="7"/>
      <c r="D385" s="83"/>
      <c r="E385" s="83"/>
      <c r="F385" s="83"/>
      <c r="G385" s="83"/>
      <c r="H385" s="83"/>
      <c r="I385" s="83"/>
      <c r="J385" s="83"/>
      <c r="K385" s="7"/>
    </row>
    <row r="386" spans="3:11" ht="15" customHeight="1" x14ac:dyDescent="0.45">
      <c r="C386" s="7"/>
      <c r="D386" s="83"/>
      <c r="E386" s="83"/>
      <c r="F386" s="83"/>
      <c r="G386" s="83"/>
      <c r="H386" s="83"/>
      <c r="I386" s="83"/>
      <c r="J386" s="83"/>
      <c r="K386" s="7"/>
    </row>
    <row r="387" spans="3:11" ht="15" customHeight="1" x14ac:dyDescent="0.45">
      <c r="C387" s="7"/>
      <c r="D387" s="83"/>
      <c r="E387" s="83"/>
      <c r="F387" s="83"/>
      <c r="G387" s="83"/>
      <c r="H387" s="83"/>
      <c r="I387" s="83"/>
      <c r="J387" s="83"/>
      <c r="K387" s="7"/>
    </row>
    <row r="388" spans="3:11" ht="15" customHeight="1" x14ac:dyDescent="0.45">
      <c r="C388" s="7"/>
      <c r="D388" s="83"/>
      <c r="E388" s="83"/>
      <c r="F388" s="83"/>
      <c r="G388" s="83"/>
      <c r="H388" s="83"/>
      <c r="I388" s="83"/>
      <c r="J388" s="83"/>
      <c r="K388" s="7"/>
    </row>
    <row r="389" spans="3:11" ht="15" customHeight="1" x14ac:dyDescent="0.45">
      <c r="C389" s="7"/>
      <c r="D389" s="83"/>
      <c r="E389" s="83"/>
      <c r="F389" s="83"/>
      <c r="G389" s="83"/>
      <c r="H389" s="83"/>
      <c r="I389" s="83"/>
      <c r="J389" s="83"/>
      <c r="K389" s="7"/>
    </row>
    <row r="390" spans="3:11" ht="15" customHeight="1" x14ac:dyDescent="0.45">
      <c r="C390" s="7"/>
      <c r="D390" s="83"/>
      <c r="E390" s="83"/>
      <c r="F390" s="83"/>
      <c r="G390" s="83"/>
      <c r="H390" s="83"/>
      <c r="I390" s="83"/>
      <c r="J390" s="83"/>
      <c r="K390" s="7"/>
    </row>
    <row r="391" spans="3:11" ht="15" customHeight="1" x14ac:dyDescent="0.45">
      <c r="C391" s="7"/>
      <c r="D391" s="83"/>
      <c r="E391" s="83"/>
      <c r="F391" s="83"/>
      <c r="G391" s="83"/>
      <c r="H391" s="83"/>
      <c r="I391" s="83"/>
      <c r="J391" s="83"/>
      <c r="K391" s="7"/>
    </row>
    <row r="392" spans="3:11" ht="15" customHeight="1" x14ac:dyDescent="0.45">
      <c r="C392" s="7"/>
      <c r="D392" s="83"/>
      <c r="E392" s="83"/>
      <c r="F392" s="83"/>
      <c r="G392" s="83"/>
      <c r="H392" s="83"/>
      <c r="I392" s="83"/>
      <c r="J392" s="83"/>
      <c r="K392" s="7"/>
    </row>
    <row r="393" spans="3:11" ht="15" customHeight="1" x14ac:dyDescent="0.45">
      <c r="C393" s="7"/>
      <c r="D393" s="83"/>
      <c r="E393" s="83"/>
      <c r="F393" s="83"/>
      <c r="G393" s="83"/>
      <c r="H393" s="83"/>
      <c r="I393" s="83"/>
      <c r="J393" s="83"/>
      <c r="K393" s="7"/>
    </row>
    <row r="394" spans="3:11" ht="15" customHeight="1" x14ac:dyDescent="0.45">
      <c r="C394" s="7"/>
      <c r="D394" s="83"/>
      <c r="E394" s="83"/>
      <c r="F394" s="83"/>
      <c r="G394" s="83"/>
      <c r="H394" s="83"/>
      <c r="I394" s="83"/>
      <c r="J394" s="83"/>
      <c r="K394" s="7"/>
    </row>
    <row r="395" spans="3:11" ht="15" customHeight="1" x14ac:dyDescent="0.45">
      <c r="C395" s="7"/>
      <c r="D395" s="83"/>
      <c r="E395" s="83"/>
      <c r="F395" s="83"/>
      <c r="G395" s="83"/>
      <c r="H395" s="83"/>
      <c r="I395" s="83"/>
      <c r="J395" s="83"/>
      <c r="K395" s="7"/>
    </row>
    <row r="396" spans="3:11" ht="15" customHeight="1" x14ac:dyDescent="0.45">
      <c r="C396" s="7"/>
      <c r="D396" s="83"/>
      <c r="E396" s="83"/>
      <c r="F396" s="83"/>
      <c r="G396" s="83"/>
      <c r="H396" s="83"/>
      <c r="I396" s="83"/>
      <c r="J396" s="83"/>
      <c r="K396" s="7"/>
    </row>
    <row r="397" spans="3:11" ht="15" customHeight="1" x14ac:dyDescent="0.45">
      <c r="C397" s="7"/>
      <c r="D397" s="83"/>
      <c r="E397" s="83"/>
      <c r="F397" s="83"/>
      <c r="G397" s="83"/>
      <c r="H397" s="83"/>
      <c r="I397" s="83"/>
      <c r="J397" s="83"/>
      <c r="K397" s="7"/>
    </row>
    <row r="398" spans="3:11" ht="15" customHeight="1" x14ac:dyDescent="0.45">
      <c r="C398" s="7"/>
      <c r="D398" s="83"/>
      <c r="E398" s="83"/>
      <c r="F398" s="83"/>
      <c r="G398" s="83"/>
      <c r="H398" s="83"/>
      <c r="I398" s="83"/>
      <c r="J398" s="83"/>
      <c r="K398" s="7"/>
    </row>
    <row r="399" spans="3:11" ht="15" customHeight="1" x14ac:dyDescent="0.45">
      <c r="C399" s="7"/>
      <c r="D399" s="83"/>
      <c r="E399" s="83"/>
      <c r="F399" s="83"/>
      <c r="G399" s="83"/>
      <c r="H399" s="83"/>
      <c r="I399" s="83"/>
      <c r="J399" s="83"/>
      <c r="K399" s="7"/>
    </row>
    <row r="400" spans="3:11" ht="15" customHeight="1" x14ac:dyDescent="0.45">
      <c r="C400" s="7"/>
      <c r="D400" s="83"/>
      <c r="E400" s="83"/>
      <c r="F400" s="83"/>
      <c r="G400" s="83"/>
      <c r="H400" s="83"/>
      <c r="I400" s="83"/>
      <c r="J400" s="83"/>
      <c r="K400" s="7"/>
    </row>
    <row r="401" spans="3:11" ht="15" customHeight="1" x14ac:dyDescent="0.45">
      <c r="C401" s="7"/>
      <c r="D401" s="83"/>
      <c r="E401" s="83"/>
      <c r="F401" s="83"/>
      <c r="G401" s="83"/>
      <c r="H401" s="83"/>
      <c r="I401" s="83"/>
      <c r="J401" s="83"/>
      <c r="K401" s="7"/>
    </row>
    <row r="402" spans="3:11" ht="15" customHeight="1" x14ac:dyDescent="0.45">
      <c r="C402" s="7"/>
      <c r="D402" s="83"/>
      <c r="E402" s="83"/>
      <c r="F402" s="83"/>
      <c r="G402" s="83"/>
      <c r="H402" s="83"/>
      <c r="I402" s="83"/>
      <c r="J402" s="83"/>
      <c r="K402" s="7"/>
    </row>
    <row r="403" spans="3:11" ht="15" customHeight="1" x14ac:dyDescent="0.45">
      <c r="C403" s="7"/>
      <c r="D403" s="83"/>
      <c r="E403" s="83"/>
      <c r="F403" s="83"/>
      <c r="G403" s="83"/>
      <c r="H403" s="83"/>
      <c r="I403" s="83"/>
      <c r="J403" s="83"/>
      <c r="K403" s="7"/>
    </row>
    <row r="404" spans="3:11" ht="15" customHeight="1" x14ac:dyDescent="0.45">
      <c r="C404" s="7"/>
      <c r="D404" s="83"/>
      <c r="E404" s="83"/>
      <c r="F404" s="83"/>
      <c r="G404" s="83"/>
      <c r="H404" s="83"/>
      <c r="I404" s="83"/>
      <c r="J404" s="83"/>
      <c r="K404" s="7"/>
    </row>
    <row r="405" spans="3:11" ht="15" customHeight="1" x14ac:dyDescent="0.45">
      <c r="C405" s="7"/>
      <c r="D405" s="83"/>
      <c r="E405" s="83"/>
      <c r="F405" s="83"/>
      <c r="G405" s="83"/>
      <c r="H405" s="83"/>
      <c r="I405" s="83"/>
      <c r="J405" s="83"/>
      <c r="K405" s="7"/>
    </row>
    <row r="406" spans="3:11" ht="15" customHeight="1" x14ac:dyDescent="0.45">
      <c r="C406" s="7"/>
      <c r="D406" s="83"/>
      <c r="E406" s="83"/>
      <c r="F406" s="83"/>
      <c r="G406" s="83"/>
      <c r="H406" s="83"/>
      <c r="I406" s="83"/>
      <c r="J406" s="83"/>
      <c r="K406" s="7"/>
    </row>
    <row r="407" spans="3:11" ht="15" customHeight="1" x14ac:dyDescent="0.45">
      <c r="C407" s="7"/>
      <c r="D407" s="83"/>
      <c r="E407" s="83"/>
      <c r="F407" s="83"/>
      <c r="G407" s="83"/>
      <c r="H407" s="83"/>
      <c r="I407" s="83"/>
      <c r="J407" s="83"/>
      <c r="K407" s="7"/>
    </row>
    <row r="408" spans="3:11" ht="15" customHeight="1" x14ac:dyDescent="0.45">
      <c r="C408" s="7"/>
      <c r="D408" s="83"/>
      <c r="E408" s="83"/>
      <c r="F408" s="83"/>
      <c r="G408" s="83"/>
      <c r="H408" s="83"/>
      <c r="I408" s="83"/>
      <c r="J408" s="83"/>
      <c r="K408" s="7"/>
    </row>
    <row r="409" spans="3:11" ht="15" customHeight="1" x14ac:dyDescent="0.45">
      <c r="C409" s="7"/>
      <c r="D409" s="83"/>
      <c r="E409" s="83"/>
      <c r="F409" s="83"/>
      <c r="G409" s="83"/>
      <c r="H409" s="83"/>
      <c r="I409" s="83"/>
      <c r="J409" s="83"/>
      <c r="K409" s="7"/>
    </row>
    <row r="410" spans="3:11" ht="15" customHeight="1" x14ac:dyDescent="0.45">
      <c r="C410" s="7"/>
      <c r="D410" s="83"/>
      <c r="E410" s="83"/>
      <c r="F410" s="83"/>
      <c r="G410" s="83"/>
      <c r="H410" s="83"/>
      <c r="I410" s="83"/>
      <c r="J410" s="83"/>
      <c r="K410" s="7"/>
    </row>
    <row r="411" spans="3:11" ht="15" customHeight="1" x14ac:dyDescent="0.45">
      <c r="C411" s="7"/>
      <c r="D411" s="83"/>
      <c r="E411" s="83"/>
      <c r="F411" s="83"/>
      <c r="G411" s="83"/>
      <c r="H411" s="83"/>
      <c r="I411" s="83"/>
      <c r="J411" s="83"/>
      <c r="K411" s="7"/>
    </row>
    <row r="412" spans="3:11" ht="15" customHeight="1" x14ac:dyDescent="0.45">
      <c r="C412" s="7"/>
      <c r="D412" s="83"/>
      <c r="E412" s="83"/>
      <c r="F412" s="83"/>
      <c r="G412" s="83"/>
      <c r="H412" s="83"/>
      <c r="I412" s="83"/>
      <c r="J412" s="83"/>
      <c r="K412" s="7"/>
    </row>
    <row r="413" spans="3:11" ht="15" customHeight="1" x14ac:dyDescent="0.45">
      <c r="C413" s="7"/>
      <c r="D413" s="83"/>
      <c r="E413" s="83"/>
      <c r="F413" s="83"/>
      <c r="G413" s="83"/>
      <c r="H413" s="83"/>
      <c r="I413" s="83"/>
      <c r="J413" s="83"/>
      <c r="K413" s="7"/>
    </row>
    <row r="414" spans="3:11" ht="15" customHeight="1" x14ac:dyDescent="0.45">
      <c r="C414" s="7"/>
      <c r="D414" s="83"/>
      <c r="E414" s="83"/>
      <c r="F414" s="83"/>
      <c r="G414" s="83"/>
      <c r="H414" s="83"/>
      <c r="I414" s="83"/>
      <c r="J414" s="83"/>
      <c r="K414" s="7"/>
    </row>
    <row r="415" spans="3:11" ht="15" customHeight="1" x14ac:dyDescent="0.45">
      <c r="C415" s="7"/>
      <c r="D415" s="83"/>
      <c r="E415" s="83"/>
      <c r="F415" s="83"/>
      <c r="G415" s="83"/>
      <c r="H415" s="83"/>
      <c r="I415" s="83"/>
      <c r="J415" s="83"/>
      <c r="K415" s="7"/>
    </row>
    <row r="416" spans="3:11" ht="15" customHeight="1" x14ac:dyDescent="0.45">
      <c r="C416" s="7"/>
      <c r="D416" s="83"/>
      <c r="E416" s="83"/>
      <c r="F416" s="83"/>
      <c r="G416" s="83"/>
      <c r="H416" s="83"/>
      <c r="I416" s="83"/>
      <c r="J416" s="83"/>
      <c r="K416" s="7"/>
    </row>
    <row r="417" spans="3:11" ht="15" customHeight="1" x14ac:dyDescent="0.45">
      <c r="C417" s="7"/>
      <c r="D417" s="83"/>
      <c r="E417" s="83"/>
      <c r="F417" s="83"/>
      <c r="G417" s="83"/>
      <c r="H417" s="83"/>
      <c r="I417" s="83"/>
      <c r="J417" s="83"/>
      <c r="K417" s="7"/>
    </row>
    <row r="418" spans="3:11" ht="15" customHeight="1" x14ac:dyDescent="0.45">
      <c r="C418" s="7"/>
      <c r="D418" s="83"/>
      <c r="E418" s="83"/>
      <c r="F418" s="83"/>
      <c r="G418" s="83"/>
      <c r="H418" s="83"/>
      <c r="I418" s="83"/>
      <c r="J418" s="83"/>
      <c r="K418" s="7"/>
    </row>
    <row r="419" spans="3:11" ht="15" customHeight="1" x14ac:dyDescent="0.45">
      <c r="C419" s="7"/>
      <c r="D419" s="83"/>
      <c r="E419" s="83"/>
      <c r="F419" s="83"/>
      <c r="G419" s="83"/>
      <c r="H419" s="83"/>
      <c r="I419" s="83"/>
      <c r="J419" s="83"/>
      <c r="K419" s="7"/>
    </row>
    <row r="420" spans="3:11" ht="15" customHeight="1" x14ac:dyDescent="0.45">
      <c r="C420" s="7"/>
      <c r="D420" s="83"/>
      <c r="E420" s="83"/>
      <c r="F420" s="83"/>
      <c r="G420" s="83"/>
      <c r="H420" s="83"/>
      <c r="I420" s="83"/>
      <c r="J420" s="83"/>
      <c r="K420" s="7"/>
    </row>
    <row r="421" spans="3:11" ht="15" customHeight="1" x14ac:dyDescent="0.45">
      <c r="C421" s="7"/>
      <c r="D421" s="83"/>
      <c r="E421" s="83"/>
      <c r="F421" s="83"/>
      <c r="G421" s="83"/>
      <c r="H421" s="83"/>
      <c r="I421" s="83"/>
      <c r="J421" s="83"/>
      <c r="K421" s="7"/>
    </row>
    <row r="422" spans="3:11" ht="15" customHeight="1" x14ac:dyDescent="0.45">
      <c r="C422" s="7"/>
      <c r="D422" s="83"/>
      <c r="E422" s="83"/>
      <c r="F422" s="83"/>
      <c r="G422" s="83"/>
      <c r="H422" s="83"/>
      <c r="I422" s="83"/>
      <c r="J422" s="83"/>
      <c r="K422" s="7"/>
    </row>
    <row r="423" spans="3:11" ht="15" customHeight="1" x14ac:dyDescent="0.45">
      <c r="C423" s="7"/>
      <c r="D423" s="83"/>
      <c r="E423" s="83"/>
      <c r="F423" s="83"/>
      <c r="G423" s="83"/>
      <c r="H423" s="83"/>
      <c r="I423" s="83"/>
      <c r="J423" s="83"/>
      <c r="K423" s="7"/>
    </row>
    <row r="424" spans="3:11" ht="15" customHeight="1" x14ac:dyDescent="0.45">
      <c r="C424" s="7"/>
      <c r="D424" s="83"/>
      <c r="E424" s="83"/>
      <c r="F424" s="83"/>
      <c r="G424" s="83"/>
      <c r="H424" s="83"/>
      <c r="I424" s="83"/>
      <c r="J424" s="83"/>
      <c r="K424" s="7"/>
    </row>
    <row r="425" spans="3:11" ht="15" customHeight="1" x14ac:dyDescent="0.45">
      <c r="C425" s="7"/>
      <c r="D425" s="83"/>
      <c r="E425" s="83"/>
      <c r="F425" s="83"/>
      <c r="G425" s="83"/>
      <c r="H425" s="83"/>
      <c r="I425" s="83"/>
      <c r="J425" s="83"/>
      <c r="K425" s="7"/>
    </row>
    <row r="426" spans="3:11" ht="15" customHeight="1" x14ac:dyDescent="0.45">
      <c r="C426" s="7"/>
      <c r="D426" s="83"/>
      <c r="E426" s="83"/>
      <c r="F426" s="83"/>
      <c r="G426" s="83"/>
      <c r="H426" s="83"/>
      <c r="I426" s="83"/>
      <c r="J426" s="83"/>
      <c r="K426" s="7"/>
    </row>
    <row r="427" spans="3:11" ht="15" customHeight="1" x14ac:dyDescent="0.45">
      <c r="C427" s="7"/>
      <c r="D427" s="83"/>
      <c r="E427" s="83"/>
      <c r="F427" s="83"/>
      <c r="G427" s="83"/>
      <c r="H427" s="83"/>
      <c r="I427" s="83"/>
      <c r="J427" s="83"/>
      <c r="K427" s="7"/>
    </row>
    <row r="428" spans="3:11" ht="15" customHeight="1" x14ac:dyDescent="0.45">
      <c r="C428" s="7"/>
      <c r="D428" s="83"/>
      <c r="E428" s="83"/>
      <c r="F428" s="83"/>
      <c r="G428" s="83"/>
      <c r="H428" s="83"/>
      <c r="I428" s="83"/>
      <c r="J428" s="83"/>
      <c r="K428" s="7"/>
    </row>
    <row r="429" spans="3:11" ht="15" customHeight="1" x14ac:dyDescent="0.45">
      <c r="C429" s="7"/>
      <c r="D429" s="83"/>
      <c r="E429" s="83"/>
      <c r="F429" s="83"/>
      <c r="G429" s="83"/>
      <c r="H429" s="83"/>
      <c r="I429" s="83"/>
      <c r="J429" s="83"/>
      <c r="K429" s="7"/>
    </row>
    <row r="430" spans="3:11" ht="15" customHeight="1" x14ac:dyDescent="0.45">
      <c r="C430" s="7"/>
      <c r="D430" s="83"/>
      <c r="E430" s="83"/>
      <c r="F430" s="83"/>
      <c r="G430" s="83"/>
      <c r="H430" s="83"/>
      <c r="I430" s="83"/>
      <c r="J430" s="83"/>
      <c r="K430" s="7"/>
    </row>
    <row r="431" spans="3:11" ht="15" customHeight="1" x14ac:dyDescent="0.45">
      <c r="C431" s="7"/>
      <c r="D431" s="83"/>
      <c r="E431" s="83"/>
      <c r="F431" s="83"/>
      <c r="G431" s="83"/>
      <c r="H431" s="83"/>
      <c r="I431" s="83"/>
      <c r="J431" s="83"/>
      <c r="K431" s="7"/>
    </row>
    <row r="432" spans="3:11" ht="15" customHeight="1" x14ac:dyDescent="0.45">
      <c r="C432" s="7"/>
      <c r="D432" s="83"/>
      <c r="E432" s="83"/>
      <c r="F432" s="83"/>
      <c r="G432" s="83"/>
      <c r="H432" s="83"/>
      <c r="I432" s="83"/>
      <c r="J432" s="83"/>
      <c r="K432" s="7"/>
    </row>
    <row r="433" spans="3:11" ht="15" customHeight="1" x14ac:dyDescent="0.45">
      <c r="C433" s="7"/>
      <c r="D433" s="83"/>
      <c r="E433" s="83"/>
      <c r="F433" s="83"/>
      <c r="G433" s="83"/>
      <c r="H433" s="83"/>
      <c r="I433" s="83"/>
      <c r="J433" s="83"/>
      <c r="K433" s="7"/>
    </row>
    <row r="434" spans="3:11" ht="15" customHeight="1" x14ac:dyDescent="0.45">
      <c r="C434" s="7"/>
      <c r="D434" s="83"/>
      <c r="E434" s="83"/>
      <c r="F434" s="83"/>
      <c r="G434" s="83"/>
      <c r="H434" s="83"/>
      <c r="I434" s="83"/>
      <c r="J434" s="83"/>
      <c r="K434" s="7"/>
    </row>
    <row r="435" spans="3:11" ht="15" customHeight="1" x14ac:dyDescent="0.45">
      <c r="C435" s="7"/>
      <c r="D435" s="83"/>
      <c r="E435" s="83"/>
      <c r="F435" s="83"/>
      <c r="G435" s="83"/>
      <c r="H435" s="83"/>
      <c r="I435" s="83"/>
      <c r="J435" s="83"/>
      <c r="K435" s="7"/>
    </row>
    <row r="436" spans="3:11" ht="15" customHeight="1" x14ac:dyDescent="0.45">
      <c r="C436" s="7"/>
      <c r="D436" s="83"/>
      <c r="E436" s="83"/>
      <c r="F436" s="83"/>
      <c r="G436" s="83"/>
      <c r="H436" s="83"/>
      <c r="I436" s="83"/>
      <c r="J436" s="83"/>
      <c r="K436" s="7"/>
    </row>
    <row r="437" spans="3:11" ht="15" customHeight="1" x14ac:dyDescent="0.45">
      <c r="C437" s="7"/>
      <c r="D437" s="83"/>
      <c r="E437" s="83"/>
      <c r="F437" s="83"/>
      <c r="G437" s="83"/>
      <c r="H437" s="83"/>
      <c r="I437" s="83"/>
      <c r="J437" s="83"/>
      <c r="K437" s="7"/>
    </row>
    <row r="438" spans="3:11" ht="15" customHeight="1" x14ac:dyDescent="0.45">
      <c r="C438" s="7"/>
      <c r="D438" s="83"/>
      <c r="E438" s="83"/>
      <c r="F438" s="83"/>
      <c r="G438" s="83"/>
      <c r="H438" s="83"/>
      <c r="I438" s="83"/>
      <c r="J438" s="83"/>
      <c r="K438" s="7"/>
    </row>
    <row r="439" spans="3:11" ht="15" customHeight="1" x14ac:dyDescent="0.45">
      <c r="C439" s="7"/>
      <c r="D439" s="83"/>
      <c r="E439" s="83"/>
      <c r="F439" s="83"/>
      <c r="G439" s="83"/>
      <c r="H439" s="83"/>
      <c r="I439" s="83"/>
      <c r="J439" s="83"/>
      <c r="K439" s="7"/>
    </row>
    <row r="440" spans="3:11" ht="15" customHeight="1" x14ac:dyDescent="0.45">
      <c r="C440" s="7"/>
      <c r="D440" s="83"/>
      <c r="E440" s="83"/>
      <c r="F440" s="83"/>
      <c r="G440" s="83"/>
      <c r="H440" s="83"/>
      <c r="I440" s="83"/>
      <c r="J440" s="83"/>
      <c r="K440" s="7"/>
    </row>
    <row r="441" spans="3:11" ht="15" customHeight="1" x14ac:dyDescent="0.45">
      <c r="C441" s="7"/>
      <c r="D441" s="83"/>
      <c r="E441" s="83"/>
      <c r="F441" s="83"/>
      <c r="G441" s="83"/>
      <c r="H441" s="83"/>
      <c r="I441" s="83"/>
      <c r="J441" s="83"/>
      <c r="K441" s="7"/>
    </row>
    <row r="442" spans="3:11" ht="15" customHeight="1" x14ac:dyDescent="0.45">
      <c r="C442" s="7"/>
      <c r="D442" s="83"/>
      <c r="E442" s="83"/>
      <c r="F442" s="83"/>
      <c r="G442" s="83"/>
      <c r="H442" s="83"/>
      <c r="I442" s="83"/>
      <c r="J442" s="83"/>
      <c r="K442" s="7"/>
    </row>
    <row r="443" spans="3:11" ht="15" customHeight="1" x14ac:dyDescent="0.45">
      <c r="C443" s="7"/>
      <c r="D443" s="83"/>
      <c r="E443" s="83"/>
      <c r="F443" s="83"/>
      <c r="G443" s="83"/>
      <c r="H443" s="83"/>
      <c r="I443" s="83"/>
      <c r="J443" s="83"/>
      <c r="K443" s="7"/>
    </row>
    <row r="444" spans="3:11" ht="15" customHeight="1" x14ac:dyDescent="0.45">
      <c r="C444" s="7"/>
      <c r="D444" s="83"/>
      <c r="E444" s="83"/>
      <c r="F444" s="83"/>
      <c r="G444" s="83"/>
      <c r="H444" s="83"/>
      <c r="I444" s="83"/>
      <c r="J444" s="83"/>
      <c r="K444" s="7"/>
    </row>
    <row r="445" spans="3:11" ht="15" customHeight="1" x14ac:dyDescent="0.45">
      <c r="C445" s="7"/>
      <c r="D445" s="83"/>
      <c r="E445" s="83"/>
      <c r="F445" s="83"/>
      <c r="G445" s="83"/>
      <c r="H445" s="83"/>
      <c r="I445" s="83"/>
      <c r="J445" s="83"/>
      <c r="K445" s="7"/>
    </row>
    <row r="446" spans="3:11" ht="15" customHeight="1" x14ac:dyDescent="0.45">
      <c r="C446" s="7"/>
      <c r="D446" s="83"/>
      <c r="E446" s="83"/>
      <c r="F446" s="83"/>
      <c r="G446" s="83"/>
      <c r="H446" s="83"/>
      <c r="I446" s="83"/>
      <c r="J446" s="83"/>
      <c r="K446" s="7"/>
    </row>
    <row r="447" spans="3:11" ht="15" customHeight="1" x14ac:dyDescent="0.45">
      <c r="C447" s="7"/>
      <c r="D447" s="83"/>
      <c r="E447" s="83"/>
      <c r="F447" s="83"/>
      <c r="G447" s="83"/>
      <c r="H447" s="83"/>
      <c r="I447" s="83"/>
      <c r="J447" s="83"/>
      <c r="K447" s="7"/>
    </row>
    <row r="448" spans="3:11" ht="15" customHeight="1" x14ac:dyDescent="0.45">
      <c r="C448" s="7"/>
      <c r="D448" s="83"/>
      <c r="E448" s="83"/>
      <c r="F448" s="83"/>
      <c r="G448" s="83"/>
      <c r="H448" s="83"/>
      <c r="I448" s="83"/>
      <c r="J448" s="83"/>
      <c r="K448" s="7"/>
    </row>
    <row r="449" spans="3:11" ht="15" customHeight="1" x14ac:dyDescent="0.45">
      <c r="C449" s="7"/>
      <c r="D449" s="83"/>
      <c r="E449" s="83"/>
      <c r="F449" s="83"/>
      <c r="G449" s="83"/>
      <c r="H449" s="83"/>
      <c r="I449" s="83"/>
      <c r="J449" s="83"/>
      <c r="K449" s="7"/>
    </row>
    <row r="450" spans="3:11" ht="15" customHeight="1" x14ac:dyDescent="0.45">
      <c r="C450" s="7"/>
      <c r="D450" s="83"/>
      <c r="E450" s="83"/>
      <c r="F450" s="83"/>
      <c r="G450" s="83"/>
      <c r="H450" s="83"/>
      <c r="I450" s="83"/>
      <c r="J450" s="83"/>
      <c r="K450" s="7"/>
    </row>
    <row r="451" spans="3:11" ht="15" customHeight="1" x14ac:dyDescent="0.45">
      <c r="C451" s="7"/>
      <c r="D451" s="83"/>
      <c r="E451" s="83"/>
      <c r="F451" s="83"/>
      <c r="G451" s="83"/>
      <c r="H451" s="83"/>
      <c r="I451" s="83"/>
      <c r="J451" s="83"/>
      <c r="K451" s="7"/>
    </row>
    <row r="452" spans="3:11" ht="15" customHeight="1" x14ac:dyDescent="0.45">
      <c r="C452" s="7"/>
      <c r="D452" s="83"/>
      <c r="E452" s="83"/>
      <c r="F452" s="83"/>
      <c r="G452" s="83"/>
      <c r="H452" s="83"/>
      <c r="I452" s="83"/>
      <c r="J452" s="83"/>
      <c r="K452" s="7"/>
    </row>
    <row r="453" spans="3:11" ht="15" customHeight="1" x14ac:dyDescent="0.45">
      <c r="C453" s="7"/>
      <c r="D453" s="83"/>
      <c r="E453" s="83"/>
      <c r="F453" s="83"/>
      <c r="G453" s="83"/>
      <c r="H453" s="83"/>
      <c r="I453" s="83"/>
      <c r="J453" s="83"/>
      <c r="K453" s="7"/>
    </row>
    <row r="454" spans="3:11" ht="15" customHeight="1" x14ac:dyDescent="0.45">
      <c r="C454" s="7"/>
      <c r="D454" s="83"/>
      <c r="E454" s="83"/>
      <c r="F454" s="83"/>
      <c r="G454" s="83"/>
      <c r="H454" s="83"/>
      <c r="I454" s="83"/>
      <c r="J454" s="83"/>
      <c r="K454" s="7"/>
    </row>
    <row r="455" spans="3:11" ht="15" customHeight="1" x14ac:dyDescent="0.45">
      <c r="C455" s="7"/>
      <c r="D455" s="83"/>
      <c r="E455" s="83"/>
      <c r="F455" s="83"/>
      <c r="G455" s="83"/>
      <c r="H455" s="83"/>
      <c r="I455" s="83"/>
      <c r="J455" s="83"/>
      <c r="K455" s="7"/>
    </row>
    <row r="456" spans="3:11" ht="15" customHeight="1" x14ac:dyDescent="0.45">
      <c r="C456" s="7"/>
      <c r="D456" s="83"/>
      <c r="E456" s="83"/>
      <c r="F456" s="83"/>
      <c r="G456" s="83"/>
      <c r="H456" s="83"/>
      <c r="I456" s="83"/>
      <c r="J456" s="83"/>
      <c r="K456" s="7"/>
    </row>
    <row r="457" spans="3:11" ht="15" customHeight="1" x14ac:dyDescent="0.45">
      <c r="C457" s="7"/>
      <c r="D457" s="83"/>
      <c r="E457" s="83"/>
      <c r="F457" s="83"/>
      <c r="G457" s="83"/>
      <c r="H457" s="83"/>
      <c r="I457" s="83"/>
      <c r="J457" s="83"/>
      <c r="K457" s="7"/>
    </row>
    <row r="458" spans="3:11" ht="15" customHeight="1" x14ac:dyDescent="0.45">
      <c r="C458" s="7"/>
      <c r="D458" s="83"/>
      <c r="E458" s="83"/>
      <c r="F458" s="83"/>
      <c r="G458" s="83"/>
      <c r="H458" s="83"/>
      <c r="I458" s="83"/>
      <c r="J458" s="83"/>
      <c r="K458" s="7"/>
    </row>
    <row r="459" spans="3:11" ht="15" customHeight="1" x14ac:dyDescent="0.45">
      <c r="C459" s="7"/>
      <c r="D459" s="83"/>
      <c r="E459" s="83"/>
      <c r="F459" s="83"/>
      <c r="G459" s="83"/>
      <c r="H459" s="83"/>
      <c r="I459" s="83"/>
      <c r="J459" s="83"/>
      <c r="K459" s="7"/>
    </row>
    <row r="460" spans="3:11" ht="15" customHeight="1" x14ac:dyDescent="0.45">
      <c r="C460" s="7"/>
      <c r="D460" s="83"/>
      <c r="E460" s="83"/>
      <c r="F460" s="83"/>
      <c r="G460" s="83"/>
      <c r="H460" s="83"/>
      <c r="I460" s="83"/>
      <c r="J460" s="83"/>
      <c r="K460" s="7"/>
    </row>
    <row r="461" spans="3:11" ht="15" customHeight="1" x14ac:dyDescent="0.45">
      <c r="C461" s="7"/>
      <c r="D461" s="83"/>
      <c r="E461" s="83"/>
      <c r="F461" s="83"/>
      <c r="G461" s="83"/>
      <c r="H461" s="83"/>
      <c r="I461" s="83"/>
      <c r="J461" s="83"/>
      <c r="K461" s="7"/>
    </row>
    <row r="462" spans="3:11" ht="15" customHeight="1" x14ac:dyDescent="0.45">
      <c r="C462" s="7"/>
      <c r="D462" s="83"/>
      <c r="E462" s="83"/>
      <c r="F462" s="83"/>
      <c r="G462" s="83"/>
      <c r="H462" s="83"/>
      <c r="I462" s="83"/>
      <c r="J462" s="83"/>
      <c r="K462" s="7"/>
    </row>
    <row r="463" spans="3:11" ht="15" customHeight="1" x14ac:dyDescent="0.45">
      <c r="C463" s="7"/>
      <c r="D463" s="83"/>
      <c r="E463" s="83"/>
      <c r="F463" s="83"/>
      <c r="G463" s="83"/>
      <c r="H463" s="83"/>
      <c r="I463" s="83"/>
      <c r="J463" s="83"/>
      <c r="K463" s="7"/>
    </row>
    <row r="464" spans="3:11" ht="15" customHeight="1" x14ac:dyDescent="0.45">
      <c r="C464" s="7"/>
      <c r="D464" s="83"/>
      <c r="E464" s="83"/>
      <c r="F464" s="83"/>
      <c r="G464" s="83"/>
      <c r="H464" s="83"/>
      <c r="I464" s="83"/>
      <c r="J464" s="83"/>
      <c r="K464" s="7"/>
    </row>
    <row r="465" spans="3:11" ht="15" customHeight="1" x14ac:dyDescent="0.45">
      <c r="C465" s="7"/>
      <c r="D465" s="83"/>
      <c r="E465" s="83"/>
      <c r="F465" s="83"/>
      <c r="G465" s="83"/>
      <c r="H465" s="83"/>
      <c r="I465" s="83"/>
      <c r="J465" s="83"/>
      <c r="K465" s="7"/>
    </row>
    <row r="466" spans="3:11" ht="15" customHeight="1" x14ac:dyDescent="0.45">
      <c r="C466" s="7"/>
      <c r="D466" s="83"/>
      <c r="E466" s="83"/>
      <c r="F466" s="83"/>
      <c r="G466" s="83"/>
      <c r="H466" s="83"/>
      <c r="I466" s="83"/>
      <c r="J466" s="83"/>
      <c r="K466" s="7"/>
    </row>
    <row r="467" spans="3:11" ht="15" customHeight="1" x14ac:dyDescent="0.45">
      <c r="C467" s="7"/>
      <c r="D467" s="83"/>
      <c r="E467" s="83"/>
      <c r="F467" s="83"/>
      <c r="G467" s="83"/>
      <c r="H467" s="83"/>
      <c r="I467" s="83"/>
      <c r="J467" s="83"/>
      <c r="K467" s="7"/>
    </row>
    <row r="468" spans="3:11" ht="15" customHeight="1" x14ac:dyDescent="0.45">
      <c r="C468" s="7"/>
      <c r="D468" s="83"/>
      <c r="E468" s="83"/>
      <c r="F468" s="83"/>
      <c r="G468" s="83"/>
      <c r="H468" s="83"/>
      <c r="I468" s="83"/>
      <c r="J468" s="83"/>
      <c r="K468" s="7"/>
    </row>
    <row r="469" spans="3:11" ht="15" customHeight="1" x14ac:dyDescent="0.45">
      <c r="C469" s="7"/>
      <c r="D469" s="83"/>
      <c r="E469" s="83"/>
      <c r="F469" s="83"/>
      <c r="G469" s="83"/>
      <c r="H469" s="83"/>
      <c r="I469" s="83"/>
      <c r="J469" s="83"/>
      <c r="K469" s="7"/>
    </row>
    <row r="470" spans="3:11" ht="15" customHeight="1" x14ac:dyDescent="0.45">
      <c r="C470" s="7"/>
      <c r="D470" s="83"/>
      <c r="E470" s="83"/>
      <c r="F470" s="83"/>
      <c r="G470" s="83"/>
      <c r="H470" s="83"/>
      <c r="I470" s="83"/>
      <c r="J470" s="83"/>
      <c r="K470" s="7"/>
    </row>
    <row r="471" spans="3:11" ht="15" customHeight="1" x14ac:dyDescent="0.45">
      <c r="C471" s="7"/>
      <c r="D471" s="83"/>
      <c r="E471" s="83"/>
      <c r="F471" s="83"/>
      <c r="G471" s="83"/>
      <c r="H471" s="83"/>
      <c r="I471" s="83"/>
      <c r="J471" s="83"/>
      <c r="K471" s="7"/>
    </row>
    <row r="472" spans="3:11" ht="15" customHeight="1" x14ac:dyDescent="0.45">
      <c r="C472" s="7"/>
      <c r="D472" s="83"/>
      <c r="E472" s="83"/>
      <c r="F472" s="83"/>
      <c r="G472" s="83"/>
      <c r="H472" s="83"/>
      <c r="I472" s="83"/>
      <c r="J472" s="83"/>
      <c r="K472" s="7"/>
    </row>
    <row r="473" spans="3:11" ht="15" customHeight="1" x14ac:dyDescent="0.45">
      <c r="C473" s="7"/>
      <c r="D473" s="83"/>
      <c r="E473" s="83"/>
      <c r="F473" s="83"/>
      <c r="G473" s="83"/>
      <c r="H473" s="83"/>
      <c r="I473" s="83"/>
      <c r="J473" s="83"/>
      <c r="K473" s="7"/>
    </row>
    <row r="474" spans="3:11" ht="15" customHeight="1" x14ac:dyDescent="0.45">
      <c r="C474" s="7"/>
      <c r="D474" s="83"/>
      <c r="E474" s="83"/>
      <c r="F474" s="83"/>
      <c r="G474" s="83"/>
      <c r="H474" s="83"/>
      <c r="I474" s="83"/>
      <c r="J474" s="83"/>
      <c r="K474" s="7"/>
    </row>
    <row r="475" spans="3:11" ht="15" customHeight="1" x14ac:dyDescent="0.45">
      <c r="C475" s="7"/>
      <c r="D475" s="83"/>
      <c r="E475" s="83"/>
      <c r="F475" s="83"/>
      <c r="G475" s="83"/>
      <c r="H475" s="83"/>
      <c r="I475" s="83"/>
      <c r="J475" s="83"/>
      <c r="K475" s="7"/>
    </row>
    <row r="476" spans="3:11" ht="15" customHeight="1" x14ac:dyDescent="0.45">
      <c r="C476" s="7"/>
      <c r="D476" s="83"/>
      <c r="E476" s="83"/>
      <c r="F476" s="83"/>
      <c r="G476" s="83"/>
      <c r="H476" s="83"/>
      <c r="I476" s="83"/>
      <c r="J476" s="83"/>
      <c r="K476" s="7"/>
    </row>
    <row r="477" spans="3:11" ht="15" customHeight="1" x14ac:dyDescent="0.45">
      <c r="C477" s="7"/>
      <c r="D477" s="83"/>
      <c r="E477" s="83"/>
      <c r="F477" s="83"/>
      <c r="G477" s="83"/>
      <c r="H477" s="83"/>
      <c r="I477" s="83"/>
      <c r="J477" s="83"/>
      <c r="K477" s="7"/>
    </row>
    <row r="478" spans="3:11" ht="15" customHeight="1" x14ac:dyDescent="0.45">
      <c r="C478" s="7"/>
      <c r="D478" s="83"/>
      <c r="E478" s="83"/>
      <c r="F478" s="83"/>
      <c r="G478" s="83"/>
      <c r="H478" s="83"/>
      <c r="I478" s="83"/>
      <c r="J478" s="83"/>
      <c r="K478" s="7"/>
    </row>
    <row r="479" spans="3:11" ht="15" customHeight="1" x14ac:dyDescent="0.45">
      <c r="C479" s="7"/>
      <c r="D479" s="83"/>
      <c r="E479" s="83"/>
      <c r="F479" s="83"/>
      <c r="G479" s="83"/>
      <c r="H479" s="83"/>
      <c r="I479" s="83"/>
      <c r="J479" s="83"/>
      <c r="K479" s="7"/>
    </row>
    <row r="480" spans="3:11" ht="15" customHeight="1" x14ac:dyDescent="0.45">
      <c r="C480" s="7"/>
      <c r="D480" s="83"/>
      <c r="E480" s="83"/>
      <c r="F480" s="83"/>
      <c r="G480" s="83"/>
      <c r="H480" s="83"/>
      <c r="I480" s="83"/>
      <c r="J480" s="83"/>
      <c r="K480" s="7"/>
    </row>
    <row r="481" spans="3:11" ht="15" customHeight="1" x14ac:dyDescent="0.45">
      <c r="C481" s="7"/>
      <c r="D481" s="83"/>
      <c r="E481" s="83"/>
      <c r="F481" s="83"/>
      <c r="G481" s="83"/>
      <c r="H481" s="83"/>
      <c r="I481" s="83"/>
      <c r="J481" s="83"/>
      <c r="K481" s="7"/>
    </row>
    <row r="482" spans="3:11" ht="15" customHeight="1" x14ac:dyDescent="0.45">
      <c r="C482" s="7"/>
      <c r="D482" s="83"/>
      <c r="E482" s="83"/>
      <c r="F482" s="83"/>
      <c r="G482" s="83"/>
      <c r="H482" s="83"/>
      <c r="I482" s="83"/>
      <c r="J482" s="83"/>
      <c r="K482" s="7"/>
    </row>
    <row r="483" spans="3:11" ht="15" customHeight="1" x14ac:dyDescent="0.45">
      <c r="C483" s="7"/>
      <c r="D483" s="83"/>
      <c r="E483" s="83"/>
      <c r="F483" s="83"/>
      <c r="G483" s="83"/>
      <c r="H483" s="83"/>
      <c r="I483" s="83"/>
      <c r="J483" s="83"/>
      <c r="K483" s="7"/>
    </row>
    <row r="484" spans="3:11" ht="15" customHeight="1" x14ac:dyDescent="0.45">
      <c r="C484" s="7"/>
      <c r="D484" s="83"/>
      <c r="E484" s="83"/>
      <c r="F484" s="83"/>
      <c r="G484" s="83"/>
      <c r="H484" s="83"/>
      <c r="I484" s="83"/>
      <c r="J484" s="83"/>
      <c r="K484" s="7"/>
    </row>
    <row r="485" spans="3:11" ht="15" customHeight="1" x14ac:dyDescent="0.45">
      <c r="C485" s="7"/>
      <c r="D485" s="83"/>
      <c r="E485" s="83"/>
      <c r="F485" s="83"/>
      <c r="G485" s="83"/>
      <c r="H485" s="83"/>
      <c r="I485" s="83"/>
      <c r="J485" s="83"/>
      <c r="K485" s="7"/>
    </row>
    <row r="486" spans="3:11" ht="15" customHeight="1" x14ac:dyDescent="0.45">
      <c r="C486" s="7"/>
      <c r="D486" s="83"/>
      <c r="E486" s="83"/>
      <c r="F486" s="83"/>
      <c r="G486" s="83"/>
      <c r="H486" s="83"/>
      <c r="I486" s="83"/>
      <c r="J486" s="83"/>
      <c r="K486" s="7"/>
    </row>
    <row r="487" spans="3:11" ht="15" customHeight="1" x14ac:dyDescent="0.45">
      <c r="C487" s="7"/>
      <c r="D487" s="83"/>
      <c r="E487" s="83"/>
      <c r="F487" s="83"/>
      <c r="G487" s="83"/>
      <c r="H487" s="83"/>
      <c r="I487" s="83"/>
      <c r="J487" s="83"/>
      <c r="K487" s="7"/>
    </row>
    <row r="488" spans="3:11" ht="15" customHeight="1" x14ac:dyDescent="0.45">
      <c r="C488" s="7"/>
      <c r="D488" s="83"/>
      <c r="E488" s="83"/>
      <c r="F488" s="83"/>
      <c r="G488" s="83"/>
      <c r="H488" s="83"/>
      <c r="I488" s="83"/>
      <c r="J488" s="83"/>
      <c r="K488" s="7"/>
    </row>
    <row r="489" spans="3:11" ht="15" customHeight="1" x14ac:dyDescent="0.45">
      <c r="C489" s="7"/>
      <c r="D489" s="83"/>
      <c r="E489" s="83"/>
      <c r="F489" s="83"/>
      <c r="G489" s="83"/>
      <c r="H489" s="83"/>
      <c r="I489" s="83"/>
      <c r="J489" s="83"/>
      <c r="K489" s="7"/>
    </row>
    <row r="490" spans="3:11" ht="15" customHeight="1" x14ac:dyDescent="0.45">
      <c r="C490" s="7"/>
      <c r="D490" s="83"/>
      <c r="E490" s="83"/>
      <c r="F490" s="83"/>
      <c r="G490" s="83"/>
      <c r="H490" s="83"/>
      <c r="I490" s="83"/>
      <c r="J490" s="83"/>
      <c r="K490" s="7"/>
    </row>
    <row r="491" spans="3:11" ht="15" customHeight="1" x14ac:dyDescent="0.45">
      <c r="C491" s="7"/>
      <c r="D491" s="83"/>
      <c r="E491" s="83"/>
      <c r="F491" s="83"/>
      <c r="G491" s="83"/>
      <c r="H491" s="83"/>
      <c r="I491" s="83"/>
      <c r="J491" s="83"/>
      <c r="K491" s="7"/>
    </row>
    <row r="492" spans="3:11" ht="15" customHeight="1" x14ac:dyDescent="0.45">
      <c r="C492" s="7"/>
      <c r="D492" s="83"/>
      <c r="E492" s="83"/>
      <c r="F492" s="83"/>
      <c r="G492" s="83"/>
      <c r="H492" s="83"/>
      <c r="I492" s="83"/>
      <c r="J492" s="83"/>
      <c r="K492" s="7"/>
    </row>
    <row r="493" spans="3:11" ht="15" customHeight="1" x14ac:dyDescent="0.45">
      <c r="C493" s="7"/>
      <c r="D493" s="83"/>
      <c r="E493" s="83"/>
      <c r="F493" s="83"/>
      <c r="G493" s="83"/>
      <c r="H493" s="83"/>
      <c r="I493" s="83"/>
      <c r="J493" s="83"/>
      <c r="K493" s="7"/>
    </row>
    <row r="494" spans="3:11" ht="15" customHeight="1" x14ac:dyDescent="0.45">
      <c r="C494" s="7"/>
      <c r="D494" s="83"/>
      <c r="E494" s="83"/>
      <c r="F494" s="83"/>
      <c r="G494" s="83"/>
      <c r="H494" s="83"/>
      <c r="I494" s="83"/>
      <c r="J494" s="83"/>
      <c r="K494" s="7"/>
    </row>
    <row r="495" spans="3:11" ht="15" customHeight="1" x14ac:dyDescent="0.45">
      <c r="C495" s="7"/>
      <c r="D495" s="83"/>
      <c r="E495" s="83"/>
      <c r="F495" s="83"/>
      <c r="G495" s="83"/>
      <c r="H495" s="83"/>
      <c r="I495" s="83"/>
      <c r="J495" s="83"/>
      <c r="K495" s="7"/>
    </row>
    <row r="496" spans="3:11" ht="15" customHeight="1" x14ac:dyDescent="0.45">
      <c r="C496" s="7"/>
      <c r="D496" s="83"/>
      <c r="E496" s="83"/>
      <c r="F496" s="83"/>
      <c r="G496" s="83"/>
      <c r="H496" s="83"/>
      <c r="I496" s="83"/>
      <c r="J496" s="83"/>
      <c r="K496" s="7"/>
    </row>
    <row r="497" spans="3:11" ht="15" customHeight="1" x14ac:dyDescent="0.45">
      <c r="C497" s="7"/>
      <c r="D497" s="83"/>
      <c r="E497" s="83"/>
      <c r="F497" s="83"/>
      <c r="G497" s="83"/>
      <c r="H497" s="83"/>
      <c r="I497" s="83"/>
      <c r="J497" s="83"/>
      <c r="K497" s="7"/>
    </row>
    <row r="498" spans="3:11" ht="15" customHeight="1" x14ac:dyDescent="0.45">
      <c r="C498" s="7"/>
      <c r="D498" s="83"/>
      <c r="E498" s="83"/>
      <c r="F498" s="83"/>
      <c r="G498" s="83"/>
      <c r="H498" s="83"/>
      <c r="I498" s="83"/>
      <c r="J498" s="83"/>
      <c r="K498" s="7"/>
    </row>
    <row r="499" spans="3:11" ht="15" customHeight="1" x14ac:dyDescent="0.45">
      <c r="C499" s="7"/>
      <c r="D499" s="83"/>
      <c r="E499" s="83"/>
      <c r="F499" s="83"/>
      <c r="G499" s="83"/>
      <c r="H499" s="83"/>
      <c r="I499" s="83"/>
      <c r="J499" s="83"/>
      <c r="K499" s="7"/>
    </row>
    <row r="500" spans="3:11" ht="15" customHeight="1" x14ac:dyDescent="0.45">
      <c r="C500" s="7"/>
      <c r="D500" s="83"/>
      <c r="E500" s="83"/>
      <c r="F500" s="83"/>
      <c r="G500" s="83"/>
      <c r="H500" s="83"/>
      <c r="I500" s="83"/>
      <c r="J500" s="83"/>
      <c r="K500" s="7"/>
    </row>
    <row r="501" spans="3:11" ht="15" customHeight="1" x14ac:dyDescent="0.45">
      <c r="C501" s="7"/>
      <c r="D501" s="83"/>
      <c r="E501" s="83"/>
      <c r="F501" s="83"/>
      <c r="G501" s="83"/>
      <c r="H501" s="83"/>
      <c r="I501" s="83"/>
      <c r="J501" s="83"/>
      <c r="K501" s="7"/>
    </row>
    <row r="502" spans="3:11" ht="15" customHeight="1" x14ac:dyDescent="0.45">
      <c r="C502" s="7"/>
      <c r="D502" s="83"/>
      <c r="E502" s="83"/>
      <c r="F502" s="83"/>
      <c r="G502" s="83"/>
      <c r="H502" s="83"/>
      <c r="I502" s="83"/>
      <c r="J502" s="83"/>
      <c r="K502" s="7"/>
    </row>
    <row r="503" spans="3:11" ht="15" customHeight="1" x14ac:dyDescent="0.45">
      <c r="C503" s="7"/>
      <c r="D503" s="83"/>
      <c r="E503" s="83"/>
      <c r="F503" s="83"/>
      <c r="G503" s="83"/>
      <c r="H503" s="83"/>
      <c r="I503" s="83"/>
      <c r="J503" s="83"/>
      <c r="K503" s="7"/>
    </row>
    <row r="504" spans="3:11" ht="15" customHeight="1" x14ac:dyDescent="0.45">
      <c r="C504" s="7"/>
      <c r="D504" s="83"/>
      <c r="E504" s="83"/>
      <c r="F504" s="83"/>
      <c r="G504" s="83"/>
      <c r="H504" s="83"/>
      <c r="I504" s="83"/>
      <c r="J504" s="83"/>
      <c r="K504" s="7"/>
    </row>
    <row r="505" spans="3:11" ht="15" customHeight="1" x14ac:dyDescent="0.45">
      <c r="C505" s="7"/>
      <c r="D505" s="83"/>
      <c r="E505" s="83"/>
      <c r="F505" s="83"/>
      <c r="G505" s="83"/>
      <c r="H505" s="83"/>
      <c r="I505" s="83"/>
      <c r="J505" s="83"/>
      <c r="K505" s="7"/>
    </row>
    <row r="506" spans="3:11" ht="15" customHeight="1" x14ac:dyDescent="0.45">
      <c r="C506" s="7"/>
      <c r="D506" s="83"/>
      <c r="E506" s="83"/>
      <c r="F506" s="83"/>
      <c r="G506" s="83"/>
      <c r="H506" s="83"/>
      <c r="I506" s="83"/>
      <c r="J506" s="83"/>
      <c r="K506" s="7"/>
    </row>
    <row r="507" spans="3:11" ht="15" customHeight="1" x14ac:dyDescent="0.45">
      <c r="C507" s="7"/>
      <c r="D507" s="83"/>
      <c r="E507" s="83"/>
      <c r="F507" s="83"/>
      <c r="G507" s="83"/>
      <c r="H507" s="83"/>
      <c r="I507" s="83"/>
      <c r="J507" s="83"/>
      <c r="K507" s="7"/>
    </row>
    <row r="508" spans="3:11" ht="15" customHeight="1" x14ac:dyDescent="0.45">
      <c r="C508" s="7"/>
      <c r="D508" s="83"/>
      <c r="E508" s="83"/>
      <c r="F508" s="83"/>
      <c r="G508" s="83"/>
      <c r="H508" s="83"/>
      <c r="I508" s="83"/>
      <c r="J508" s="83"/>
      <c r="K508" s="7"/>
    </row>
    <row r="509" spans="3:11" ht="15" customHeight="1" x14ac:dyDescent="0.45">
      <c r="C509" s="7"/>
      <c r="D509" s="83"/>
      <c r="E509" s="83"/>
      <c r="F509" s="83"/>
      <c r="G509" s="83"/>
      <c r="H509" s="83"/>
      <c r="I509" s="83"/>
      <c r="J509" s="83"/>
      <c r="K509" s="7"/>
    </row>
    <row r="510" spans="3:11" ht="15" customHeight="1" x14ac:dyDescent="0.45">
      <c r="C510" s="7"/>
      <c r="D510" s="83"/>
      <c r="E510" s="83"/>
      <c r="F510" s="83"/>
      <c r="G510" s="83"/>
      <c r="H510" s="83"/>
      <c r="I510" s="83"/>
      <c r="J510" s="83"/>
      <c r="K510" s="7"/>
    </row>
    <row r="511" spans="3:11" ht="15" customHeight="1" x14ac:dyDescent="0.45">
      <c r="C511" s="7"/>
      <c r="D511" s="83"/>
      <c r="E511" s="83"/>
      <c r="F511" s="83"/>
      <c r="G511" s="83"/>
      <c r="H511" s="83"/>
      <c r="I511" s="83"/>
      <c r="J511" s="83"/>
      <c r="K511" s="7"/>
    </row>
    <row r="512" spans="3:11" ht="15" customHeight="1" x14ac:dyDescent="0.45">
      <c r="C512" s="7"/>
      <c r="D512" s="83"/>
      <c r="E512" s="83"/>
      <c r="F512" s="83"/>
      <c r="G512" s="83"/>
      <c r="H512" s="83"/>
      <c r="I512" s="83"/>
      <c r="J512" s="83"/>
      <c r="K512" s="7"/>
    </row>
    <row r="513" spans="3:11" ht="15" customHeight="1" x14ac:dyDescent="0.45">
      <c r="C513" s="7"/>
      <c r="D513" s="83"/>
      <c r="E513" s="83"/>
      <c r="F513" s="83"/>
      <c r="G513" s="83"/>
      <c r="H513" s="83"/>
      <c r="I513" s="83"/>
      <c r="J513" s="83"/>
      <c r="K513" s="7"/>
    </row>
    <row r="514" spans="3:11" ht="15" customHeight="1" x14ac:dyDescent="0.45">
      <c r="C514" s="7"/>
      <c r="D514" s="83"/>
      <c r="E514" s="83"/>
      <c r="F514" s="83"/>
      <c r="G514" s="83"/>
      <c r="H514" s="83"/>
      <c r="I514" s="83"/>
      <c r="J514" s="83"/>
      <c r="K514" s="7"/>
    </row>
    <row r="515" spans="3:11" ht="15" customHeight="1" x14ac:dyDescent="0.45">
      <c r="C515" s="7"/>
      <c r="D515" s="83"/>
      <c r="E515" s="83"/>
      <c r="F515" s="83"/>
      <c r="G515" s="83"/>
      <c r="H515" s="83"/>
      <c r="I515" s="83"/>
      <c r="J515" s="83"/>
      <c r="K515" s="7"/>
    </row>
    <row r="516" spans="3:11" ht="15" customHeight="1" x14ac:dyDescent="0.45">
      <c r="C516" s="7"/>
      <c r="D516" s="83"/>
      <c r="E516" s="83"/>
      <c r="F516" s="83"/>
      <c r="G516" s="83"/>
      <c r="H516" s="83"/>
      <c r="I516" s="83"/>
      <c r="J516" s="83"/>
      <c r="K516" s="7"/>
    </row>
    <row r="517" spans="3:11" ht="15" customHeight="1" x14ac:dyDescent="0.45">
      <c r="C517" s="7"/>
      <c r="D517" s="83"/>
      <c r="E517" s="83"/>
      <c r="F517" s="83"/>
      <c r="G517" s="83"/>
      <c r="H517" s="83"/>
      <c r="I517" s="83"/>
      <c r="J517" s="83"/>
      <c r="K517" s="7"/>
    </row>
    <row r="518" spans="3:11" ht="15" customHeight="1" x14ac:dyDescent="0.45">
      <c r="C518" s="7"/>
      <c r="D518" s="83"/>
      <c r="E518" s="83"/>
      <c r="F518" s="83"/>
      <c r="G518" s="83"/>
      <c r="H518" s="83"/>
      <c r="I518" s="83"/>
      <c r="J518" s="83"/>
      <c r="K518" s="7"/>
    </row>
    <row r="519" spans="3:11" ht="15" customHeight="1" x14ac:dyDescent="0.45">
      <c r="C519" s="7"/>
      <c r="D519" s="83"/>
      <c r="E519" s="83"/>
      <c r="F519" s="83"/>
      <c r="G519" s="83"/>
      <c r="H519" s="83"/>
      <c r="I519" s="83"/>
      <c r="J519" s="83"/>
      <c r="K519" s="7"/>
    </row>
    <row r="520" spans="3:11" ht="15" customHeight="1" x14ac:dyDescent="0.45">
      <c r="C520" s="7"/>
      <c r="D520" s="83"/>
      <c r="E520" s="83"/>
      <c r="F520" s="83"/>
      <c r="G520" s="83"/>
      <c r="H520" s="83"/>
      <c r="I520" s="83"/>
      <c r="J520" s="83"/>
      <c r="K520" s="7"/>
    </row>
    <row r="521" spans="3:11" ht="15" customHeight="1" x14ac:dyDescent="0.45">
      <c r="C521" s="7"/>
      <c r="D521" s="83"/>
      <c r="E521" s="83"/>
      <c r="F521" s="83"/>
      <c r="G521" s="83"/>
      <c r="H521" s="83"/>
      <c r="I521" s="83"/>
      <c r="J521" s="83"/>
      <c r="K521" s="7"/>
    </row>
    <row r="522" spans="3:11" ht="15" customHeight="1" x14ac:dyDescent="0.45">
      <c r="C522" s="7"/>
      <c r="D522" s="83"/>
      <c r="E522" s="83"/>
      <c r="F522" s="83"/>
      <c r="G522" s="83"/>
      <c r="H522" s="83"/>
      <c r="I522" s="83"/>
      <c r="J522" s="83"/>
      <c r="K522" s="7"/>
    </row>
    <row r="523" spans="3:11" ht="15" customHeight="1" x14ac:dyDescent="0.45">
      <c r="C523" s="7"/>
      <c r="D523" s="83"/>
      <c r="E523" s="83"/>
      <c r="F523" s="83"/>
      <c r="G523" s="83"/>
      <c r="H523" s="83"/>
      <c r="I523" s="83"/>
      <c r="J523" s="83"/>
      <c r="K523" s="7"/>
    </row>
    <row r="524" spans="3:11" ht="15" customHeight="1" x14ac:dyDescent="0.45">
      <c r="C524" s="7"/>
      <c r="D524" s="83"/>
      <c r="E524" s="83"/>
      <c r="F524" s="83"/>
      <c r="G524" s="83"/>
      <c r="H524" s="83"/>
      <c r="I524" s="83"/>
      <c r="J524" s="83"/>
      <c r="K524" s="7"/>
    </row>
    <row r="525" spans="3:11" ht="15" customHeight="1" x14ac:dyDescent="0.45">
      <c r="C525" s="7"/>
      <c r="D525" s="83"/>
      <c r="E525" s="83"/>
      <c r="F525" s="83"/>
      <c r="G525" s="83"/>
      <c r="H525" s="83"/>
      <c r="I525" s="83"/>
      <c r="J525" s="83"/>
      <c r="K525" s="7"/>
    </row>
    <row r="526" spans="3:11" ht="15" customHeight="1" x14ac:dyDescent="0.45">
      <c r="C526" s="7"/>
      <c r="D526" s="83"/>
      <c r="E526" s="83"/>
      <c r="F526" s="83"/>
      <c r="G526" s="83"/>
      <c r="H526" s="83"/>
      <c r="I526" s="83"/>
      <c r="J526" s="83"/>
      <c r="K526" s="7"/>
    </row>
    <row r="527" spans="3:11" ht="15" customHeight="1" x14ac:dyDescent="0.45">
      <c r="C527" s="7"/>
      <c r="D527" s="83"/>
      <c r="E527" s="83"/>
      <c r="F527" s="83"/>
      <c r="G527" s="83"/>
      <c r="H527" s="83"/>
      <c r="I527" s="83"/>
      <c r="J527" s="83"/>
      <c r="K527" s="7"/>
    </row>
    <row r="528" spans="3:11" ht="15" customHeight="1" x14ac:dyDescent="0.45">
      <c r="C528" s="7"/>
      <c r="D528" s="83"/>
      <c r="E528" s="83"/>
      <c r="F528" s="83"/>
      <c r="G528" s="83"/>
      <c r="H528" s="83"/>
      <c r="I528" s="83"/>
      <c r="J528" s="83"/>
      <c r="K528" s="7"/>
    </row>
  </sheetData>
  <mergeCells count="36">
    <mergeCell ref="A1:B1"/>
    <mergeCell ref="A3:B3"/>
    <mergeCell ref="A2:B2"/>
    <mergeCell ref="A44:B44"/>
    <mergeCell ref="C114:M114"/>
    <mergeCell ref="M102:M113"/>
    <mergeCell ref="C101:M101"/>
    <mergeCell ref="M60:M73"/>
    <mergeCell ref="C59:M59"/>
    <mergeCell ref="C75:M75"/>
    <mergeCell ref="M76:M100"/>
    <mergeCell ref="A4:B4"/>
    <mergeCell ref="A17:B17"/>
    <mergeCell ref="A6:B6"/>
    <mergeCell ref="A36:B36"/>
    <mergeCell ref="A26:B26"/>
    <mergeCell ref="O138:O144"/>
    <mergeCell ref="A74:B74"/>
    <mergeCell ref="A129:B129"/>
    <mergeCell ref="C129:K129"/>
    <mergeCell ref="L129:M129"/>
    <mergeCell ref="C130:M130"/>
    <mergeCell ref="A118:B118"/>
    <mergeCell ref="M131:M137"/>
    <mergeCell ref="O123:O124"/>
    <mergeCell ref="C119:M119"/>
    <mergeCell ref="O133:O134"/>
    <mergeCell ref="M139:M152"/>
    <mergeCell ref="C138:M138"/>
    <mergeCell ref="M1:M3"/>
    <mergeCell ref="L1:L2"/>
    <mergeCell ref="M120:M128"/>
    <mergeCell ref="M115:M117"/>
    <mergeCell ref="M6:M58"/>
    <mergeCell ref="C5:M5"/>
    <mergeCell ref="C4:M4"/>
  </mergeCells>
  <phoneticPr fontId="15" type="noConversion"/>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DDBA3-31C9-4618-9B76-F1C993793E0C}">
  <dimension ref="A1:VC556"/>
  <sheetViews>
    <sheetView zoomScale="70" zoomScaleNormal="70" workbookViewId="0">
      <pane xSplit="2" topLeftCell="P1" activePane="topRight" state="frozen"/>
      <selection activeCell="A18" sqref="A18"/>
      <selection pane="topRight" activeCell="AB63" sqref="AB63:AB81"/>
    </sheetView>
  </sheetViews>
  <sheetFormatPr defaultColWidth="9.1796875" defaultRowHeight="16.5" x14ac:dyDescent="0.45"/>
  <cols>
    <col min="1" max="1" width="7.54296875" style="7" bestFit="1" customWidth="1"/>
    <col min="2" max="2" width="83.90625" style="39" customWidth="1"/>
    <col min="3" max="3" width="31.1796875" style="21" bestFit="1" customWidth="1"/>
    <col min="4" max="4" width="31.1796875" style="20" bestFit="1" customWidth="1"/>
    <col min="5" max="5" width="22.08984375" style="20" bestFit="1" customWidth="1"/>
    <col min="6" max="6" width="18" style="20" bestFit="1" customWidth="1"/>
    <col min="7" max="7" width="20.7265625" style="20" bestFit="1" customWidth="1"/>
    <col min="8" max="8" width="31.1796875" style="20" bestFit="1" customWidth="1"/>
    <col min="9" max="9" width="68.1796875" style="20" bestFit="1" customWidth="1"/>
    <col min="10" max="10" width="68.453125" style="20" bestFit="1" customWidth="1"/>
    <col min="11" max="11" width="18" style="21" bestFit="1" customWidth="1"/>
    <col min="12" max="12" width="32.81640625" style="21" bestFit="1" customWidth="1"/>
    <col min="13" max="16" width="28.54296875" style="20" bestFit="1" customWidth="1"/>
    <col min="17" max="17" width="29.1796875" style="20" bestFit="1" customWidth="1"/>
    <col min="18" max="18" width="6.54296875" style="7" bestFit="1" customWidth="1"/>
    <col min="19" max="19" width="0" style="7" hidden="1" customWidth="1"/>
    <col min="20" max="22" width="9.1796875" style="7"/>
    <col min="23" max="24" width="0" style="7" hidden="1" customWidth="1"/>
    <col min="25" max="25" width="9.1796875" style="7"/>
    <col min="26" max="26" width="0" style="7" hidden="1" customWidth="1"/>
    <col min="27" max="27" width="9.1796875" style="7"/>
    <col min="28" max="28" width="56.453125" style="7" customWidth="1"/>
    <col min="29" max="16384" width="9.1796875" style="7"/>
  </cols>
  <sheetData>
    <row r="1" spans="1:28" s="65" customFormat="1" ht="52" customHeight="1" x14ac:dyDescent="0.7">
      <c r="A1" s="410" t="s">
        <v>8</v>
      </c>
      <c r="B1" s="411"/>
      <c r="C1" s="66" t="s">
        <v>199</v>
      </c>
      <c r="D1" s="66" t="s">
        <v>200</v>
      </c>
      <c r="E1" s="66" t="s">
        <v>201</v>
      </c>
      <c r="F1" s="66" t="s">
        <v>202</v>
      </c>
      <c r="G1" s="66" t="s">
        <v>203</v>
      </c>
      <c r="H1" s="66" t="s">
        <v>204</v>
      </c>
      <c r="I1" s="66" t="s">
        <v>205</v>
      </c>
      <c r="J1" s="66" t="s">
        <v>206</v>
      </c>
      <c r="K1" s="66" t="s">
        <v>207</v>
      </c>
      <c r="L1" s="66" t="s">
        <v>208</v>
      </c>
      <c r="M1" s="66" t="s">
        <v>209</v>
      </c>
      <c r="N1" s="66" t="s">
        <v>210</v>
      </c>
      <c r="O1" s="66" t="s">
        <v>211</v>
      </c>
      <c r="P1" s="66" t="s">
        <v>212</v>
      </c>
      <c r="Q1" s="66" t="s">
        <v>213</v>
      </c>
      <c r="R1" s="383" t="s">
        <v>18</v>
      </c>
      <c r="S1" s="382"/>
      <c r="T1" s="382"/>
      <c r="U1" s="382"/>
      <c r="V1" s="382"/>
      <c r="W1" s="382"/>
      <c r="X1" s="382"/>
      <c r="Y1" s="382"/>
      <c r="Z1" s="382"/>
      <c r="AA1" s="382"/>
      <c r="AB1" s="381" t="s">
        <v>19</v>
      </c>
    </row>
    <row r="2" spans="1:28" s="40" customFormat="1" ht="31.5" customHeight="1" x14ac:dyDescent="0.45">
      <c r="A2" s="413" t="s">
        <v>20</v>
      </c>
      <c r="B2" s="414"/>
      <c r="C2" s="147">
        <v>46080</v>
      </c>
      <c r="D2" s="147">
        <v>46080</v>
      </c>
      <c r="E2" s="147">
        <v>46080</v>
      </c>
      <c r="F2" s="147">
        <v>46083</v>
      </c>
      <c r="G2" s="147">
        <v>46083</v>
      </c>
      <c r="H2" s="149">
        <v>46079</v>
      </c>
      <c r="I2" s="149">
        <v>46079</v>
      </c>
      <c r="J2" s="149">
        <v>46079</v>
      </c>
      <c r="K2" s="149">
        <v>46083</v>
      </c>
      <c r="L2" s="149">
        <v>46083</v>
      </c>
      <c r="M2" s="149">
        <v>46084</v>
      </c>
      <c r="N2" s="149">
        <v>46085</v>
      </c>
      <c r="O2" s="149">
        <v>46085</v>
      </c>
      <c r="P2" s="149">
        <v>46084</v>
      </c>
      <c r="Q2" s="149">
        <v>46084</v>
      </c>
      <c r="R2" s="383"/>
      <c r="S2" s="382"/>
      <c r="T2" s="382"/>
      <c r="U2" s="382"/>
      <c r="V2" s="382"/>
      <c r="W2" s="382"/>
      <c r="X2" s="382"/>
      <c r="Y2" s="382"/>
      <c r="Z2" s="382"/>
      <c r="AA2" s="382"/>
      <c r="AB2" s="382"/>
    </row>
    <row r="3" spans="1:28" s="40" customFormat="1" ht="31.5" customHeight="1" x14ac:dyDescent="0.45">
      <c r="A3" s="413" t="s">
        <v>21</v>
      </c>
      <c r="B3" s="414"/>
      <c r="C3" s="42" t="s">
        <v>30</v>
      </c>
      <c r="D3" s="42" t="s">
        <v>30</v>
      </c>
      <c r="E3" s="42" t="s">
        <v>23</v>
      </c>
      <c r="F3" s="42" t="s">
        <v>24</v>
      </c>
      <c r="G3" s="42" t="s">
        <v>25</v>
      </c>
      <c r="H3" s="42" t="s">
        <v>30</v>
      </c>
      <c r="I3" s="42" t="s">
        <v>23</v>
      </c>
      <c r="J3" s="42" t="s">
        <v>23</v>
      </c>
      <c r="K3" s="42" t="s">
        <v>24</v>
      </c>
      <c r="L3" s="42" t="s">
        <v>25</v>
      </c>
      <c r="M3" s="42" t="s">
        <v>25</v>
      </c>
      <c r="N3" s="42" t="s">
        <v>28</v>
      </c>
      <c r="O3" s="42" t="s">
        <v>28</v>
      </c>
      <c r="P3" s="42" t="s">
        <v>24</v>
      </c>
      <c r="Q3" s="42" t="s">
        <v>28</v>
      </c>
      <c r="R3" s="383"/>
      <c r="S3" s="382"/>
      <c r="T3" s="382"/>
      <c r="U3" s="382"/>
      <c r="V3" s="382"/>
      <c r="W3" s="382"/>
      <c r="X3" s="382"/>
      <c r="Y3" s="382"/>
      <c r="Z3" s="382"/>
      <c r="AA3" s="382"/>
      <c r="AB3" s="382"/>
    </row>
    <row r="4" spans="1:28" s="40" customFormat="1" ht="16" x14ac:dyDescent="0.45">
      <c r="A4" s="412"/>
      <c r="B4" s="412"/>
      <c r="C4" s="67"/>
      <c r="D4" s="67"/>
      <c r="E4" s="67"/>
      <c r="F4" s="67"/>
      <c r="G4" s="67"/>
      <c r="H4" s="67"/>
      <c r="I4" s="67"/>
      <c r="J4" s="67"/>
      <c r="K4" s="67"/>
      <c r="L4" s="67"/>
      <c r="M4" s="67"/>
      <c r="N4" s="67"/>
      <c r="O4" s="67"/>
      <c r="P4" s="67"/>
      <c r="Q4" s="67"/>
      <c r="R4" s="16" t="s">
        <v>35</v>
      </c>
      <c r="S4" s="16" t="s">
        <v>22</v>
      </c>
      <c r="T4" s="43" t="s">
        <v>23</v>
      </c>
      <c r="U4" s="43" t="s">
        <v>24</v>
      </c>
      <c r="V4" s="43" t="s">
        <v>25</v>
      </c>
      <c r="W4" s="43" t="s">
        <v>26</v>
      </c>
      <c r="X4" s="43" t="s">
        <v>27</v>
      </c>
      <c r="Y4" s="43" t="s">
        <v>28</v>
      </c>
      <c r="Z4" s="43" t="s">
        <v>29</v>
      </c>
      <c r="AA4" s="43" t="s">
        <v>30</v>
      </c>
      <c r="AB4" s="382"/>
    </row>
    <row r="5" spans="1:28" x14ac:dyDescent="0.45">
      <c r="A5" s="419" t="s">
        <v>220</v>
      </c>
      <c r="B5" s="420"/>
      <c r="C5" s="47"/>
      <c r="D5" s="48"/>
      <c r="E5" s="48"/>
      <c r="F5" s="48"/>
      <c r="G5" s="48"/>
      <c r="H5" s="48"/>
      <c r="I5" s="49"/>
      <c r="J5" s="48"/>
      <c r="K5" s="48"/>
      <c r="L5" s="47"/>
      <c r="M5" s="48"/>
      <c r="N5" s="48"/>
      <c r="O5" s="48"/>
      <c r="P5" s="48"/>
      <c r="Q5" s="48"/>
      <c r="R5" s="18"/>
      <c r="S5" s="18"/>
      <c r="T5" s="18"/>
      <c r="U5" s="18"/>
      <c r="V5" s="18"/>
      <c r="W5" s="18">
        <f t="shared" ref="W5:Z5" si="0">COUNTIF($C$3:$Q$3,W4)</f>
        <v>0</v>
      </c>
      <c r="X5" s="18">
        <f t="shared" si="0"/>
        <v>0</v>
      </c>
      <c r="Y5" s="18"/>
      <c r="Z5" s="18">
        <f t="shared" si="0"/>
        <v>0</v>
      </c>
      <c r="AA5" s="18"/>
      <c r="AB5" s="50"/>
    </row>
    <row r="6" spans="1:28" x14ac:dyDescent="0.45">
      <c r="A6" s="17" t="s">
        <v>37</v>
      </c>
      <c r="B6" s="87" t="s">
        <v>221</v>
      </c>
      <c r="C6" s="51"/>
      <c r="D6" s="52"/>
      <c r="E6" s="53"/>
      <c r="F6" s="53"/>
      <c r="G6" s="53"/>
      <c r="H6" s="53"/>
      <c r="I6" s="52"/>
      <c r="J6" s="53"/>
      <c r="K6" s="91"/>
      <c r="L6" s="51"/>
      <c r="M6" s="52"/>
      <c r="N6" s="53"/>
      <c r="O6" s="53"/>
      <c r="P6" s="53"/>
      <c r="Q6" s="53"/>
      <c r="R6" s="17"/>
      <c r="S6" s="17"/>
      <c r="T6" s="17"/>
      <c r="U6" s="17"/>
      <c r="V6" s="17"/>
      <c r="W6" s="17"/>
      <c r="X6" s="17"/>
      <c r="Y6" s="17"/>
      <c r="Z6" s="17"/>
      <c r="AA6" s="17"/>
      <c r="AB6" s="17"/>
    </row>
    <row r="7" spans="1:28" s="361" customFormat="1" x14ac:dyDescent="0.45">
      <c r="A7" s="421" t="s">
        <v>215</v>
      </c>
      <c r="B7" s="422"/>
      <c r="C7" s="112" t="s">
        <v>40</v>
      </c>
      <c r="D7" s="113" t="s">
        <v>40</v>
      </c>
      <c r="E7" s="114"/>
      <c r="F7" s="114" t="s">
        <v>40</v>
      </c>
      <c r="G7" s="114" t="s">
        <v>40</v>
      </c>
      <c r="H7" s="114" t="s">
        <v>40</v>
      </c>
      <c r="I7" s="113" t="s">
        <v>40</v>
      </c>
      <c r="J7" s="114"/>
      <c r="K7" s="115" t="s">
        <v>40</v>
      </c>
      <c r="L7" s="112" t="s">
        <v>40</v>
      </c>
      <c r="M7" s="113"/>
      <c r="N7" s="114"/>
      <c r="O7" s="114" t="s">
        <v>40</v>
      </c>
      <c r="P7" s="114"/>
      <c r="Q7" s="114"/>
      <c r="R7" s="115">
        <f t="shared" ref="R7:R15" si="1">COUNTIF(C7:Q7,"x")</f>
        <v>9</v>
      </c>
      <c r="S7" s="115">
        <f t="shared" ref="S7:AA16" si="2">COUNTIFS($C7:$Q7,"x",$C$3:$Q$3,S$4)</f>
        <v>0</v>
      </c>
      <c r="T7" s="115">
        <f t="shared" si="2"/>
        <v>1</v>
      </c>
      <c r="U7" s="115">
        <f t="shared" si="2"/>
        <v>2</v>
      </c>
      <c r="V7" s="115">
        <f t="shared" si="2"/>
        <v>2</v>
      </c>
      <c r="W7" s="115">
        <f t="shared" si="2"/>
        <v>0</v>
      </c>
      <c r="X7" s="115">
        <f t="shared" si="2"/>
        <v>0</v>
      </c>
      <c r="Y7" s="115">
        <f t="shared" si="2"/>
        <v>1</v>
      </c>
      <c r="Z7" s="115">
        <f t="shared" si="2"/>
        <v>0</v>
      </c>
      <c r="AA7" s="115">
        <f t="shared" si="2"/>
        <v>3</v>
      </c>
      <c r="AB7" s="388" t="s">
        <v>850</v>
      </c>
    </row>
    <row r="8" spans="1:28" s="233" customFormat="1" x14ac:dyDescent="0.45">
      <c r="A8" s="93" t="s">
        <v>41</v>
      </c>
      <c r="B8" s="92" t="s">
        <v>42</v>
      </c>
      <c r="C8" s="94" t="s">
        <v>40</v>
      </c>
      <c r="D8" s="95" t="s">
        <v>40</v>
      </c>
      <c r="E8" s="96"/>
      <c r="F8" s="96" t="s">
        <v>40</v>
      </c>
      <c r="G8" s="96" t="s">
        <v>40</v>
      </c>
      <c r="H8" s="96" t="s">
        <v>40</v>
      </c>
      <c r="I8" s="95" t="s">
        <v>40</v>
      </c>
      <c r="J8" s="96"/>
      <c r="K8" s="97" t="s">
        <v>40</v>
      </c>
      <c r="L8" s="94" t="s">
        <v>40</v>
      </c>
      <c r="M8" s="95"/>
      <c r="N8" s="96"/>
      <c r="O8" s="96" t="s">
        <v>40</v>
      </c>
      <c r="P8" s="96"/>
      <c r="Q8" s="96"/>
      <c r="R8" s="97">
        <f t="shared" si="1"/>
        <v>9</v>
      </c>
      <c r="S8" s="97">
        <f t="shared" si="2"/>
        <v>0</v>
      </c>
      <c r="T8" s="97">
        <f t="shared" si="2"/>
        <v>1</v>
      </c>
      <c r="U8" s="97">
        <f t="shared" si="2"/>
        <v>2</v>
      </c>
      <c r="V8" s="97">
        <f t="shared" si="2"/>
        <v>2</v>
      </c>
      <c r="W8" s="97">
        <f t="shared" si="2"/>
        <v>0</v>
      </c>
      <c r="X8" s="97">
        <f t="shared" si="2"/>
        <v>0</v>
      </c>
      <c r="Y8" s="97">
        <f t="shared" si="2"/>
        <v>1</v>
      </c>
      <c r="Z8" s="97">
        <f t="shared" si="2"/>
        <v>0</v>
      </c>
      <c r="AA8" s="97">
        <f t="shared" si="2"/>
        <v>3</v>
      </c>
      <c r="AB8" s="388"/>
    </row>
    <row r="9" spans="1:28" s="233" customFormat="1" x14ac:dyDescent="0.45">
      <c r="A9" s="102" t="s">
        <v>43</v>
      </c>
      <c r="B9" s="103" t="s">
        <v>44</v>
      </c>
      <c r="C9" s="104"/>
      <c r="D9" s="105"/>
      <c r="E9" s="106"/>
      <c r="F9" s="106"/>
      <c r="G9" s="106" t="s">
        <v>40</v>
      </c>
      <c r="H9" s="106"/>
      <c r="I9" s="105"/>
      <c r="J9" s="106"/>
      <c r="K9" s="107"/>
      <c r="L9" s="104"/>
      <c r="M9" s="105"/>
      <c r="N9" s="106"/>
      <c r="O9" s="106"/>
      <c r="P9" s="106"/>
      <c r="Q9" s="106"/>
      <c r="R9" s="107">
        <f t="shared" si="1"/>
        <v>1</v>
      </c>
      <c r="S9" s="107">
        <f t="shared" si="2"/>
        <v>0</v>
      </c>
      <c r="T9" s="107">
        <f t="shared" si="2"/>
        <v>0</v>
      </c>
      <c r="U9" s="107">
        <f t="shared" si="2"/>
        <v>0</v>
      </c>
      <c r="V9" s="107">
        <f t="shared" si="2"/>
        <v>1</v>
      </c>
      <c r="W9" s="107">
        <f t="shared" si="2"/>
        <v>0</v>
      </c>
      <c r="X9" s="107">
        <f t="shared" si="2"/>
        <v>0</v>
      </c>
      <c r="Y9" s="107">
        <f t="shared" si="2"/>
        <v>0</v>
      </c>
      <c r="Z9" s="107">
        <f t="shared" si="2"/>
        <v>0</v>
      </c>
      <c r="AA9" s="107">
        <f t="shared" si="2"/>
        <v>0</v>
      </c>
      <c r="AB9" s="388"/>
    </row>
    <row r="10" spans="1:28" s="233" customFormat="1" x14ac:dyDescent="0.45">
      <c r="A10" s="156" t="s">
        <v>45</v>
      </c>
      <c r="B10" s="180" t="s">
        <v>222</v>
      </c>
      <c r="C10" s="99"/>
      <c r="D10" s="118"/>
      <c r="E10" s="99"/>
      <c r="F10" s="99"/>
      <c r="G10" s="99" t="s">
        <v>40</v>
      </c>
      <c r="H10" s="99"/>
      <c r="I10" s="118"/>
      <c r="J10" s="99"/>
      <c r="K10" s="99"/>
      <c r="L10" s="99"/>
      <c r="M10" s="118"/>
      <c r="N10" s="99"/>
      <c r="O10" s="99"/>
      <c r="P10" s="99"/>
      <c r="Q10" s="99"/>
      <c r="R10" s="99">
        <f t="shared" si="1"/>
        <v>1</v>
      </c>
      <c r="S10" s="99">
        <f t="shared" si="2"/>
        <v>0</v>
      </c>
      <c r="T10" s="99">
        <f t="shared" si="2"/>
        <v>0</v>
      </c>
      <c r="U10" s="99">
        <f t="shared" si="2"/>
        <v>0</v>
      </c>
      <c r="V10" s="99">
        <f t="shared" si="2"/>
        <v>1</v>
      </c>
      <c r="W10" s="99">
        <f t="shared" si="2"/>
        <v>0</v>
      </c>
      <c r="X10" s="99">
        <f t="shared" si="2"/>
        <v>0</v>
      </c>
      <c r="Y10" s="99">
        <f t="shared" si="2"/>
        <v>0</v>
      </c>
      <c r="Z10" s="99">
        <f t="shared" si="2"/>
        <v>0</v>
      </c>
      <c r="AA10" s="99">
        <f t="shared" si="2"/>
        <v>0</v>
      </c>
      <c r="AB10" s="388"/>
    </row>
    <row r="11" spans="1:28" s="233" customFormat="1" x14ac:dyDescent="0.45">
      <c r="A11" s="102" t="s">
        <v>47</v>
      </c>
      <c r="B11" s="103" t="s">
        <v>48</v>
      </c>
      <c r="C11" s="104" t="s">
        <v>40</v>
      </c>
      <c r="D11" s="105" t="s">
        <v>40</v>
      </c>
      <c r="E11" s="106"/>
      <c r="F11" s="106" t="s">
        <v>40</v>
      </c>
      <c r="G11" s="106" t="s">
        <v>40</v>
      </c>
      <c r="H11" s="106" t="s">
        <v>40</v>
      </c>
      <c r="I11" s="105" t="s">
        <v>40</v>
      </c>
      <c r="J11" s="106"/>
      <c r="K11" s="107" t="s">
        <v>40</v>
      </c>
      <c r="L11" s="104" t="s">
        <v>40</v>
      </c>
      <c r="M11" s="105"/>
      <c r="N11" s="106"/>
      <c r="O11" s="106" t="s">
        <v>40</v>
      </c>
      <c r="P11" s="106"/>
      <c r="Q11" s="106"/>
      <c r="R11" s="107">
        <f t="shared" si="1"/>
        <v>9</v>
      </c>
      <c r="S11" s="107">
        <f t="shared" si="2"/>
        <v>0</v>
      </c>
      <c r="T11" s="107">
        <f t="shared" si="2"/>
        <v>1</v>
      </c>
      <c r="U11" s="107">
        <f t="shared" si="2"/>
        <v>2</v>
      </c>
      <c r="V11" s="107">
        <f t="shared" si="2"/>
        <v>2</v>
      </c>
      <c r="W11" s="107">
        <f t="shared" si="2"/>
        <v>0</v>
      </c>
      <c r="X11" s="107">
        <f t="shared" si="2"/>
        <v>0</v>
      </c>
      <c r="Y11" s="107">
        <f t="shared" si="2"/>
        <v>1</v>
      </c>
      <c r="Z11" s="107">
        <f t="shared" si="2"/>
        <v>0</v>
      </c>
      <c r="AA11" s="107">
        <f t="shared" si="2"/>
        <v>3</v>
      </c>
      <c r="AB11" s="388"/>
    </row>
    <row r="12" spans="1:28" s="233" customFormat="1" x14ac:dyDescent="0.45">
      <c r="A12" s="173" t="s">
        <v>50</v>
      </c>
      <c r="B12" s="174" t="s">
        <v>68</v>
      </c>
      <c r="C12" s="175" t="s">
        <v>40</v>
      </c>
      <c r="D12" s="176"/>
      <c r="E12" s="177"/>
      <c r="F12" s="177" t="s">
        <v>40</v>
      </c>
      <c r="G12" s="177" t="s">
        <v>40</v>
      </c>
      <c r="H12" s="177" t="s">
        <v>40</v>
      </c>
      <c r="I12" s="176" t="s">
        <v>40</v>
      </c>
      <c r="J12" s="177"/>
      <c r="K12" s="100"/>
      <c r="L12" s="175"/>
      <c r="M12" s="176"/>
      <c r="N12" s="177"/>
      <c r="O12" s="177"/>
      <c r="P12" s="177"/>
      <c r="Q12" s="177"/>
      <c r="R12" s="100">
        <f t="shared" si="1"/>
        <v>5</v>
      </c>
      <c r="S12" s="100">
        <f t="shared" si="2"/>
        <v>0</v>
      </c>
      <c r="T12" s="100">
        <f t="shared" si="2"/>
        <v>1</v>
      </c>
      <c r="U12" s="100">
        <f t="shared" si="2"/>
        <v>1</v>
      </c>
      <c r="V12" s="100">
        <f t="shared" si="2"/>
        <v>1</v>
      </c>
      <c r="W12" s="100">
        <f t="shared" si="2"/>
        <v>0</v>
      </c>
      <c r="X12" s="100">
        <f t="shared" si="2"/>
        <v>0</v>
      </c>
      <c r="Y12" s="100">
        <f t="shared" si="2"/>
        <v>0</v>
      </c>
      <c r="Z12" s="100">
        <f t="shared" si="2"/>
        <v>0</v>
      </c>
      <c r="AA12" s="100">
        <f t="shared" si="2"/>
        <v>2</v>
      </c>
      <c r="AB12" s="388"/>
    </row>
    <row r="13" spans="1:28" s="233" customFormat="1" x14ac:dyDescent="0.45">
      <c r="A13" s="173" t="s">
        <v>53</v>
      </c>
      <c r="B13" s="178" t="s">
        <v>223</v>
      </c>
      <c r="C13" s="100"/>
      <c r="D13" s="179"/>
      <c r="E13" s="100"/>
      <c r="F13" s="100"/>
      <c r="G13" s="100" t="s">
        <v>40</v>
      </c>
      <c r="H13" s="100"/>
      <c r="I13" s="179"/>
      <c r="J13" s="100"/>
      <c r="K13" s="100"/>
      <c r="L13" s="100"/>
      <c r="M13" s="179"/>
      <c r="N13" s="100"/>
      <c r="O13" s="100"/>
      <c r="P13" s="100"/>
      <c r="Q13" s="100"/>
      <c r="R13" s="100">
        <f t="shared" ref="R13" si="3">COUNTIF(C13:Q13,"x")</f>
        <v>1</v>
      </c>
      <c r="S13" s="100">
        <f t="shared" si="2"/>
        <v>0</v>
      </c>
      <c r="T13" s="100">
        <f t="shared" si="2"/>
        <v>0</v>
      </c>
      <c r="U13" s="100">
        <f t="shared" si="2"/>
        <v>0</v>
      </c>
      <c r="V13" s="100">
        <f t="shared" si="2"/>
        <v>1</v>
      </c>
      <c r="W13" s="100">
        <f t="shared" si="2"/>
        <v>0</v>
      </c>
      <c r="X13" s="100">
        <f t="shared" si="2"/>
        <v>0</v>
      </c>
      <c r="Y13" s="100">
        <f t="shared" si="2"/>
        <v>0</v>
      </c>
      <c r="Z13" s="100">
        <f t="shared" si="2"/>
        <v>0</v>
      </c>
      <c r="AA13" s="100">
        <f t="shared" si="2"/>
        <v>0</v>
      </c>
      <c r="AB13" s="388"/>
    </row>
    <row r="14" spans="1:28" s="233" customFormat="1" x14ac:dyDescent="0.45">
      <c r="A14" s="173" t="s">
        <v>62</v>
      </c>
      <c r="B14" s="178" t="s">
        <v>51</v>
      </c>
      <c r="C14" s="100"/>
      <c r="D14" s="179" t="s">
        <v>40</v>
      </c>
      <c r="E14" s="100"/>
      <c r="F14" s="100"/>
      <c r="G14" s="100"/>
      <c r="H14" s="100"/>
      <c r="I14" s="179"/>
      <c r="J14" s="100"/>
      <c r="K14" s="100" t="s">
        <v>40</v>
      </c>
      <c r="L14" s="100" t="s">
        <v>40</v>
      </c>
      <c r="M14" s="179"/>
      <c r="N14" s="100"/>
      <c r="O14" s="100"/>
      <c r="P14" s="100"/>
      <c r="Q14" s="100"/>
      <c r="R14" s="100">
        <f t="shared" si="1"/>
        <v>3</v>
      </c>
      <c r="S14" s="100">
        <f t="shared" si="2"/>
        <v>0</v>
      </c>
      <c r="T14" s="100">
        <f t="shared" si="2"/>
        <v>0</v>
      </c>
      <c r="U14" s="100">
        <f t="shared" si="2"/>
        <v>1</v>
      </c>
      <c r="V14" s="100">
        <f t="shared" si="2"/>
        <v>1</v>
      </c>
      <c r="W14" s="100">
        <f t="shared" si="2"/>
        <v>0</v>
      </c>
      <c r="X14" s="100">
        <f t="shared" si="2"/>
        <v>0</v>
      </c>
      <c r="Y14" s="100">
        <f t="shared" si="2"/>
        <v>0</v>
      </c>
      <c r="Z14" s="100">
        <f t="shared" si="2"/>
        <v>0</v>
      </c>
      <c r="AA14" s="100">
        <f t="shared" si="2"/>
        <v>1</v>
      </c>
      <c r="AB14" s="388"/>
    </row>
    <row r="15" spans="1:28" s="233" customFormat="1" x14ac:dyDescent="0.45">
      <c r="A15" s="102" t="s">
        <v>54</v>
      </c>
      <c r="B15" s="103" t="s">
        <v>55</v>
      </c>
      <c r="C15" s="104" t="s">
        <v>40</v>
      </c>
      <c r="D15" s="105"/>
      <c r="E15" s="106"/>
      <c r="F15" s="106" t="s">
        <v>40</v>
      </c>
      <c r="G15" s="106"/>
      <c r="H15" s="106"/>
      <c r="I15" s="105" t="s">
        <v>40</v>
      </c>
      <c r="J15" s="106"/>
      <c r="K15" s="107"/>
      <c r="L15" s="104"/>
      <c r="M15" s="105"/>
      <c r="N15" s="106"/>
      <c r="O15" s="106" t="s">
        <v>40</v>
      </c>
      <c r="P15" s="106"/>
      <c r="Q15" s="106"/>
      <c r="R15" s="107">
        <f t="shared" si="1"/>
        <v>4</v>
      </c>
      <c r="S15" s="107">
        <f t="shared" si="2"/>
        <v>0</v>
      </c>
      <c r="T15" s="107">
        <f t="shared" si="2"/>
        <v>1</v>
      </c>
      <c r="U15" s="107">
        <f t="shared" si="2"/>
        <v>1</v>
      </c>
      <c r="V15" s="107">
        <f t="shared" si="2"/>
        <v>0</v>
      </c>
      <c r="W15" s="107">
        <f t="shared" si="2"/>
        <v>0</v>
      </c>
      <c r="X15" s="107">
        <f t="shared" si="2"/>
        <v>0</v>
      </c>
      <c r="Y15" s="107">
        <f t="shared" si="2"/>
        <v>1</v>
      </c>
      <c r="Z15" s="107">
        <f t="shared" si="2"/>
        <v>0</v>
      </c>
      <c r="AA15" s="107">
        <f t="shared" si="2"/>
        <v>1</v>
      </c>
      <c r="AB15" s="388"/>
    </row>
    <row r="16" spans="1:28" s="233" customFormat="1" x14ac:dyDescent="0.45">
      <c r="A16" s="173" t="s">
        <v>63</v>
      </c>
      <c r="B16" s="178" t="s">
        <v>66</v>
      </c>
      <c r="C16" s="100" t="s">
        <v>40</v>
      </c>
      <c r="D16" s="179"/>
      <c r="E16" s="100"/>
      <c r="F16" s="100" t="s">
        <v>40</v>
      </c>
      <c r="G16" s="100"/>
      <c r="H16" s="100"/>
      <c r="I16" s="179" t="s">
        <v>40</v>
      </c>
      <c r="J16" s="100"/>
      <c r="K16" s="100"/>
      <c r="L16" s="100"/>
      <c r="M16" s="179"/>
      <c r="N16" s="100"/>
      <c r="O16" s="100"/>
      <c r="P16" s="100"/>
      <c r="Q16" s="100"/>
      <c r="R16" s="100">
        <f t="shared" ref="R16:R45" si="4">COUNTIF(C16:Q16,"x")</f>
        <v>3</v>
      </c>
      <c r="S16" s="100">
        <f t="shared" si="2"/>
        <v>0</v>
      </c>
      <c r="T16" s="100">
        <f t="shared" si="2"/>
        <v>1</v>
      </c>
      <c r="U16" s="100">
        <f t="shared" si="2"/>
        <v>1</v>
      </c>
      <c r="V16" s="100">
        <f t="shared" si="2"/>
        <v>0</v>
      </c>
      <c r="W16" s="100">
        <f t="shared" si="2"/>
        <v>0</v>
      </c>
      <c r="X16" s="100">
        <f t="shared" si="2"/>
        <v>0</v>
      </c>
      <c r="Y16" s="100">
        <f t="shared" si="2"/>
        <v>0</v>
      </c>
      <c r="Z16" s="100">
        <f t="shared" si="2"/>
        <v>0</v>
      </c>
      <c r="AA16" s="100">
        <f t="shared" si="2"/>
        <v>1</v>
      </c>
      <c r="AB16" s="388"/>
    </row>
    <row r="17" spans="1:28" s="233" customFormat="1" x14ac:dyDescent="0.45">
      <c r="A17" s="173" t="s">
        <v>65</v>
      </c>
      <c r="B17" s="178" t="s">
        <v>571</v>
      </c>
      <c r="C17" s="100" t="s">
        <v>40</v>
      </c>
      <c r="D17" s="179"/>
      <c r="E17" s="100"/>
      <c r="F17" s="100" t="s">
        <v>40</v>
      </c>
      <c r="G17" s="100"/>
      <c r="H17" s="100"/>
      <c r="I17" s="179"/>
      <c r="J17" s="100"/>
      <c r="K17" s="100"/>
      <c r="L17" s="100"/>
      <c r="M17" s="179"/>
      <c r="N17" s="100"/>
      <c r="O17" s="100"/>
      <c r="P17" s="100"/>
      <c r="Q17" s="100"/>
      <c r="R17" s="100">
        <f t="shared" ref="R17" si="5">COUNTIF(C17:Q17,"x")</f>
        <v>2</v>
      </c>
      <c r="S17" s="100">
        <f t="shared" ref="S17:AA26" si="6">COUNTIFS($C17:$Q17,"x",$C$3:$Q$3,S$4)</f>
        <v>0</v>
      </c>
      <c r="T17" s="100">
        <f t="shared" si="6"/>
        <v>0</v>
      </c>
      <c r="U17" s="100">
        <f t="shared" si="6"/>
        <v>1</v>
      </c>
      <c r="V17" s="100">
        <f t="shared" si="6"/>
        <v>0</v>
      </c>
      <c r="W17" s="100">
        <f t="shared" si="6"/>
        <v>0</v>
      </c>
      <c r="X17" s="100">
        <f t="shared" si="6"/>
        <v>0</v>
      </c>
      <c r="Y17" s="100">
        <f t="shared" si="6"/>
        <v>0</v>
      </c>
      <c r="Z17" s="100">
        <f t="shared" si="6"/>
        <v>0</v>
      </c>
      <c r="AA17" s="100">
        <f t="shared" si="6"/>
        <v>1</v>
      </c>
      <c r="AB17" s="388"/>
    </row>
    <row r="18" spans="1:28" s="361" customFormat="1" x14ac:dyDescent="0.45">
      <c r="A18" s="421" t="s">
        <v>146</v>
      </c>
      <c r="B18" s="422"/>
      <c r="C18" s="112"/>
      <c r="D18" s="113"/>
      <c r="E18" s="114" t="s">
        <v>40</v>
      </c>
      <c r="F18" s="114"/>
      <c r="G18" s="114"/>
      <c r="H18" s="114"/>
      <c r="I18" s="113"/>
      <c r="J18" s="114"/>
      <c r="K18" s="115"/>
      <c r="L18" s="112"/>
      <c r="M18" s="113"/>
      <c r="N18" s="114"/>
      <c r="O18" s="114"/>
      <c r="P18" s="114"/>
      <c r="Q18" s="114" t="s">
        <v>40</v>
      </c>
      <c r="R18" s="115">
        <f t="shared" si="4"/>
        <v>2</v>
      </c>
      <c r="S18" s="115">
        <f t="shared" si="6"/>
        <v>0</v>
      </c>
      <c r="T18" s="115">
        <f t="shared" si="6"/>
        <v>1</v>
      </c>
      <c r="U18" s="115">
        <f t="shared" si="6"/>
        <v>0</v>
      </c>
      <c r="V18" s="115">
        <f t="shared" si="6"/>
        <v>0</v>
      </c>
      <c r="W18" s="115">
        <f t="shared" si="6"/>
        <v>0</v>
      </c>
      <c r="X18" s="115">
        <f t="shared" si="6"/>
        <v>0</v>
      </c>
      <c r="Y18" s="115">
        <f t="shared" si="6"/>
        <v>1</v>
      </c>
      <c r="Z18" s="115">
        <f t="shared" si="6"/>
        <v>0</v>
      </c>
      <c r="AA18" s="115">
        <f t="shared" si="6"/>
        <v>0</v>
      </c>
      <c r="AB18" s="388"/>
    </row>
    <row r="19" spans="1:28" s="233" customFormat="1" x14ac:dyDescent="0.45">
      <c r="A19" s="93" t="s">
        <v>41</v>
      </c>
      <c r="B19" s="92" t="s">
        <v>42</v>
      </c>
      <c r="C19" s="94"/>
      <c r="D19" s="95"/>
      <c r="E19" s="96"/>
      <c r="F19" s="96"/>
      <c r="G19" s="96"/>
      <c r="H19" s="96"/>
      <c r="I19" s="95"/>
      <c r="J19" s="96"/>
      <c r="K19" s="97"/>
      <c r="L19" s="94"/>
      <c r="M19" s="95"/>
      <c r="N19" s="96"/>
      <c r="O19" s="96"/>
      <c r="P19" s="96"/>
      <c r="Q19" s="96" t="s">
        <v>40</v>
      </c>
      <c r="R19" s="97">
        <f t="shared" si="4"/>
        <v>1</v>
      </c>
      <c r="S19" s="97">
        <f t="shared" si="6"/>
        <v>0</v>
      </c>
      <c r="T19" s="97">
        <f t="shared" si="6"/>
        <v>0</v>
      </c>
      <c r="U19" s="97">
        <f t="shared" si="6"/>
        <v>0</v>
      </c>
      <c r="V19" s="97">
        <f t="shared" si="6"/>
        <v>0</v>
      </c>
      <c r="W19" s="97">
        <f t="shared" si="6"/>
        <v>0</v>
      </c>
      <c r="X19" s="97">
        <f t="shared" si="6"/>
        <v>0</v>
      </c>
      <c r="Y19" s="97">
        <f t="shared" si="6"/>
        <v>1</v>
      </c>
      <c r="Z19" s="97">
        <f t="shared" si="6"/>
        <v>0</v>
      </c>
      <c r="AA19" s="97">
        <f t="shared" si="6"/>
        <v>0</v>
      </c>
      <c r="AB19" s="388"/>
    </row>
    <row r="20" spans="1:28" s="233" customFormat="1" x14ac:dyDescent="0.45">
      <c r="A20" s="102" t="s">
        <v>43</v>
      </c>
      <c r="B20" s="103" t="s">
        <v>44</v>
      </c>
      <c r="C20" s="104"/>
      <c r="D20" s="105"/>
      <c r="E20" s="106"/>
      <c r="F20" s="106"/>
      <c r="G20" s="106"/>
      <c r="H20" s="106"/>
      <c r="I20" s="105"/>
      <c r="J20" s="106"/>
      <c r="K20" s="107"/>
      <c r="L20" s="104"/>
      <c r="M20" s="105"/>
      <c r="N20" s="106"/>
      <c r="O20" s="106"/>
      <c r="P20" s="106"/>
      <c r="Q20" s="106" t="s">
        <v>40</v>
      </c>
      <c r="R20" s="107">
        <f t="shared" si="4"/>
        <v>1</v>
      </c>
      <c r="S20" s="107">
        <f t="shared" si="6"/>
        <v>0</v>
      </c>
      <c r="T20" s="107">
        <f t="shared" si="6"/>
        <v>0</v>
      </c>
      <c r="U20" s="107">
        <f t="shared" si="6"/>
        <v>0</v>
      </c>
      <c r="V20" s="107">
        <f t="shared" si="6"/>
        <v>0</v>
      </c>
      <c r="W20" s="107">
        <f t="shared" si="6"/>
        <v>0</v>
      </c>
      <c r="X20" s="107">
        <f t="shared" si="6"/>
        <v>0</v>
      </c>
      <c r="Y20" s="107">
        <f t="shared" si="6"/>
        <v>1</v>
      </c>
      <c r="Z20" s="107">
        <f t="shared" si="6"/>
        <v>0</v>
      </c>
      <c r="AA20" s="107">
        <f t="shared" si="6"/>
        <v>0</v>
      </c>
      <c r="AB20" s="388"/>
    </row>
    <row r="21" spans="1:28" s="233" customFormat="1" x14ac:dyDescent="0.45">
      <c r="A21" s="156" t="s">
        <v>45</v>
      </c>
      <c r="B21" s="180" t="s">
        <v>222</v>
      </c>
      <c r="C21" s="99"/>
      <c r="D21" s="118"/>
      <c r="E21" s="99"/>
      <c r="F21" s="99"/>
      <c r="G21" s="99"/>
      <c r="H21" s="99"/>
      <c r="I21" s="118"/>
      <c r="J21" s="99"/>
      <c r="K21" s="99"/>
      <c r="L21" s="99"/>
      <c r="M21" s="118"/>
      <c r="N21" s="99"/>
      <c r="O21" s="99"/>
      <c r="P21" s="99"/>
      <c r="Q21" s="99" t="s">
        <v>40</v>
      </c>
      <c r="R21" s="99">
        <f t="shared" si="4"/>
        <v>1</v>
      </c>
      <c r="S21" s="99">
        <f t="shared" si="6"/>
        <v>0</v>
      </c>
      <c r="T21" s="99">
        <f t="shared" si="6"/>
        <v>0</v>
      </c>
      <c r="U21" s="99">
        <f t="shared" si="6"/>
        <v>0</v>
      </c>
      <c r="V21" s="99">
        <f t="shared" si="6"/>
        <v>0</v>
      </c>
      <c r="W21" s="99">
        <f t="shared" si="6"/>
        <v>0</v>
      </c>
      <c r="X21" s="99">
        <f t="shared" si="6"/>
        <v>0</v>
      </c>
      <c r="Y21" s="99">
        <f t="shared" si="6"/>
        <v>1</v>
      </c>
      <c r="Z21" s="99">
        <f t="shared" si="6"/>
        <v>0</v>
      </c>
      <c r="AA21" s="99">
        <f t="shared" si="6"/>
        <v>0</v>
      </c>
      <c r="AB21" s="388"/>
    </row>
    <row r="22" spans="1:28" s="233" customFormat="1" x14ac:dyDescent="0.45">
      <c r="A22" s="93" t="s">
        <v>58</v>
      </c>
      <c r="B22" s="92" t="s">
        <v>224</v>
      </c>
      <c r="C22" s="94"/>
      <c r="D22" s="95"/>
      <c r="E22" s="96" t="s">
        <v>40</v>
      </c>
      <c r="F22" s="96"/>
      <c r="G22" s="96"/>
      <c r="H22" s="96"/>
      <c r="I22" s="95"/>
      <c r="J22" s="96"/>
      <c r="K22" s="97"/>
      <c r="L22" s="94"/>
      <c r="M22" s="95"/>
      <c r="N22" s="96"/>
      <c r="O22" s="96"/>
      <c r="P22" s="96"/>
      <c r="Q22" s="96" t="s">
        <v>40</v>
      </c>
      <c r="R22" s="97">
        <f t="shared" ref="R22" si="7">COUNTIF(C22:Q22,"x")</f>
        <v>2</v>
      </c>
      <c r="S22" s="97">
        <f t="shared" si="6"/>
        <v>0</v>
      </c>
      <c r="T22" s="97">
        <f t="shared" si="6"/>
        <v>1</v>
      </c>
      <c r="U22" s="97">
        <f t="shared" si="6"/>
        <v>0</v>
      </c>
      <c r="V22" s="97">
        <f t="shared" si="6"/>
        <v>0</v>
      </c>
      <c r="W22" s="97">
        <f t="shared" si="6"/>
        <v>0</v>
      </c>
      <c r="X22" s="97">
        <f t="shared" si="6"/>
        <v>0</v>
      </c>
      <c r="Y22" s="97">
        <f t="shared" si="6"/>
        <v>1</v>
      </c>
      <c r="Z22" s="97">
        <f t="shared" si="6"/>
        <v>0</v>
      </c>
      <c r="AA22" s="97">
        <f t="shared" si="6"/>
        <v>0</v>
      </c>
      <c r="AB22" s="388"/>
    </row>
    <row r="23" spans="1:28" s="361" customFormat="1" x14ac:dyDescent="0.45">
      <c r="A23" s="421" t="s">
        <v>147</v>
      </c>
      <c r="B23" s="422"/>
      <c r="C23" s="112"/>
      <c r="D23" s="113" t="s">
        <v>40</v>
      </c>
      <c r="E23" s="114"/>
      <c r="F23" s="114"/>
      <c r="G23" s="114"/>
      <c r="H23" s="114"/>
      <c r="I23" s="113"/>
      <c r="J23" s="114"/>
      <c r="K23" s="115"/>
      <c r="L23" s="112"/>
      <c r="M23" s="113"/>
      <c r="N23" s="114"/>
      <c r="O23" s="114"/>
      <c r="P23" s="114" t="s">
        <v>40</v>
      </c>
      <c r="Q23" s="114"/>
      <c r="R23" s="115">
        <f t="shared" si="4"/>
        <v>2</v>
      </c>
      <c r="S23" s="115">
        <f t="shared" si="6"/>
        <v>0</v>
      </c>
      <c r="T23" s="115">
        <f t="shared" si="6"/>
        <v>0</v>
      </c>
      <c r="U23" s="115">
        <f t="shared" si="6"/>
        <v>1</v>
      </c>
      <c r="V23" s="115">
        <f t="shared" si="6"/>
        <v>0</v>
      </c>
      <c r="W23" s="115">
        <f t="shared" si="6"/>
        <v>0</v>
      </c>
      <c r="X23" s="115">
        <f t="shared" si="6"/>
        <v>0</v>
      </c>
      <c r="Y23" s="115">
        <f t="shared" si="6"/>
        <v>0</v>
      </c>
      <c r="Z23" s="115">
        <f t="shared" si="6"/>
        <v>0</v>
      </c>
      <c r="AA23" s="115">
        <f t="shared" si="6"/>
        <v>1</v>
      </c>
      <c r="AB23" s="388"/>
    </row>
    <row r="24" spans="1:28" s="233" customFormat="1" x14ac:dyDescent="0.45">
      <c r="A24" s="93" t="s">
        <v>41</v>
      </c>
      <c r="B24" s="92" t="s">
        <v>42</v>
      </c>
      <c r="C24" s="94"/>
      <c r="D24" s="95" t="s">
        <v>40</v>
      </c>
      <c r="E24" s="96"/>
      <c r="F24" s="96"/>
      <c r="G24" s="96"/>
      <c r="H24" s="96"/>
      <c r="I24" s="95"/>
      <c r="J24" s="96"/>
      <c r="K24" s="97"/>
      <c r="L24" s="94"/>
      <c r="M24" s="95"/>
      <c r="N24" s="96"/>
      <c r="O24" s="96"/>
      <c r="P24" s="96" t="s">
        <v>40</v>
      </c>
      <c r="Q24" s="96"/>
      <c r="R24" s="97">
        <f t="shared" si="4"/>
        <v>2</v>
      </c>
      <c r="S24" s="97">
        <f t="shared" si="6"/>
        <v>0</v>
      </c>
      <c r="T24" s="97">
        <f t="shared" si="6"/>
        <v>0</v>
      </c>
      <c r="U24" s="97">
        <f t="shared" si="6"/>
        <v>1</v>
      </c>
      <c r="V24" s="97">
        <f t="shared" si="6"/>
        <v>0</v>
      </c>
      <c r="W24" s="97">
        <f t="shared" si="6"/>
        <v>0</v>
      </c>
      <c r="X24" s="97">
        <f t="shared" si="6"/>
        <v>0</v>
      </c>
      <c r="Y24" s="97">
        <f t="shared" si="6"/>
        <v>0</v>
      </c>
      <c r="Z24" s="97">
        <f t="shared" si="6"/>
        <v>0</v>
      </c>
      <c r="AA24" s="97">
        <f t="shared" si="6"/>
        <v>1</v>
      </c>
      <c r="AB24" s="388"/>
    </row>
    <row r="25" spans="1:28" s="233" customFormat="1" x14ac:dyDescent="0.45">
      <c r="A25" s="102" t="s">
        <v>43</v>
      </c>
      <c r="B25" s="103" t="s">
        <v>55</v>
      </c>
      <c r="C25" s="104"/>
      <c r="D25" s="105" t="s">
        <v>40</v>
      </c>
      <c r="E25" s="106"/>
      <c r="F25" s="106"/>
      <c r="G25" s="106"/>
      <c r="H25" s="106"/>
      <c r="I25" s="105"/>
      <c r="J25" s="106"/>
      <c r="K25" s="107"/>
      <c r="L25" s="104"/>
      <c r="M25" s="105"/>
      <c r="N25" s="106"/>
      <c r="O25" s="106"/>
      <c r="P25" s="106" t="s">
        <v>40</v>
      </c>
      <c r="Q25" s="106"/>
      <c r="R25" s="107">
        <f t="shared" si="4"/>
        <v>2</v>
      </c>
      <c r="S25" s="107">
        <f t="shared" si="6"/>
        <v>0</v>
      </c>
      <c r="T25" s="107">
        <f t="shared" si="6"/>
        <v>0</v>
      </c>
      <c r="U25" s="107">
        <f t="shared" si="6"/>
        <v>1</v>
      </c>
      <c r="V25" s="107">
        <f t="shared" si="6"/>
        <v>0</v>
      </c>
      <c r="W25" s="107">
        <f t="shared" si="6"/>
        <v>0</v>
      </c>
      <c r="X25" s="107">
        <f t="shared" si="6"/>
        <v>0</v>
      </c>
      <c r="Y25" s="107">
        <f t="shared" si="6"/>
        <v>0</v>
      </c>
      <c r="Z25" s="107">
        <f t="shared" si="6"/>
        <v>0</v>
      </c>
      <c r="AA25" s="107">
        <f t="shared" si="6"/>
        <v>1</v>
      </c>
      <c r="AB25" s="388"/>
    </row>
    <row r="26" spans="1:28" s="233" customFormat="1" x14ac:dyDescent="0.45">
      <c r="A26" s="173" t="s">
        <v>45</v>
      </c>
      <c r="B26" s="178" t="s">
        <v>70</v>
      </c>
      <c r="C26" s="100"/>
      <c r="D26" s="179" t="s">
        <v>40</v>
      </c>
      <c r="E26" s="100"/>
      <c r="F26" s="100"/>
      <c r="G26" s="100"/>
      <c r="H26" s="100"/>
      <c r="I26" s="179"/>
      <c r="J26" s="100"/>
      <c r="K26" s="100"/>
      <c r="L26" s="100"/>
      <c r="M26" s="179"/>
      <c r="N26" s="100"/>
      <c r="O26" s="100"/>
      <c r="P26" s="100" t="s">
        <v>40</v>
      </c>
      <c r="Q26" s="100"/>
      <c r="R26" s="100">
        <f t="shared" si="4"/>
        <v>2</v>
      </c>
      <c r="S26" s="100">
        <f t="shared" si="6"/>
        <v>0</v>
      </c>
      <c r="T26" s="100">
        <f t="shared" si="6"/>
        <v>0</v>
      </c>
      <c r="U26" s="100">
        <f t="shared" si="6"/>
        <v>1</v>
      </c>
      <c r="V26" s="100">
        <f t="shared" si="6"/>
        <v>0</v>
      </c>
      <c r="W26" s="100">
        <f t="shared" si="6"/>
        <v>0</v>
      </c>
      <c r="X26" s="100">
        <f t="shared" si="6"/>
        <v>0</v>
      </c>
      <c r="Y26" s="100">
        <f t="shared" si="6"/>
        <v>0</v>
      </c>
      <c r="Z26" s="100">
        <f t="shared" si="6"/>
        <v>0</v>
      </c>
      <c r="AA26" s="100">
        <f t="shared" si="6"/>
        <v>1</v>
      </c>
      <c r="AB26" s="388"/>
    </row>
    <row r="27" spans="1:28" s="361" customFormat="1" x14ac:dyDescent="0.45">
      <c r="A27" s="421" t="s">
        <v>225</v>
      </c>
      <c r="B27" s="422"/>
      <c r="C27" s="112"/>
      <c r="D27" s="113"/>
      <c r="E27" s="114"/>
      <c r="F27" s="114"/>
      <c r="G27" s="114"/>
      <c r="H27" s="114" t="s">
        <v>40</v>
      </c>
      <c r="I27" s="113"/>
      <c r="J27" s="114"/>
      <c r="K27" s="115"/>
      <c r="L27" s="112"/>
      <c r="M27" s="113"/>
      <c r="N27" s="114"/>
      <c r="O27" s="114"/>
      <c r="P27" s="114"/>
      <c r="Q27" s="114"/>
      <c r="R27" s="115">
        <f t="shared" ref="R27:R30" si="8">COUNTIF(C27:Q27,"x")</f>
        <v>1</v>
      </c>
      <c r="S27" s="115">
        <f t="shared" ref="S27:AA36" si="9">COUNTIFS($C27:$Q27,"x",$C$3:$Q$3,S$4)</f>
        <v>0</v>
      </c>
      <c r="T27" s="115">
        <f t="shared" si="9"/>
        <v>0</v>
      </c>
      <c r="U27" s="115">
        <f t="shared" si="9"/>
        <v>0</v>
      </c>
      <c r="V27" s="115">
        <f t="shared" si="9"/>
        <v>0</v>
      </c>
      <c r="W27" s="115">
        <f t="shared" si="9"/>
        <v>0</v>
      </c>
      <c r="X27" s="115">
        <f t="shared" si="9"/>
        <v>0</v>
      </c>
      <c r="Y27" s="115">
        <f t="shared" si="9"/>
        <v>0</v>
      </c>
      <c r="Z27" s="115">
        <f t="shared" si="9"/>
        <v>0</v>
      </c>
      <c r="AA27" s="115">
        <f t="shared" si="9"/>
        <v>1</v>
      </c>
      <c r="AB27" s="388"/>
    </row>
    <row r="28" spans="1:28" s="233" customFormat="1" x14ac:dyDescent="0.45">
      <c r="A28" s="93" t="s">
        <v>41</v>
      </c>
      <c r="B28" s="92" t="s">
        <v>42</v>
      </c>
      <c r="C28" s="94"/>
      <c r="D28" s="95"/>
      <c r="E28" s="96"/>
      <c r="F28" s="96"/>
      <c r="G28" s="96"/>
      <c r="H28" s="96" t="s">
        <v>40</v>
      </c>
      <c r="I28" s="95"/>
      <c r="J28" s="96"/>
      <c r="K28" s="97"/>
      <c r="L28" s="94"/>
      <c r="M28" s="95"/>
      <c r="N28" s="96"/>
      <c r="O28" s="96"/>
      <c r="P28" s="96"/>
      <c r="Q28" s="96"/>
      <c r="R28" s="97">
        <f t="shared" si="8"/>
        <v>1</v>
      </c>
      <c r="S28" s="97">
        <f t="shared" si="9"/>
        <v>0</v>
      </c>
      <c r="T28" s="97">
        <f t="shared" si="9"/>
        <v>0</v>
      </c>
      <c r="U28" s="97">
        <f t="shared" si="9"/>
        <v>0</v>
      </c>
      <c r="V28" s="97">
        <f t="shared" si="9"/>
        <v>0</v>
      </c>
      <c r="W28" s="97">
        <f t="shared" si="9"/>
        <v>0</v>
      </c>
      <c r="X28" s="97">
        <f t="shared" si="9"/>
        <v>0</v>
      </c>
      <c r="Y28" s="97">
        <f t="shared" si="9"/>
        <v>0</v>
      </c>
      <c r="Z28" s="97">
        <f t="shared" si="9"/>
        <v>0</v>
      </c>
      <c r="AA28" s="97">
        <f t="shared" si="9"/>
        <v>1</v>
      </c>
      <c r="AB28" s="388"/>
    </row>
    <row r="29" spans="1:28" s="233" customFormat="1" x14ac:dyDescent="0.45">
      <c r="A29" s="102" t="s">
        <v>43</v>
      </c>
      <c r="B29" s="103" t="s">
        <v>55</v>
      </c>
      <c r="C29" s="104"/>
      <c r="D29" s="105"/>
      <c r="E29" s="106"/>
      <c r="F29" s="106"/>
      <c r="G29" s="106"/>
      <c r="H29" s="106" t="s">
        <v>40</v>
      </c>
      <c r="I29" s="105"/>
      <c r="J29" s="106"/>
      <c r="K29" s="107"/>
      <c r="L29" s="104"/>
      <c r="M29" s="105"/>
      <c r="N29" s="106"/>
      <c r="O29" s="106"/>
      <c r="P29" s="106"/>
      <c r="Q29" s="106"/>
      <c r="R29" s="107">
        <f t="shared" si="8"/>
        <v>1</v>
      </c>
      <c r="S29" s="107">
        <f t="shared" si="9"/>
        <v>0</v>
      </c>
      <c r="T29" s="107">
        <f t="shared" si="9"/>
        <v>0</v>
      </c>
      <c r="U29" s="107">
        <f t="shared" si="9"/>
        <v>0</v>
      </c>
      <c r="V29" s="107">
        <f t="shared" si="9"/>
        <v>0</v>
      </c>
      <c r="W29" s="107">
        <f t="shared" si="9"/>
        <v>0</v>
      </c>
      <c r="X29" s="107">
        <f t="shared" si="9"/>
        <v>0</v>
      </c>
      <c r="Y29" s="107">
        <f t="shared" si="9"/>
        <v>0</v>
      </c>
      <c r="Z29" s="107">
        <f t="shared" si="9"/>
        <v>0</v>
      </c>
      <c r="AA29" s="107">
        <f t="shared" si="9"/>
        <v>1</v>
      </c>
      <c r="AB29" s="388"/>
    </row>
    <row r="30" spans="1:28" s="233" customFormat="1" x14ac:dyDescent="0.45">
      <c r="A30" s="173" t="s">
        <v>45</v>
      </c>
      <c r="B30" s="178" t="s">
        <v>66</v>
      </c>
      <c r="C30" s="100"/>
      <c r="D30" s="179"/>
      <c r="E30" s="100"/>
      <c r="F30" s="100"/>
      <c r="G30" s="100"/>
      <c r="H30" s="100" t="s">
        <v>40</v>
      </c>
      <c r="I30" s="179"/>
      <c r="J30" s="100"/>
      <c r="K30" s="100"/>
      <c r="L30" s="100"/>
      <c r="M30" s="179"/>
      <c r="N30" s="100"/>
      <c r="O30" s="100"/>
      <c r="P30" s="100"/>
      <c r="Q30" s="100"/>
      <c r="R30" s="100">
        <f t="shared" si="8"/>
        <v>1</v>
      </c>
      <c r="S30" s="100">
        <f t="shared" si="9"/>
        <v>0</v>
      </c>
      <c r="T30" s="100">
        <f t="shared" si="9"/>
        <v>0</v>
      </c>
      <c r="U30" s="100">
        <f t="shared" si="9"/>
        <v>0</v>
      </c>
      <c r="V30" s="100">
        <f t="shared" si="9"/>
        <v>0</v>
      </c>
      <c r="W30" s="100">
        <f t="shared" si="9"/>
        <v>0</v>
      </c>
      <c r="X30" s="100">
        <f t="shared" si="9"/>
        <v>0</v>
      </c>
      <c r="Y30" s="100">
        <f t="shared" si="9"/>
        <v>0</v>
      </c>
      <c r="Z30" s="100">
        <f t="shared" si="9"/>
        <v>0</v>
      </c>
      <c r="AA30" s="100">
        <f t="shared" si="9"/>
        <v>1</v>
      </c>
      <c r="AB30" s="388"/>
    </row>
    <row r="31" spans="1:28" s="361" customFormat="1" x14ac:dyDescent="0.45">
      <c r="A31" s="421" t="s">
        <v>73</v>
      </c>
      <c r="B31" s="422"/>
      <c r="C31" s="112" t="s">
        <v>40</v>
      </c>
      <c r="D31" s="113" t="s">
        <v>40</v>
      </c>
      <c r="E31" s="114"/>
      <c r="F31" s="114" t="s">
        <v>40</v>
      </c>
      <c r="G31" s="114" t="s">
        <v>40</v>
      </c>
      <c r="H31" s="114"/>
      <c r="I31" s="113" t="s">
        <v>40</v>
      </c>
      <c r="J31" s="114" t="s">
        <v>40</v>
      </c>
      <c r="K31" s="115"/>
      <c r="L31" s="112" t="s">
        <v>40</v>
      </c>
      <c r="M31" s="113" t="s">
        <v>40</v>
      </c>
      <c r="N31" s="114" t="s">
        <v>40</v>
      </c>
      <c r="O31" s="114"/>
      <c r="P31" s="114"/>
      <c r="Q31" s="114"/>
      <c r="R31" s="115">
        <f t="shared" si="4"/>
        <v>9</v>
      </c>
      <c r="S31" s="115">
        <f t="shared" si="9"/>
        <v>0</v>
      </c>
      <c r="T31" s="115">
        <f t="shared" si="9"/>
        <v>2</v>
      </c>
      <c r="U31" s="115">
        <f t="shared" si="9"/>
        <v>1</v>
      </c>
      <c r="V31" s="115">
        <f t="shared" si="9"/>
        <v>3</v>
      </c>
      <c r="W31" s="115">
        <f t="shared" si="9"/>
        <v>0</v>
      </c>
      <c r="X31" s="115">
        <f t="shared" si="9"/>
        <v>0</v>
      </c>
      <c r="Y31" s="115">
        <f t="shared" si="9"/>
        <v>1</v>
      </c>
      <c r="Z31" s="115">
        <f t="shared" si="9"/>
        <v>0</v>
      </c>
      <c r="AA31" s="115">
        <f t="shared" si="9"/>
        <v>2</v>
      </c>
      <c r="AB31" s="388"/>
    </row>
    <row r="32" spans="1:28" s="233" customFormat="1" x14ac:dyDescent="0.45">
      <c r="A32" s="93" t="s">
        <v>41</v>
      </c>
      <c r="B32" s="92" t="s">
        <v>42</v>
      </c>
      <c r="C32" s="94" t="s">
        <v>40</v>
      </c>
      <c r="D32" s="95" t="s">
        <v>40</v>
      </c>
      <c r="E32" s="96"/>
      <c r="F32" s="96" t="s">
        <v>40</v>
      </c>
      <c r="G32" s="96" t="s">
        <v>40</v>
      </c>
      <c r="H32" s="96"/>
      <c r="I32" s="95" t="s">
        <v>40</v>
      </c>
      <c r="J32" s="96"/>
      <c r="K32" s="97"/>
      <c r="L32" s="94" t="s">
        <v>40</v>
      </c>
      <c r="M32" s="95" t="s">
        <v>40</v>
      </c>
      <c r="N32" s="96"/>
      <c r="O32" s="96"/>
      <c r="P32" s="96"/>
      <c r="Q32" s="96"/>
      <c r="R32" s="97">
        <f t="shared" si="4"/>
        <v>7</v>
      </c>
      <c r="S32" s="97">
        <f t="shared" si="9"/>
        <v>0</v>
      </c>
      <c r="T32" s="97">
        <f t="shared" si="9"/>
        <v>1</v>
      </c>
      <c r="U32" s="97">
        <f t="shared" si="9"/>
        <v>1</v>
      </c>
      <c r="V32" s="97">
        <f t="shared" si="9"/>
        <v>3</v>
      </c>
      <c r="W32" s="97">
        <f t="shared" si="9"/>
        <v>0</v>
      </c>
      <c r="X32" s="97">
        <f t="shared" si="9"/>
        <v>0</v>
      </c>
      <c r="Y32" s="97">
        <f t="shared" si="9"/>
        <v>0</v>
      </c>
      <c r="Z32" s="97">
        <f t="shared" si="9"/>
        <v>0</v>
      </c>
      <c r="AA32" s="97">
        <f t="shared" si="9"/>
        <v>2</v>
      </c>
      <c r="AB32" s="388"/>
    </row>
    <row r="33" spans="1:28" s="233" customFormat="1" x14ac:dyDescent="0.45">
      <c r="A33" s="102" t="s">
        <v>43</v>
      </c>
      <c r="B33" s="103" t="s">
        <v>44</v>
      </c>
      <c r="C33" s="104"/>
      <c r="D33" s="105"/>
      <c r="E33" s="106"/>
      <c r="F33" s="106"/>
      <c r="G33" s="106" t="s">
        <v>40</v>
      </c>
      <c r="H33" s="106"/>
      <c r="I33" s="105"/>
      <c r="J33" s="106"/>
      <c r="K33" s="107"/>
      <c r="L33" s="104"/>
      <c r="M33" s="105"/>
      <c r="N33" s="106"/>
      <c r="O33" s="106"/>
      <c r="P33" s="106"/>
      <c r="Q33" s="106"/>
      <c r="R33" s="107">
        <f t="shared" si="4"/>
        <v>1</v>
      </c>
      <c r="S33" s="107">
        <f t="shared" si="9"/>
        <v>0</v>
      </c>
      <c r="T33" s="107">
        <f t="shared" si="9"/>
        <v>0</v>
      </c>
      <c r="U33" s="107">
        <f t="shared" si="9"/>
        <v>0</v>
      </c>
      <c r="V33" s="107">
        <f t="shared" si="9"/>
        <v>1</v>
      </c>
      <c r="W33" s="107">
        <f t="shared" si="9"/>
        <v>0</v>
      </c>
      <c r="X33" s="107">
        <f t="shared" si="9"/>
        <v>0</v>
      </c>
      <c r="Y33" s="107">
        <f t="shared" si="9"/>
        <v>0</v>
      </c>
      <c r="Z33" s="107">
        <f t="shared" si="9"/>
        <v>0</v>
      </c>
      <c r="AA33" s="107">
        <f t="shared" si="9"/>
        <v>0</v>
      </c>
      <c r="AB33" s="388"/>
    </row>
    <row r="34" spans="1:28" s="233" customFormat="1" x14ac:dyDescent="0.45">
      <c r="A34" s="156" t="s">
        <v>45</v>
      </c>
      <c r="B34" s="180" t="s">
        <v>222</v>
      </c>
      <c r="C34" s="99"/>
      <c r="D34" s="118"/>
      <c r="E34" s="99"/>
      <c r="F34" s="99"/>
      <c r="G34" s="99" t="s">
        <v>40</v>
      </c>
      <c r="H34" s="99"/>
      <c r="I34" s="118"/>
      <c r="J34" s="99"/>
      <c r="K34" s="99"/>
      <c r="L34" s="99"/>
      <c r="M34" s="118"/>
      <c r="N34" s="99"/>
      <c r="O34" s="99"/>
      <c r="P34" s="99"/>
      <c r="Q34" s="99"/>
      <c r="R34" s="99">
        <f t="shared" si="4"/>
        <v>1</v>
      </c>
      <c r="S34" s="99">
        <f t="shared" si="9"/>
        <v>0</v>
      </c>
      <c r="T34" s="99">
        <f t="shared" si="9"/>
        <v>0</v>
      </c>
      <c r="U34" s="99">
        <f t="shared" si="9"/>
        <v>0</v>
      </c>
      <c r="V34" s="99">
        <f t="shared" si="9"/>
        <v>1</v>
      </c>
      <c r="W34" s="99">
        <f t="shared" si="9"/>
        <v>0</v>
      </c>
      <c r="X34" s="99">
        <f t="shared" si="9"/>
        <v>0</v>
      </c>
      <c r="Y34" s="99">
        <f t="shared" si="9"/>
        <v>0</v>
      </c>
      <c r="Z34" s="99">
        <f t="shared" si="9"/>
        <v>0</v>
      </c>
      <c r="AA34" s="99">
        <f t="shared" si="9"/>
        <v>0</v>
      </c>
      <c r="AB34" s="388"/>
    </row>
    <row r="35" spans="1:28" s="233" customFormat="1" x14ac:dyDescent="0.45">
      <c r="A35" s="102" t="s">
        <v>47</v>
      </c>
      <c r="B35" s="103" t="s">
        <v>48</v>
      </c>
      <c r="C35" s="104" t="s">
        <v>40</v>
      </c>
      <c r="D35" s="105" t="s">
        <v>40</v>
      </c>
      <c r="E35" s="106"/>
      <c r="F35" s="106" t="s">
        <v>40</v>
      </c>
      <c r="G35" s="106" t="s">
        <v>40</v>
      </c>
      <c r="H35" s="106"/>
      <c r="I35" s="105" t="s">
        <v>40</v>
      </c>
      <c r="J35" s="106"/>
      <c r="K35" s="107"/>
      <c r="L35" s="104" t="s">
        <v>40</v>
      </c>
      <c r="M35" s="105" t="s">
        <v>40</v>
      </c>
      <c r="N35" s="106"/>
      <c r="O35" s="106"/>
      <c r="P35" s="106"/>
      <c r="Q35" s="106"/>
      <c r="R35" s="107">
        <f t="shared" si="4"/>
        <v>7</v>
      </c>
      <c r="S35" s="107">
        <f t="shared" si="9"/>
        <v>0</v>
      </c>
      <c r="T35" s="107">
        <f t="shared" si="9"/>
        <v>1</v>
      </c>
      <c r="U35" s="107">
        <f t="shared" si="9"/>
        <v>1</v>
      </c>
      <c r="V35" s="107">
        <f t="shared" si="9"/>
        <v>3</v>
      </c>
      <c r="W35" s="107">
        <f t="shared" si="9"/>
        <v>0</v>
      </c>
      <c r="X35" s="107">
        <f t="shared" si="9"/>
        <v>0</v>
      </c>
      <c r="Y35" s="107">
        <f t="shared" si="9"/>
        <v>0</v>
      </c>
      <c r="Z35" s="107">
        <f t="shared" si="9"/>
        <v>0</v>
      </c>
      <c r="AA35" s="107">
        <f t="shared" si="9"/>
        <v>2</v>
      </c>
      <c r="AB35" s="388"/>
    </row>
    <row r="36" spans="1:28" s="233" customFormat="1" x14ac:dyDescent="0.45">
      <c r="A36" s="173" t="s">
        <v>50</v>
      </c>
      <c r="B36" s="178" t="s">
        <v>51</v>
      </c>
      <c r="C36" s="100" t="s">
        <v>40</v>
      </c>
      <c r="D36" s="179" t="s">
        <v>40</v>
      </c>
      <c r="E36" s="100"/>
      <c r="F36" s="100"/>
      <c r="G36" s="100"/>
      <c r="H36" s="100"/>
      <c r="I36" s="179" t="s">
        <v>40</v>
      </c>
      <c r="J36" s="100"/>
      <c r="K36" s="100"/>
      <c r="L36" s="100" t="s">
        <v>40</v>
      </c>
      <c r="M36" s="179" t="s">
        <v>40</v>
      </c>
      <c r="N36" s="100"/>
      <c r="O36" s="100"/>
      <c r="P36" s="100"/>
      <c r="Q36" s="100"/>
      <c r="R36" s="100">
        <f t="shared" si="4"/>
        <v>5</v>
      </c>
      <c r="S36" s="100">
        <f t="shared" si="9"/>
        <v>0</v>
      </c>
      <c r="T36" s="100">
        <f t="shared" si="9"/>
        <v>1</v>
      </c>
      <c r="U36" s="100">
        <f t="shared" si="9"/>
        <v>0</v>
      </c>
      <c r="V36" s="100">
        <f t="shared" si="9"/>
        <v>2</v>
      </c>
      <c r="W36" s="100">
        <f t="shared" si="9"/>
        <v>0</v>
      </c>
      <c r="X36" s="100">
        <f t="shared" si="9"/>
        <v>0</v>
      </c>
      <c r="Y36" s="100">
        <f t="shared" si="9"/>
        <v>0</v>
      </c>
      <c r="Z36" s="100">
        <f t="shared" si="9"/>
        <v>0</v>
      </c>
      <c r="AA36" s="100">
        <f t="shared" si="9"/>
        <v>2</v>
      </c>
      <c r="AB36" s="388"/>
    </row>
    <row r="37" spans="1:28" s="233" customFormat="1" x14ac:dyDescent="0.45">
      <c r="A37" s="173" t="s">
        <v>53</v>
      </c>
      <c r="B37" s="178" t="s">
        <v>68</v>
      </c>
      <c r="C37" s="100" t="s">
        <v>40</v>
      </c>
      <c r="D37" s="179"/>
      <c r="E37" s="100"/>
      <c r="F37" s="100" t="s">
        <v>40</v>
      </c>
      <c r="G37" s="100" t="s">
        <v>40</v>
      </c>
      <c r="H37" s="100"/>
      <c r="I37" s="179" t="s">
        <v>40</v>
      </c>
      <c r="J37" s="100"/>
      <c r="K37" s="100"/>
      <c r="L37" s="100"/>
      <c r="M37" s="179"/>
      <c r="N37" s="100"/>
      <c r="O37" s="100"/>
      <c r="P37" s="100"/>
      <c r="Q37" s="100"/>
      <c r="R37" s="100">
        <f t="shared" si="4"/>
        <v>4</v>
      </c>
      <c r="S37" s="100">
        <f t="shared" ref="S37:AA46" si="10">COUNTIFS($C37:$Q37,"x",$C$3:$Q$3,S$4)</f>
        <v>0</v>
      </c>
      <c r="T37" s="100">
        <f t="shared" si="10"/>
        <v>1</v>
      </c>
      <c r="U37" s="100">
        <f t="shared" si="10"/>
        <v>1</v>
      </c>
      <c r="V37" s="100">
        <f t="shared" si="10"/>
        <v>1</v>
      </c>
      <c r="W37" s="100">
        <f t="shared" si="10"/>
        <v>0</v>
      </c>
      <c r="X37" s="100">
        <f t="shared" si="10"/>
        <v>0</v>
      </c>
      <c r="Y37" s="100">
        <f t="shared" si="10"/>
        <v>0</v>
      </c>
      <c r="Z37" s="100">
        <f t="shared" si="10"/>
        <v>0</v>
      </c>
      <c r="AA37" s="100">
        <f t="shared" si="10"/>
        <v>1</v>
      </c>
      <c r="AB37" s="388"/>
    </row>
    <row r="38" spans="1:28" s="233" customFormat="1" x14ac:dyDescent="0.45">
      <c r="A38" s="102" t="s">
        <v>54</v>
      </c>
      <c r="B38" s="103" t="s">
        <v>57</v>
      </c>
      <c r="C38" s="104" t="s">
        <v>40</v>
      </c>
      <c r="D38" s="105"/>
      <c r="E38" s="106"/>
      <c r="F38" s="106"/>
      <c r="G38" s="106"/>
      <c r="H38" s="106"/>
      <c r="I38" s="105"/>
      <c r="J38" s="106"/>
      <c r="K38" s="107"/>
      <c r="L38" s="104"/>
      <c r="M38" s="105"/>
      <c r="N38" s="106"/>
      <c r="O38" s="106"/>
      <c r="P38" s="106"/>
      <c r="Q38" s="106"/>
      <c r="R38" s="107">
        <f t="shared" si="4"/>
        <v>1</v>
      </c>
      <c r="S38" s="107">
        <f t="shared" si="10"/>
        <v>0</v>
      </c>
      <c r="T38" s="107">
        <f t="shared" si="10"/>
        <v>0</v>
      </c>
      <c r="U38" s="107">
        <f t="shared" si="10"/>
        <v>0</v>
      </c>
      <c r="V38" s="107">
        <f t="shared" si="10"/>
        <v>0</v>
      </c>
      <c r="W38" s="107">
        <f t="shared" si="10"/>
        <v>0</v>
      </c>
      <c r="X38" s="107">
        <f t="shared" si="10"/>
        <v>0</v>
      </c>
      <c r="Y38" s="107">
        <f t="shared" si="10"/>
        <v>0</v>
      </c>
      <c r="Z38" s="107">
        <f t="shared" si="10"/>
        <v>0</v>
      </c>
      <c r="AA38" s="107">
        <f t="shared" si="10"/>
        <v>1</v>
      </c>
      <c r="AB38" s="388"/>
    </row>
    <row r="39" spans="1:28" s="173" customFormat="1" x14ac:dyDescent="0.45">
      <c r="A39" s="173" t="s">
        <v>63</v>
      </c>
      <c r="B39" s="178" t="s">
        <v>837</v>
      </c>
      <c r="C39" s="100" t="s">
        <v>40</v>
      </c>
      <c r="D39" s="179"/>
      <c r="E39" s="100"/>
      <c r="F39" s="100"/>
      <c r="G39" s="100"/>
      <c r="H39" s="100"/>
      <c r="I39" s="179"/>
      <c r="J39" s="100"/>
      <c r="K39" s="100"/>
      <c r="L39" s="100"/>
      <c r="M39" s="179"/>
      <c r="N39" s="100"/>
      <c r="O39" s="100"/>
      <c r="P39" s="100"/>
      <c r="Q39" s="100"/>
      <c r="R39" s="100">
        <f t="shared" si="4"/>
        <v>1</v>
      </c>
      <c r="S39" s="100">
        <f t="shared" si="10"/>
        <v>0</v>
      </c>
      <c r="T39" s="100">
        <f t="shared" si="10"/>
        <v>0</v>
      </c>
      <c r="U39" s="100">
        <f t="shared" si="10"/>
        <v>0</v>
      </c>
      <c r="V39" s="100">
        <f t="shared" si="10"/>
        <v>0</v>
      </c>
      <c r="W39" s="100">
        <f t="shared" si="10"/>
        <v>0</v>
      </c>
      <c r="X39" s="100">
        <f t="shared" si="10"/>
        <v>0</v>
      </c>
      <c r="Y39" s="100">
        <f t="shared" si="10"/>
        <v>0</v>
      </c>
      <c r="Z39" s="100">
        <f t="shared" si="10"/>
        <v>0</v>
      </c>
      <c r="AA39" s="100">
        <f t="shared" si="10"/>
        <v>1</v>
      </c>
      <c r="AB39" s="388"/>
    </row>
    <row r="40" spans="1:28" s="233" customFormat="1" x14ac:dyDescent="0.45">
      <c r="A40" s="93" t="s">
        <v>58</v>
      </c>
      <c r="B40" s="92" t="s">
        <v>224</v>
      </c>
      <c r="C40" s="94"/>
      <c r="D40" s="95"/>
      <c r="E40" s="96"/>
      <c r="F40" s="96"/>
      <c r="G40" s="96"/>
      <c r="H40" s="96"/>
      <c r="I40" s="95"/>
      <c r="J40" s="96" t="s">
        <v>40</v>
      </c>
      <c r="K40" s="97"/>
      <c r="L40" s="94"/>
      <c r="M40" s="95"/>
      <c r="N40" s="96" t="s">
        <v>40</v>
      </c>
      <c r="O40" s="96"/>
      <c r="P40" s="96"/>
      <c r="Q40" s="96"/>
      <c r="R40" s="97">
        <f t="shared" si="4"/>
        <v>2</v>
      </c>
      <c r="S40" s="97">
        <f t="shared" si="10"/>
        <v>0</v>
      </c>
      <c r="T40" s="97">
        <f t="shared" si="10"/>
        <v>1</v>
      </c>
      <c r="U40" s="97">
        <f t="shared" si="10"/>
        <v>0</v>
      </c>
      <c r="V40" s="97">
        <f t="shared" si="10"/>
        <v>0</v>
      </c>
      <c r="W40" s="97">
        <f t="shared" si="10"/>
        <v>0</v>
      </c>
      <c r="X40" s="97">
        <f t="shared" si="10"/>
        <v>0</v>
      </c>
      <c r="Y40" s="97">
        <f t="shared" si="10"/>
        <v>1</v>
      </c>
      <c r="Z40" s="97">
        <f t="shared" si="10"/>
        <v>0</v>
      </c>
      <c r="AA40" s="97">
        <f t="shared" si="10"/>
        <v>0</v>
      </c>
      <c r="AB40" s="388"/>
    </row>
    <row r="41" spans="1:28" s="361" customFormat="1" x14ac:dyDescent="0.45">
      <c r="A41" s="415" t="s">
        <v>75</v>
      </c>
      <c r="B41" s="416"/>
      <c r="C41" s="112" t="s">
        <v>40</v>
      </c>
      <c r="D41" s="113" t="s">
        <v>40</v>
      </c>
      <c r="E41" s="114" t="s">
        <v>40</v>
      </c>
      <c r="F41" s="114" t="s">
        <v>40</v>
      </c>
      <c r="G41" s="114"/>
      <c r="H41" s="114" t="s">
        <v>40</v>
      </c>
      <c r="I41" s="113" t="s">
        <v>40</v>
      </c>
      <c r="J41" s="114" t="s">
        <v>40</v>
      </c>
      <c r="K41" s="115" t="s">
        <v>40</v>
      </c>
      <c r="L41" s="112" t="s">
        <v>40</v>
      </c>
      <c r="M41" s="113" t="s">
        <v>40</v>
      </c>
      <c r="N41" s="114" t="s">
        <v>40</v>
      </c>
      <c r="O41" s="114" t="s">
        <v>40</v>
      </c>
      <c r="P41" s="114" t="s">
        <v>40</v>
      </c>
      <c r="Q41" s="114" t="s">
        <v>40</v>
      </c>
      <c r="R41" s="115">
        <f t="shared" si="4"/>
        <v>14</v>
      </c>
      <c r="S41" s="115">
        <f t="shared" si="10"/>
        <v>0</v>
      </c>
      <c r="T41" s="115">
        <f t="shared" si="10"/>
        <v>3</v>
      </c>
      <c r="U41" s="115">
        <f t="shared" si="10"/>
        <v>3</v>
      </c>
      <c r="V41" s="115">
        <f t="shared" si="10"/>
        <v>2</v>
      </c>
      <c r="W41" s="115">
        <f t="shared" si="10"/>
        <v>0</v>
      </c>
      <c r="X41" s="115">
        <f t="shared" si="10"/>
        <v>0</v>
      </c>
      <c r="Y41" s="115">
        <f t="shared" si="10"/>
        <v>3</v>
      </c>
      <c r="Z41" s="115">
        <f t="shared" si="10"/>
        <v>0</v>
      </c>
      <c r="AA41" s="115">
        <f t="shared" si="10"/>
        <v>3</v>
      </c>
      <c r="AB41" s="388"/>
    </row>
    <row r="42" spans="1:28" s="233" customFormat="1" x14ac:dyDescent="0.45">
      <c r="A42" s="157" t="s">
        <v>41</v>
      </c>
      <c r="B42" s="171" t="s">
        <v>76</v>
      </c>
      <c r="C42" s="97"/>
      <c r="D42" s="172"/>
      <c r="E42" s="97" t="s">
        <v>40</v>
      </c>
      <c r="F42" s="97"/>
      <c r="G42" s="97"/>
      <c r="H42" s="97"/>
      <c r="I42" s="172"/>
      <c r="J42" s="97"/>
      <c r="K42" s="97"/>
      <c r="L42" s="97"/>
      <c r="M42" s="172" t="s">
        <v>40</v>
      </c>
      <c r="N42" s="97"/>
      <c r="O42" s="97"/>
      <c r="P42" s="97" t="s">
        <v>40</v>
      </c>
      <c r="Q42" s="97" t="s">
        <v>40</v>
      </c>
      <c r="R42" s="97">
        <f t="shared" si="4"/>
        <v>4</v>
      </c>
      <c r="S42" s="97">
        <f t="shared" si="10"/>
        <v>0</v>
      </c>
      <c r="T42" s="97">
        <f t="shared" si="10"/>
        <v>1</v>
      </c>
      <c r="U42" s="97">
        <f t="shared" si="10"/>
        <v>1</v>
      </c>
      <c r="V42" s="97">
        <f t="shared" si="10"/>
        <v>1</v>
      </c>
      <c r="W42" s="97">
        <f t="shared" si="10"/>
        <v>0</v>
      </c>
      <c r="X42" s="97">
        <f t="shared" si="10"/>
        <v>0</v>
      </c>
      <c r="Y42" s="97">
        <f t="shared" si="10"/>
        <v>1</v>
      </c>
      <c r="Z42" s="97">
        <f t="shared" si="10"/>
        <v>0</v>
      </c>
      <c r="AA42" s="97">
        <f t="shared" si="10"/>
        <v>0</v>
      </c>
      <c r="AB42" s="388"/>
    </row>
    <row r="43" spans="1:28" s="233" customFormat="1" x14ac:dyDescent="0.45">
      <c r="A43" s="157" t="s">
        <v>58</v>
      </c>
      <c r="B43" s="171" t="s">
        <v>77</v>
      </c>
      <c r="C43" s="96" t="s">
        <v>40</v>
      </c>
      <c r="D43" s="95" t="s">
        <v>40</v>
      </c>
      <c r="E43" s="96"/>
      <c r="F43" s="96" t="s">
        <v>40</v>
      </c>
      <c r="G43" s="96"/>
      <c r="H43" s="96" t="s">
        <v>40</v>
      </c>
      <c r="I43" s="95" t="s">
        <v>40</v>
      </c>
      <c r="J43" s="96" t="s">
        <v>40</v>
      </c>
      <c r="K43" s="97" t="s">
        <v>40</v>
      </c>
      <c r="L43" s="96" t="s">
        <v>40</v>
      </c>
      <c r="M43" s="95"/>
      <c r="N43" s="96" t="s">
        <v>40</v>
      </c>
      <c r="O43" s="96" t="s">
        <v>40</v>
      </c>
      <c r="P43" s="96"/>
      <c r="Q43" s="96"/>
      <c r="R43" s="97">
        <f t="shared" si="4"/>
        <v>10</v>
      </c>
      <c r="S43" s="97">
        <f t="shared" si="10"/>
        <v>0</v>
      </c>
      <c r="T43" s="97">
        <f t="shared" si="10"/>
        <v>2</v>
      </c>
      <c r="U43" s="97">
        <f t="shared" si="10"/>
        <v>2</v>
      </c>
      <c r="V43" s="97">
        <f t="shared" si="10"/>
        <v>1</v>
      </c>
      <c r="W43" s="97">
        <f t="shared" si="10"/>
        <v>0</v>
      </c>
      <c r="X43" s="97">
        <f t="shared" si="10"/>
        <v>0</v>
      </c>
      <c r="Y43" s="97">
        <f t="shared" si="10"/>
        <v>2</v>
      </c>
      <c r="Z43" s="97">
        <f t="shared" si="10"/>
        <v>0</v>
      </c>
      <c r="AA43" s="97">
        <f t="shared" si="10"/>
        <v>3</v>
      </c>
      <c r="AB43" s="388"/>
    </row>
    <row r="44" spans="1:28" s="233" customFormat="1" x14ac:dyDescent="0.45">
      <c r="A44" s="160" t="s">
        <v>78</v>
      </c>
      <c r="B44" s="168" t="s">
        <v>216</v>
      </c>
      <c r="C44" s="106"/>
      <c r="D44" s="105" t="s">
        <v>40</v>
      </c>
      <c r="E44" s="106"/>
      <c r="F44" s="106" t="s">
        <v>40</v>
      </c>
      <c r="G44" s="106"/>
      <c r="H44" s="106" t="s">
        <v>40</v>
      </c>
      <c r="I44" s="105" t="s">
        <v>40</v>
      </c>
      <c r="J44" s="106"/>
      <c r="K44" s="106" t="s">
        <v>40</v>
      </c>
      <c r="L44" s="106"/>
      <c r="M44" s="105"/>
      <c r="N44" s="106"/>
      <c r="O44" s="106" t="s">
        <v>40</v>
      </c>
      <c r="P44" s="106"/>
      <c r="Q44" s="106"/>
      <c r="R44" s="107">
        <f t="shared" si="4"/>
        <v>6</v>
      </c>
      <c r="S44" s="107">
        <f t="shared" si="10"/>
        <v>0</v>
      </c>
      <c r="T44" s="107">
        <f t="shared" si="10"/>
        <v>1</v>
      </c>
      <c r="U44" s="107">
        <f t="shared" si="10"/>
        <v>2</v>
      </c>
      <c r="V44" s="107">
        <f t="shared" si="10"/>
        <v>0</v>
      </c>
      <c r="W44" s="107">
        <f t="shared" si="10"/>
        <v>0</v>
      </c>
      <c r="X44" s="107">
        <f t="shared" si="10"/>
        <v>0</v>
      </c>
      <c r="Y44" s="107">
        <f t="shared" si="10"/>
        <v>1</v>
      </c>
      <c r="Z44" s="107">
        <f t="shared" si="10"/>
        <v>0</v>
      </c>
      <c r="AA44" s="107">
        <f t="shared" si="10"/>
        <v>2</v>
      </c>
      <c r="AB44" s="388"/>
    </row>
    <row r="45" spans="1:28" s="233" customFormat="1" x14ac:dyDescent="0.45">
      <c r="A45" s="154" t="s">
        <v>94</v>
      </c>
      <c r="B45" s="169" t="s">
        <v>838</v>
      </c>
      <c r="C45" s="167"/>
      <c r="D45" s="166" t="s">
        <v>40</v>
      </c>
      <c r="E45" s="167"/>
      <c r="F45" s="167"/>
      <c r="G45" s="167"/>
      <c r="H45" s="167"/>
      <c r="I45" s="166"/>
      <c r="J45" s="167"/>
      <c r="K45" s="167" t="s">
        <v>40</v>
      </c>
      <c r="L45" s="167"/>
      <c r="M45" s="166"/>
      <c r="N45" s="167"/>
      <c r="O45" s="167"/>
      <c r="P45" s="167"/>
      <c r="Q45" s="167"/>
      <c r="R45" s="99">
        <f t="shared" si="4"/>
        <v>2</v>
      </c>
      <c r="S45" s="99">
        <f t="shared" si="10"/>
        <v>0</v>
      </c>
      <c r="T45" s="99">
        <f t="shared" si="10"/>
        <v>0</v>
      </c>
      <c r="U45" s="99">
        <f t="shared" si="10"/>
        <v>1</v>
      </c>
      <c r="V45" s="99">
        <f t="shared" si="10"/>
        <v>0</v>
      </c>
      <c r="W45" s="99">
        <f t="shared" si="10"/>
        <v>0</v>
      </c>
      <c r="X45" s="99">
        <f t="shared" si="10"/>
        <v>0</v>
      </c>
      <c r="Y45" s="99">
        <f t="shared" si="10"/>
        <v>0</v>
      </c>
      <c r="Z45" s="99">
        <f t="shared" si="10"/>
        <v>0</v>
      </c>
      <c r="AA45" s="99">
        <f t="shared" si="10"/>
        <v>1</v>
      </c>
      <c r="AB45" s="388"/>
    </row>
    <row r="46" spans="1:28" s="233" customFormat="1" x14ac:dyDescent="0.45">
      <c r="A46" s="154" t="s">
        <v>96</v>
      </c>
      <c r="B46" s="169" t="s">
        <v>839</v>
      </c>
      <c r="C46" s="167"/>
      <c r="D46" s="166"/>
      <c r="E46" s="167"/>
      <c r="F46" s="167"/>
      <c r="G46" s="167"/>
      <c r="H46" s="167"/>
      <c r="I46" s="166" t="s">
        <v>40</v>
      </c>
      <c r="J46" s="167"/>
      <c r="K46" s="167"/>
      <c r="L46" s="167"/>
      <c r="M46" s="166"/>
      <c r="N46" s="167"/>
      <c r="O46" s="167"/>
      <c r="P46" s="167"/>
      <c r="Q46" s="167"/>
      <c r="R46" s="99">
        <f t="shared" ref="R46:R47" si="11">COUNTIF(C46:Q46,"x")</f>
        <v>1</v>
      </c>
      <c r="S46" s="99">
        <f t="shared" si="10"/>
        <v>0</v>
      </c>
      <c r="T46" s="99">
        <f t="shared" si="10"/>
        <v>1</v>
      </c>
      <c r="U46" s="99">
        <f t="shared" si="10"/>
        <v>0</v>
      </c>
      <c r="V46" s="99">
        <f t="shared" si="10"/>
        <v>0</v>
      </c>
      <c r="W46" s="99">
        <f t="shared" si="10"/>
        <v>0</v>
      </c>
      <c r="X46" s="99">
        <f t="shared" si="10"/>
        <v>0</v>
      </c>
      <c r="Y46" s="99">
        <f t="shared" si="10"/>
        <v>0</v>
      </c>
      <c r="Z46" s="99">
        <f t="shared" si="10"/>
        <v>0</v>
      </c>
      <c r="AA46" s="99">
        <f t="shared" si="10"/>
        <v>0</v>
      </c>
      <c r="AB46" s="388"/>
    </row>
    <row r="47" spans="1:28" s="233" customFormat="1" x14ac:dyDescent="0.45">
      <c r="A47" s="154" t="s">
        <v>97</v>
      </c>
      <c r="B47" s="169" t="s">
        <v>840</v>
      </c>
      <c r="C47" s="167"/>
      <c r="D47" s="166"/>
      <c r="E47" s="167"/>
      <c r="F47" s="167" t="s">
        <v>40</v>
      </c>
      <c r="G47" s="167"/>
      <c r="H47" s="167"/>
      <c r="I47" s="166"/>
      <c r="J47" s="167"/>
      <c r="K47" s="167"/>
      <c r="L47" s="167"/>
      <c r="M47" s="166"/>
      <c r="N47" s="167"/>
      <c r="O47" s="167"/>
      <c r="P47" s="167"/>
      <c r="Q47" s="167"/>
      <c r="R47" s="99">
        <f t="shared" si="11"/>
        <v>1</v>
      </c>
      <c r="S47" s="99">
        <f t="shared" ref="S47:AA61" si="12">COUNTIFS($C47:$Q47,"x",$C$3:$Q$3,S$4)</f>
        <v>0</v>
      </c>
      <c r="T47" s="99">
        <f t="shared" si="12"/>
        <v>0</v>
      </c>
      <c r="U47" s="99">
        <f t="shared" si="12"/>
        <v>1</v>
      </c>
      <c r="V47" s="99">
        <f t="shared" si="12"/>
        <v>0</v>
      </c>
      <c r="W47" s="99">
        <f t="shared" si="12"/>
        <v>0</v>
      </c>
      <c r="X47" s="99">
        <f t="shared" si="12"/>
        <v>0</v>
      </c>
      <c r="Y47" s="99">
        <f t="shared" si="12"/>
        <v>0</v>
      </c>
      <c r="Z47" s="99">
        <f t="shared" si="12"/>
        <v>0</v>
      </c>
      <c r="AA47" s="99">
        <f t="shared" si="12"/>
        <v>0</v>
      </c>
      <c r="AB47" s="388"/>
    </row>
    <row r="48" spans="1:28" s="233" customFormat="1" x14ac:dyDescent="0.45">
      <c r="A48" s="154" t="s">
        <v>98</v>
      </c>
      <c r="B48" s="169" t="s">
        <v>841</v>
      </c>
      <c r="C48" s="167"/>
      <c r="D48" s="166"/>
      <c r="E48" s="167"/>
      <c r="F48" s="167"/>
      <c r="G48" s="167"/>
      <c r="H48" s="167"/>
      <c r="I48" s="166"/>
      <c r="J48" s="167"/>
      <c r="K48" s="167"/>
      <c r="L48" s="167"/>
      <c r="M48" s="166"/>
      <c r="N48" s="167"/>
      <c r="O48" s="167" t="s">
        <v>40</v>
      </c>
      <c r="P48" s="167"/>
      <c r="Q48" s="167"/>
      <c r="R48" s="99">
        <f t="shared" ref="R48:R51" si="13">COUNTIF(C48:Q48,"x")</f>
        <v>1</v>
      </c>
      <c r="S48" s="99">
        <f t="shared" si="12"/>
        <v>0</v>
      </c>
      <c r="T48" s="99">
        <f t="shared" si="12"/>
        <v>0</v>
      </c>
      <c r="U48" s="99">
        <f t="shared" si="12"/>
        <v>0</v>
      </c>
      <c r="V48" s="99">
        <f t="shared" si="12"/>
        <v>0</v>
      </c>
      <c r="W48" s="99">
        <f t="shared" si="12"/>
        <v>0</v>
      </c>
      <c r="X48" s="99">
        <f t="shared" si="12"/>
        <v>0</v>
      </c>
      <c r="Y48" s="99">
        <f t="shared" si="12"/>
        <v>1</v>
      </c>
      <c r="Z48" s="99">
        <f t="shared" si="12"/>
        <v>0</v>
      </c>
      <c r="AA48" s="99">
        <f t="shared" si="12"/>
        <v>0</v>
      </c>
      <c r="AB48" s="388"/>
    </row>
    <row r="49" spans="1:28" s="233" customFormat="1" x14ac:dyDescent="0.45">
      <c r="A49" s="154" t="s">
        <v>100</v>
      </c>
      <c r="B49" s="169" t="s">
        <v>842</v>
      </c>
      <c r="C49" s="167"/>
      <c r="D49" s="166"/>
      <c r="E49" s="167"/>
      <c r="F49" s="167"/>
      <c r="G49" s="167"/>
      <c r="H49" s="167" t="s">
        <v>40</v>
      </c>
      <c r="I49" s="166"/>
      <c r="J49" s="167"/>
      <c r="K49" s="167"/>
      <c r="L49" s="167"/>
      <c r="M49" s="166"/>
      <c r="N49" s="167"/>
      <c r="O49" s="167"/>
      <c r="P49" s="167"/>
      <c r="Q49" s="167"/>
      <c r="R49" s="99">
        <f t="shared" si="13"/>
        <v>1</v>
      </c>
      <c r="S49" s="99">
        <f t="shared" si="12"/>
        <v>0</v>
      </c>
      <c r="T49" s="99">
        <f t="shared" si="12"/>
        <v>0</v>
      </c>
      <c r="U49" s="99">
        <f t="shared" si="12"/>
        <v>0</v>
      </c>
      <c r="V49" s="99">
        <f t="shared" si="12"/>
        <v>0</v>
      </c>
      <c r="W49" s="99">
        <f t="shared" si="12"/>
        <v>0</v>
      </c>
      <c r="X49" s="99">
        <f t="shared" si="12"/>
        <v>0</v>
      </c>
      <c r="Y49" s="99">
        <f t="shared" si="12"/>
        <v>0</v>
      </c>
      <c r="Z49" s="99">
        <f t="shared" si="12"/>
        <v>0</v>
      </c>
      <c r="AA49" s="99">
        <f t="shared" si="12"/>
        <v>1</v>
      </c>
      <c r="AB49" s="388"/>
    </row>
    <row r="50" spans="1:28" s="233" customFormat="1" x14ac:dyDescent="0.45">
      <c r="A50" s="154" t="s">
        <v>102</v>
      </c>
      <c r="B50" s="169" t="s">
        <v>843</v>
      </c>
      <c r="C50" s="167"/>
      <c r="D50" s="166"/>
      <c r="E50" s="167"/>
      <c r="F50" s="167"/>
      <c r="G50" s="167"/>
      <c r="H50" s="167" t="s">
        <v>40</v>
      </c>
      <c r="I50" s="166"/>
      <c r="J50" s="167"/>
      <c r="K50" s="167"/>
      <c r="L50" s="167"/>
      <c r="M50" s="166"/>
      <c r="N50" s="167"/>
      <c r="O50" s="167"/>
      <c r="P50" s="167"/>
      <c r="Q50" s="167"/>
      <c r="R50" s="99">
        <f t="shared" si="13"/>
        <v>1</v>
      </c>
      <c r="S50" s="99">
        <f t="shared" si="12"/>
        <v>0</v>
      </c>
      <c r="T50" s="99">
        <f t="shared" si="12"/>
        <v>0</v>
      </c>
      <c r="U50" s="99">
        <f t="shared" si="12"/>
        <v>0</v>
      </c>
      <c r="V50" s="99">
        <f t="shared" si="12"/>
        <v>0</v>
      </c>
      <c r="W50" s="99">
        <f t="shared" si="12"/>
        <v>0</v>
      </c>
      <c r="X50" s="99">
        <f t="shared" si="12"/>
        <v>0</v>
      </c>
      <c r="Y50" s="99">
        <f t="shared" si="12"/>
        <v>0</v>
      </c>
      <c r="Z50" s="99">
        <f t="shared" si="12"/>
        <v>0</v>
      </c>
      <c r="AA50" s="99">
        <f t="shared" si="12"/>
        <v>1</v>
      </c>
      <c r="AB50" s="388"/>
    </row>
    <row r="51" spans="1:28" s="233" customFormat="1" x14ac:dyDescent="0.45">
      <c r="A51" s="160" t="s">
        <v>80</v>
      </c>
      <c r="B51" s="168" t="s">
        <v>225</v>
      </c>
      <c r="C51" s="106"/>
      <c r="D51" s="105" t="s">
        <v>40</v>
      </c>
      <c r="E51" s="106"/>
      <c r="F51" s="106"/>
      <c r="G51" s="106"/>
      <c r="H51" s="106"/>
      <c r="I51" s="105"/>
      <c r="J51" s="106"/>
      <c r="K51" s="106"/>
      <c r="L51" s="106"/>
      <c r="M51" s="105"/>
      <c r="N51" s="106"/>
      <c r="O51" s="106"/>
      <c r="P51" s="106"/>
      <c r="Q51" s="106"/>
      <c r="R51" s="107">
        <f t="shared" si="13"/>
        <v>1</v>
      </c>
      <c r="S51" s="107">
        <f t="shared" si="12"/>
        <v>0</v>
      </c>
      <c r="T51" s="107">
        <f t="shared" si="12"/>
        <v>0</v>
      </c>
      <c r="U51" s="107">
        <f t="shared" si="12"/>
        <v>0</v>
      </c>
      <c r="V51" s="107">
        <f t="shared" si="12"/>
        <v>0</v>
      </c>
      <c r="W51" s="107">
        <f t="shared" si="12"/>
        <v>0</v>
      </c>
      <c r="X51" s="107">
        <f t="shared" si="12"/>
        <v>0</v>
      </c>
      <c r="Y51" s="107">
        <f t="shared" si="12"/>
        <v>0</v>
      </c>
      <c r="Z51" s="107">
        <f t="shared" si="12"/>
        <v>0</v>
      </c>
      <c r="AA51" s="107">
        <f t="shared" si="12"/>
        <v>1</v>
      </c>
      <c r="AB51" s="388"/>
    </row>
    <row r="52" spans="1:28" s="233" customFormat="1" x14ac:dyDescent="0.45">
      <c r="A52" s="154" t="s">
        <v>81</v>
      </c>
      <c r="B52" s="291" t="s">
        <v>844</v>
      </c>
      <c r="C52" s="167"/>
      <c r="D52" s="166" t="s">
        <v>40</v>
      </c>
      <c r="E52" s="167"/>
      <c r="F52" s="167"/>
      <c r="G52" s="167"/>
      <c r="H52" s="167"/>
      <c r="I52" s="166"/>
      <c r="J52" s="167"/>
      <c r="K52" s="167"/>
      <c r="L52" s="167"/>
      <c r="M52" s="166"/>
      <c r="N52" s="167"/>
      <c r="O52" s="167"/>
      <c r="P52" s="167"/>
      <c r="Q52" s="167"/>
      <c r="R52" s="99">
        <f t="shared" ref="R52:R61" si="14">COUNTIF(C52:Q52,"x")</f>
        <v>1</v>
      </c>
      <c r="S52" s="99">
        <f t="shared" si="12"/>
        <v>0</v>
      </c>
      <c r="T52" s="99">
        <f t="shared" si="12"/>
        <v>0</v>
      </c>
      <c r="U52" s="99">
        <f t="shared" si="12"/>
        <v>0</v>
      </c>
      <c r="V52" s="99">
        <f t="shared" si="12"/>
        <v>0</v>
      </c>
      <c r="W52" s="99">
        <f t="shared" si="12"/>
        <v>0</v>
      </c>
      <c r="X52" s="99">
        <f t="shared" si="12"/>
        <v>0</v>
      </c>
      <c r="Y52" s="99">
        <f t="shared" si="12"/>
        <v>0</v>
      </c>
      <c r="Z52" s="99">
        <f t="shared" si="12"/>
        <v>0</v>
      </c>
      <c r="AA52" s="99">
        <f t="shared" si="12"/>
        <v>1</v>
      </c>
      <c r="AB52" s="388"/>
    </row>
    <row r="53" spans="1:28" s="233" customFormat="1" x14ac:dyDescent="0.45">
      <c r="A53" s="160" t="s">
        <v>83</v>
      </c>
      <c r="B53" s="168" t="s">
        <v>73</v>
      </c>
      <c r="C53" s="106"/>
      <c r="D53" s="105" t="s">
        <v>40</v>
      </c>
      <c r="E53" s="106"/>
      <c r="F53" s="106" t="s">
        <v>40</v>
      </c>
      <c r="G53" s="106"/>
      <c r="H53" s="106"/>
      <c r="I53" s="105"/>
      <c r="J53" s="106" t="s">
        <v>40</v>
      </c>
      <c r="K53" s="106"/>
      <c r="L53" s="106" t="s">
        <v>40</v>
      </c>
      <c r="M53" s="105"/>
      <c r="N53" s="106" t="s">
        <v>40</v>
      </c>
      <c r="O53" s="106"/>
      <c r="P53" s="106"/>
      <c r="Q53" s="106"/>
      <c r="R53" s="107">
        <f t="shared" si="14"/>
        <v>5</v>
      </c>
      <c r="S53" s="107">
        <f t="shared" si="12"/>
        <v>0</v>
      </c>
      <c r="T53" s="107">
        <f t="shared" si="12"/>
        <v>1</v>
      </c>
      <c r="U53" s="107">
        <f t="shared" si="12"/>
        <v>1</v>
      </c>
      <c r="V53" s="107">
        <f t="shared" si="12"/>
        <v>1</v>
      </c>
      <c r="W53" s="107">
        <f t="shared" si="12"/>
        <v>0</v>
      </c>
      <c r="X53" s="107">
        <f t="shared" si="12"/>
        <v>0</v>
      </c>
      <c r="Y53" s="107">
        <f t="shared" si="12"/>
        <v>1</v>
      </c>
      <c r="Z53" s="107">
        <f t="shared" si="12"/>
        <v>0</v>
      </c>
      <c r="AA53" s="107">
        <f t="shared" si="12"/>
        <v>1</v>
      </c>
      <c r="AB53" s="388"/>
    </row>
    <row r="54" spans="1:28" s="233" customFormat="1" x14ac:dyDescent="0.45">
      <c r="A54" s="154" t="s">
        <v>84</v>
      </c>
      <c r="B54" s="169" t="s">
        <v>838</v>
      </c>
      <c r="C54" s="167"/>
      <c r="D54" s="166" t="s">
        <v>40</v>
      </c>
      <c r="E54" s="167"/>
      <c r="F54" s="167"/>
      <c r="G54" s="167"/>
      <c r="H54" s="167"/>
      <c r="I54" s="166"/>
      <c r="J54" s="167"/>
      <c r="K54" s="167"/>
      <c r="L54" s="167" t="s">
        <v>40</v>
      </c>
      <c r="M54" s="166"/>
      <c r="N54" s="167"/>
      <c r="O54" s="167"/>
      <c r="P54" s="167"/>
      <c r="Q54" s="167"/>
      <c r="R54" s="99">
        <f t="shared" si="14"/>
        <v>2</v>
      </c>
      <c r="S54" s="99">
        <f t="shared" si="12"/>
        <v>0</v>
      </c>
      <c r="T54" s="99">
        <f t="shared" si="12"/>
        <v>0</v>
      </c>
      <c r="U54" s="99">
        <f t="shared" si="12"/>
        <v>0</v>
      </c>
      <c r="V54" s="99">
        <f t="shared" si="12"/>
        <v>1</v>
      </c>
      <c r="W54" s="99">
        <f t="shared" si="12"/>
        <v>0</v>
      </c>
      <c r="X54" s="99">
        <f t="shared" si="12"/>
        <v>0</v>
      </c>
      <c r="Y54" s="99">
        <f t="shared" si="12"/>
        <v>0</v>
      </c>
      <c r="Z54" s="99">
        <f t="shared" si="12"/>
        <v>0</v>
      </c>
      <c r="AA54" s="99">
        <f t="shared" si="12"/>
        <v>1</v>
      </c>
      <c r="AB54" s="388"/>
    </row>
    <row r="55" spans="1:28" s="233" customFormat="1" x14ac:dyDescent="0.45">
      <c r="A55" s="154" t="s">
        <v>85</v>
      </c>
      <c r="B55" s="169" t="s">
        <v>845</v>
      </c>
      <c r="C55" s="167"/>
      <c r="D55" s="166"/>
      <c r="E55" s="167"/>
      <c r="F55" s="167" t="s">
        <v>40</v>
      </c>
      <c r="G55" s="167"/>
      <c r="H55" s="167"/>
      <c r="I55" s="166"/>
      <c r="J55" s="167"/>
      <c r="K55" s="167"/>
      <c r="L55" s="167"/>
      <c r="M55" s="166"/>
      <c r="N55" s="167"/>
      <c r="O55" s="167"/>
      <c r="P55" s="167"/>
      <c r="Q55" s="167"/>
      <c r="R55" s="99">
        <f t="shared" si="14"/>
        <v>1</v>
      </c>
      <c r="S55" s="99">
        <f t="shared" si="12"/>
        <v>0</v>
      </c>
      <c r="T55" s="99">
        <f t="shared" si="12"/>
        <v>0</v>
      </c>
      <c r="U55" s="99">
        <f t="shared" si="12"/>
        <v>1</v>
      </c>
      <c r="V55" s="99">
        <f t="shared" si="12"/>
        <v>0</v>
      </c>
      <c r="W55" s="99">
        <f t="shared" si="12"/>
        <v>0</v>
      </c>
      <c r="X55" s="99">
        <f t="shared" si="12"/>
        <v>0</v>
      </c>
      <c r="Y55" s="99">
        <f t="shared" si="12"/>
        <v>0</v>
      </c>
      <c r="Z55" s="99">
        <f t="shared" si="12"/>
        <v>0</v>
      </c>
      <c r="AA55" s="99">
        <f t="shared" si="12"/>
        <v>0</v>
      </c>
      <c r="AB55" s="388"/>
    </row>
    <row r="56" spans="1:28" s="233" customFormat="1" x14ac:dyDescent="0.45">
      <c r="A56" s="154" t="s">
        <v>86</v>
      </c>
      <c r="B56" s="170" t="s">
        <v>794</v>
      </c>
      <c r="C56" s="167"/>
      <c r="D56" s="166"/>
      <c r="E56" s="167"/>
      <c r="F56" s="167"/>
      <c r="G56" s="167"/>
      <c r="H56" s="167"/>
      <c r="I56" s="166"/>
      <c r="J56" s="167"/>
      <c r="K56" s="167"/>
      <c r="L56" s="167"/>
      <c r="M56" s="166"/>
      <c r="N56" s="167" t="s">
        <v>40</v>
      </c>
      <c r="O56" s="167"/>
      <c r="P56" s="167"/>
      <c r="Q56" s="167"/>
      <c r="R56" s="99">
        <f t="shared" si="14"/>
        <v>1</v>
      </c>
      <c r="S56" s="99">
        <f t="shared" si="12"/>
        <v>0</v>
      </c>
      <c r="T56" s="99">
        <f t="shared" si="12"/>
        <v>0</v>
      </c>
      <c r="U56" s="99">
        <f t="shared" si="12"/>
        <v>0</v>
      </c>
      <c r="V56" s="99">
        <f t="shared" si="12"/>
        <v>0</v>
      </c>
      <c r="W56" s="99">
        <f t="shared" si="12"/>
        <v>0</v>
      </c>
      <c r="X56" s="99">
        <f t="shared" si="12"/>
        <v>0</v>
      </c>
      <c r="Y56" s="99">
        <f t="shared" si="12"/>
        <v>1</v>
      </c>
      <c r="Z56" s="99">
        <f t="shared" si="12"/>
        <v>0</v>
      </c>
      <c r="AA56" s="99">
        <f t="shared" si="12"/>
        <v>0</v>
      </c>
      <c r="AB56" s="388"/>
    </row>
    <row r="57" spans="1:28" s="233" customFormat="1" x14ac:dyDescent="0.45">
      <c r="A57" s="154" t="s">
        <v>87</v>
      </c>
      <c r="B57" s="170" t="s">
        <v>846</v>
      </c>
      <c r="C57" s="167"/>
      <c r="D57" s="166"/>
      <c r="E57" s="167"/>
      <c r="F57" s="167"/>
      <c r="G57" s="167"/>
      <c r="H57" s="167"/>
      <c r="I57" s="166"/>
      <c r="J57" s="167" t="s">
        <v>40</v>
      </c>
      <c r="K57" s="167"/>
      <c r="L57" s="167"/>
      <c r="M57" s="166"/>
      <c r="N57" s="167"/>
      <c r="O57" s="167"/>
      <c r="P57" s="167"/>
      <c r="Q57" s="167"/>
      <c r="R57" s="99">
        <f t="shared" si="14"/>
        <v>1</v>
      </c>
      <c r="S57" s="99">
        <f t="shared" si="12"/>
        <v>0</v>
      </c>
      <c r="T57" s="99">
        <f t="shared" si="12"/>
        <v>1</v>
      </c>
      <c r="U57" s="99">
        <f t="shared" si="12"/>
        <v>0</v>
      </c>
      <c r="V57" s="99">
        <f t="shared" si="12"/>
        <v>0</v>
      </c>
      <c r="W57" s="99">
        <f t="shared" si="12"/>
        <v>0</v>
      </c>
      <c r="X57" s="99">
        <f t="shared" si="12"/>
        <v>0</v>
      </c>
      <c r="Y57" s="99">
        <f t="shared" si="12"/>
        <v>0</v>
      </c>
      <c r="Z57" s="99">
        <f t="shared" si="12"/>
        <v>0</v>
      </c>
      <c r="AA57" s="99">
        <f t="shared" si="12"/>
        <v>0</v>
      </c>
      <c r="AB57" s="388"/>
    </row>
    <row r="58" spans="1:28" s="361" customFormat="1" x14ac:dyDescent="0.45">
      <c r="A58" s="415" t="s">
        <v>227</v>
      </c>
      <c r="B58" s="416"/>
      <c r="C58" s="112" t="s">
        <v>40</v>
      </c>
      <c r="D58" s="113" t="s">
        <v>40</v>
      </c>
      <c r="E58" s="114" t="s">
        <v>40</v>
      </c>
      <c r="F58" s="114" t="s">
        <v>40</v>
      </c>
      <c r="G58" s="114" t="s">
        <v>40</v>
      </c>
      <c r="H58" s="114" t="s">
        <v>40</v>
      </c>
      <c r="I58" s="113" t="s">
        <v>40</v>
      </c>
      <c r="J58" s="114" t="s">
        <v>40</v>
      </c>
      <c r="K58" s="115" t="s">
        <v>40</v>
      </c>
      <c r="L58" s="112" t="s">
        <v>40</v>
      </c>
      <c r="M58" s="113"/>
      <c r="N58" s="114" t="s">
        <v>40</v>
      </c>
      <c r="O58" s="114" t="s">
        <v>40</v>
      </c>
      <c r="P58" s="114" t="s">
        <v>40</v>
      </c>
      <c r="Q58" s="114" t="s">
        <v>40</v>
      </c>
      <c r="R58" s="115">
        <f t="shared" si="14"/>
        <v>14</v>
      </c>
      <c r="S58" s="115">
        <f t="shared" si="12"/>
        <v>0</v>
      </c>
      <c r="T58" s="115">
        <f t="shared" si="12"/>
        <v>3</v>
      </c>
      <c r="U58" s="115">
        <f t="shared" si="12"/>
        <v>3</v>
      </c>
      <c r="V58" s="115">
        <f t="shared" si="12"/>
        <v>2</v>
      </c>
      <c r="W58" s="115">
        <f t="shared" si="12"/>
        <v>0</v>
      </c>
      <c r="X58" s="115">
        <f t="shared" si="12"/>
        <v>0</v>
      </c>
      <c r="Y58" s="115">
        <f t="shared" si="12"/>
        <v>3</v>
      </c>
      <c r="Z58" s="115">
        <f t="shared" si="12"/>
        <v>0</v>
      </c>
      <c r="AA58" s="115">
        <f t="shared" si="12"/>
        <v>3</v>
      </c>
      <c r="AB58" s="388"/>
    </row>
    <row r="59" spans="1:28" s="233" customFormat="1" x14ac:dyDescent="0.45">
      <c r="A59" s="157" t="s">
        <v>41</v>
      </c>
      <c r="B59" s="171" t="s">
        <v>228</v>
      </c>
      <c r="C59" s="97" t="s">
        <v>40</v>
      </c>
      <c r="D59" s="172"/>
      <c r="E59" s="97"/>
      <c r="F59" s="97"/>
      <c r="G59" s="97"/>
      <c r="H59" s="97"/>
      <c r="I59" s="172"/>
      <c r="J59" s="97"/>
      <c r="K59" s="97"/>
      <c r="L59" s="97"/>
      <c r="M59" s="172"/>
      <c r="N59" s="97"/>
      <c r="O59" s="97"/>
      <c r="P59" s="97"/>
      <c r="Q59" s="97"/>
      <c r="R59" s="97">
        <f t="shared" si="14"/>
        <v>1</v>
      </c>
      <c r="S59" s="97">
        <f t="shared" si="12"/>
        <v>0</v>
      </c>
      <c r="T59" s="97">
        <f t="shared" si="12"/>
        <v>0</v>
      </c>
      <c r="U59" s="97">
        <f t="shared" si="12"/>
        <v>0</v>
      </c>
      <c r="V59" s="97">
        <f t="shared" si="12"/>
        <v>0</v>
      </c>
      <c r="W59" s="97">
        <f t="shared" si="12"/>
        <v>0</v>
      </c>
      <c r="X59" s="97">
        <f t="shared" si="12"/>
        <v>0</v>
      </c>
      <c r="Y59" s="97">
        <f t="shared" si="12"/>
        <v>0</v>
      </c>
      <c r="Z59" s="97">
        <f t="shared" si="12"/>
        <v>0</v>
      </c>
      <c r="AA59" s="97">
        <f t="shared" si="12"/>
        <v>1</v>
      </c>
      <c r="AB59" s="388"/>
    </row>
    <row r="60" spans="1:28" s="233" customFormat="1" x14ac:dyDescent="0.45">
      <c r="A60" s="157" t="s">
        <v>58</v>
      </c>
      <c r="B60" s="171" t="s">
        <v>229</v>
      </c>
      <c r="C60" s="96"/>
      <c r="D60" s="95" t="s">
        <v>40</v>
      </c>
      <c r="E60" s="96" t="s">
        <v>40</v>
      </c>
      <c r="F60" s="96" t="s">
        <v>40</v>
      </c>
      <c r="G60" s="96" t="s">
        <v>40</v>
      </c>
      <c r="H60" s="96" t="s">
        <v>40</v>
      </c>
      <c r="I60" s="95" t="s">
        <v>40</v>
      </c>
      <c r="J60" s="96" t="s">
        <v>40</v>
      </c>
      <c r="K60" s="97" t="s">
        <v>40</v>
      </c>
      <c r="L60" s="96" t="s">
        <v>40</v>
      </c>
      <c r="M60" s="95"/>
      <c r="N60" s="96" t="s">
        <v>40</v>
      </c>
      <c r="O60" s="96" t="s">
        <v>40</v>
      </c>
      <c r="P60" s="96" t="s">
        <v>40</v>
      </c>
      <c r="Q60" s="96" t="s">
        <v>40</v>
      </c>
      <c r="R60" s="97">
        <f t="shared" si="14"/>
        <v>13</v>
      </c>
      <c r="S60" s="97">
        <f t="shared" si="12"/>
        <v>0</v>
      </c>
      <c r="T60" s="97">
        <f t="shared" si="12"/>
        <v>3</v>
      </c>
      <c r="U60" s="97">
        <f t="shared" si="12"/>
        <v>3</v>
      </c>
      <c r="V60" s="97">
        <f t="shared" si="12"/>
        <v>2</v>
      </c>
      <c r="W60" s="97">
        <f t="shared" si="12"/>
        <v>0</v>
      </c>
      <c r="X60" s="97">
        <f t="shared" si="12"/>
        <v>0</v>
      </c>
      <c r="Y60" s="97">
        <f t="shared" si="12"/>
        <v>3</v>
      </c>
      <c r="Z60" s="97">
        <f t="shared" si="12"/>
        <v>0</v>
      </c>
      <c r="AA60" s="97">
        <f t="shared" si="12"/>
        <v>2</v>
      </c>
      <c r="AB60" s="388"/>
    </row>
    <row r="61" spans="1:28" s="233" customFormat="1" x14ac:dyDescent="0.45">
      <c r="A61" s="157" t="s">
        <v>115</v>
      </c>
      <c r="B61" s="171" t="s">
        <v>230</v>
      </c>
      <c r="C61" s="96"/>
      <c r="D61" s="95"/>
      <c r="E61" s="96" t="s">
        <v>40</v>
      </c>
      <c r="F61" s="96"/>
      <c r="G61" s="96"/>
      <c r="H61" s="96"/>
      <c r="I61" s="95"/>
      <c r="J61" s="96" t="s">
        <v>40</v>
      </c>
      <c r="K61" s="97"/>
      <c r="L61" s="96"/>
      <c r="M61" s="95"/>
      <c r="N61" s="96"/>
      <c r="O61" s="96"/>
      <c r="P61" s="96"/>
      <c r="Q61" s="96"/>
      <c r="R61" s="97">
        <f t="shared" si="14"/>
        <v>2</v>
      </c>
      <c r="S61" s="97">
        <f t="shared" si="12"/>
        <v>0</v>
      </c>
      <c r="T61" s="97">
        <f t="shared" si="12"/>
        <v>2</v>
      </c>
      <c r="U61" s="97">
        <f t="shared" si="12"/>
        <v>0</v>
      </c>
      <c r="V61" s="97">
        <f t="shared" si="12"/>
        <v>0</v>
      </c>
      <c r="W61" s="97">
        <f t="shared" si="12"/>
        <v>0</v>
      </c>
      <c r="X61" s="97">
        <f t="shared" si="12"/>
        <v>0</v>
      </c>
      <c r="Y61" s="97">
        <f t="shared" si="12"/>
        <v>0</v>
      </c>
      <c r="Z61" s="97">
        <f t="shared" si="12"/>
        <v>0</v>
      </c>
      <c r="AA61" s="97">
        <f t="shared" si="12"/>
        <v>0</v>
      </c>
      <c r="AB61" s="388"/>
    </row>
    <row r="62" spans="1:28" x14ac:dyDescent="0.45">
      <c r="A62" s="17" t="s">
        <v>90</v>
      </c>
      <c r="B62" s="152" t="s">
        <v>231</v>
      </c>
      <c r="C62" s="51"/>
      <c r="D62" s="52"/>
      <c r="E62" s="53"/>
      <c r="F62" s="53"/>
      <c r="G62" s="53"/>
      <c r="H62" s="53"/>
      <c r="I62" s="52"/>
      <c r="J62" s="53"/>
      <c r="K62" s="53"/>
      <c r="L62" s="51"/>
      <c r="M62" s="52"/>
      <c r="N62" s="53"/>
      <c r="O62" s="53"/>
      <c r="P62" s="53"/>
      <c r="Q62" s="53"/>
      <c r="R62" s="17"/>
      <c r="S62" s="17"/>
      <c r="T62" s="17"/>
      <c r="U62" s="17"/>
      <c r="V62" s="17"/>
      <c r="W62" s="17"/>
      <c r="X62" s="17"/>
      <c r="Y62" s="17"/>
      <c r="Z62" s="17"/>
      <c r="AA62" s="17"/>
      <c r="AB62" s="201"/>
    </row>
    <row r="63" spans="1:28" x14ac:dyDescent="0.45">
      <c r="A63" s="34" t="s">
        <v>41</v>
      </c>
      <c r="B63" s="108" t="s">
        <v>92</v>
      </c>
      <c r="C63" s="35"/>
      <c r="D63" s="36"/>
      <c r="E63" s="35"/>
      <c r="F63" s="35"/>
      <c r="G63" s="35"/>
      <c r="H63" s="35" t="s">
        <v>40</v>
      </c>
      <c r="I63" s="36" t="s">
        <v>40</v>
      </c>
      <c r="J63" s="35" t="s">
        <v>40</v>
      </c>
      <c r="K63" s="35"/>
      <c r="L63" s="35" t="s">
        <v>40</v>
      </c>
      <c r="M63" s="36"/>
      <c r="N63" s="35"/>
      <c r="O63" s="35"/>
      <c r="P63" s="35"/>
      <c r="Q63" s="35"/>
      <c r="R63" s="97">
        <f>COUNTIF(C63:Q63,"x")</f>
        <v>4</v>
      </c>
      <c r="S63" s="97">
        <f t="shared" ref="S63:AA72" si="15">COUNTIFS($C63:$Q63,"x",$C$3:$Q$3,S$4)</f>
        <v>0</v>
      </c>
      <c r="T63" s="97">
        <f t="shared" si="15"/>
        <v>2</v>
      </c>
      <c r="U63" s="97">
        <f t="shared" si="15"/>
        <v>0</v>
      </c>
      <c r="V63" s="97">
        <f t="shared" si="15"/>
        <v>1</v>
      </c>
      <c r="W63" s="97">
        <f t="shared" si="15"/>
        <v>0</v>
      </c>
      <c r="X63" s="97">
        <f t="shared" si="15"/>
        <v>0</v>
      </c>
      <c r="Y63" s="97">
        <f t="shared" si="15"/>
        <v>0</v>
      </c>
      <c r="Z63" s="97">
        <f t="shared" si="15"/>
        <v>0</v>
      </c>
      <c r="AA63" s="97">
        <f t="shared" si="15"/>
        <v>1</v>
      </c>
      <c r="AB63" s="409" t="s">
        <v>609</v>
      </c>
    </row>
    <row r="64" spans="1:28" x14ac:dyDescent="0.45">
      <c r="A64" s="34" t="s">
        <v>58</v>
      </c>
      <c r="B64" s="109" t="s">
        <v>93</v>
      </c>
      <c r="C64" s="35" t="s">
        <v>40</v>
      </c>
      <c r="D64" s="35" t="s">
        <v>40</v>
      </c>
      <c r="E64" s="35" t="s">
        <v>40</v>
      </c>
      <c r="F64" s="35" t="s">
        <v>40</v>
      </c>
      <c r="G64" s="35" t="s">
        <v>40</v>
      </c>
      <c r="H64" s="35"/>
      <c r="I64" s="35"/>
      <c r="J64" s="35"/>
      <c r="K64" s="35"/>
      <c r="L64" s="35"/>
      <c r="M64" s="35" t="s">
        <v>40</v>
      </c>
      <c r="N64" s="35" t="s">
        <v>40</v>
      </c>
      <c r="O64" s="35" t="s">
        <v>40</v>
      </c>
      <c r="P64" s="35" t="s">
        <v>40</v>
      </c>
      <c r="Q64" s="35" t="s">
        <v>40</v>
      </c>
      <c r="R64" s="97">
        <f t="shared" ref="R64:R68" si="16">COUNTIF(C64:Q64,"x")</f>
        <v>10</v>
      </c>
      <c r="S64" s="97">
        <f t="shared" si="15"/>
        <v>0</v>
      </c>
      <c r="T64" s="97">
        <f t="shared" si="15"/>
        <v>1</v>
      </c>
      <c r="U64" s="97">
        <f t="shared" si="15"/>
        <v>2</v>
      </c>
      <c r="V64" s="97">
        <f t="shared" si="15"/>
        <v>2</v>
      </c>
      <c r="W64" s="97">
        <f t="shared" si="15"/>
        <v>0</v>
      </c>
      <c r="X64" s="97">
        <f t="shared" si="15"/>
        <v>0</v>
      </c>
      <c r="Y64" s="97">
        <f t="shared" si="15"/>
        <v>3</v>
      </c>
      <c r="Z64" s="97">
        <f t="shared" si="15"/>
        <v>0</v>
      </c>
      <c r="AA64" s="97">
        <f t="shared" si="15"/>
        <v>2</v>
      </c>
      <c r="AB64" s="409"/>
    </row>
    <row r="65" spans="1:28" x14ac:dyDescent="0.45">
      <c r="A65" s="44" t="s">
        <v>78</v>
      </c>
      <c r="B65" s="111" t="s">
        <v>44</v>
      </c>
      <c r="C65" s="45" t="s">
        <v>40</v>
      </c>
      <c r="D65" s="45" t="s">
        <v>40</v>
      </c>
      <c r="E65" s="45" t="s">
        <v>40</v>
      </c>
      <c r="F65" s="45" t="s">
        <v>40</v>
      </c>
      <c r="G65" s="45" t="s">
        <v>40</v>
      </c>
      <c r="H65" s="45"/>
      <c r="I65" s="45"/>
      <c r="J65" s="45"/>
      <c r="K65" s="45"/>
      <c r="L65" s="45"/>
      <c r="M65" s="45" t="s">
        <v>40</v>
      </c>
      <c r="N65" s="45" t="s">
        <v>40</v>
      </c>
      <c r="O65" s="45"/>
      <c r="P65" s="45" t="s">
        <v>40</v>
      </c>
      <c r="Q65" s="45" t="s">
        <v>40</v>
      </c>
      <c r="R65" s="107">
        <f t="shared" si="16"/>
        <v>9</v>
      </c>
      <c r="S65" s="107">
        <f t="shared" si="15"/>
        <v>0</v>
      </c>
      <c r="T65" s="107">
        <f t="shared" si="15"/>
        <v>1</v>
      </c>
      <c r="U65" s="107">
        <f t="shared" si="15"/>
        <v>2</v>
      </c>
      <c r="V65" s="107">
        <f t="shared" si="15"/>
        <v>2</v>
      </c>
      <c r="W65" s="107">
        <f t="shared" si="15"/>
        <v>0</v>
      </c>
      <c r="X65" s="107">
        <f t="shared" si="15"/>
        <v>0</v>
      </c>
      <c r="Y65" s="107">
        <f t="shared" si="15"/>
        <v>2</v>
      </c>
      <c r="Z65" s="107">
        <f t="shared" si="15"/>
        <v>0</v>
      </c>
      <c r="AA65" s="107">
        <f t="shared" si="15"/>
        <v>2</v>
      </c>
      <c r="AB65" s="409"/>
    </row>
    <row r="66" spans="1:28" x14ac:dyDescent="0.45">
      <c r="A66" s="60" t="s">
        <v>94</v>
      </c>
      <c r="B66" s="110" t="s">
        <v>29</v>
      </c>
      <c r="C66" s="58"/>
      <c r="D66" s="58"/>
      <c r="E66" s="58"/>
      <c r="F66" s="58"/>
      <c r="G66" s="58"/>
      <c r="H66" s="58"/>
      <c r="I66" s="58"/>
      <c r="J66" s="58"/>
      <c r="K66" s="58"/>
      <c r="L66" s="58"/>
      <c r="M66" s="58"/>
      <c r="N66" s="58"/>
      <c r="O66" s="58"/>
      <c r="P66" s="58"/>
      <c r="Q66" s="58" t="s">
        <v>40</v>
      </c>
      <c r="R66" s="99">
        <f t="shared" si="16"/>
        <v>1</v>
      </c>
      <c r="S66" s="99">
        <f t="shared" si="15"/>
        <v>0</v>
      </c>
      <c r="T66" s="99">
        <f t="shared" si="15"/>
        <v>0</v>
      </c>
      <c r="U66" s="99">
        <f t="shared" si="15"/>
        <v>0</v>
      </c>
      <c r="V66" s="99">
        <f t="shared" si="15"/>
        <v>0</v>
      </c>
      <c r="W66" s="99">
        <f t="shared" si="15"/>
        <v>0</v>
      </c>
      <c r="X66" s="99">
        <f t="shared" si="15"/>
        <v>0</v>
      </c>
      <c r="Y66" s="99">
        <f t="shared" si="15"/>
        <v>1</v>
      </c>
      <c r="Z66" s="99">
        <f t="shared" si="15"/>
        <v>0</v>
      </c>
      <c r="AA66" s="99">
        <f t="shared" si="15"/>
        <v>0</v>
      </c>
      <c r="AB66" s="409"/>
    </row>
    <row r="67" spans="1:28" x14ac:dyDescent="0.45">
      <c r="A67" s="60" t="s">
        <v>96</v>
      </c>
      <c r="B67" s="110" t="s">
        <v>99</v>
      </c>
      <c r="C67" s="58"/>
      <c r="D67" s="58" t="s">
        <v>40</v>
      </c>
      <c r="E67" s="58"/>
      <c r="F67" s="58"/>
      <c r="G67" s="58"/>
      <c r="H67" s="58"/>
      <c r="I67" s="58"/>
      <c r="J67" s="58"/>
      <c r="K67" s="58"/>
      <c r="L67" s="58"/>
      <c r="M67" s="58"/>
      <c r="N67" s="58"/>
      <c r="O67" s="58"/>
      <c r="P67" s="58"/>
      <c r="Q67" s="58"/>
      <c r="R67" s="99">
        <f t="shared" si="16"/>
        <v>1</v>
      </c>
      <c r="S67" s="99">
        <f t="shared" si="15"/>
        <v>0</v>
      </c>
      <c r="T67" s="99">
        <f t="shared" si="15"/>
        <v>0</v>
      </c>
      <c r="U67" s="99">
        <f t="shared" si="15"/>
        <v>0</v>
      </c>
      <c r="V67" s="99">
        <f t="shared" si="15"/>
        <v>0</v>
      </c>
      <c r="W67" s="99">
        <f t="shared" si="15"/>
        <v>0</v>
      </c>
      <c r="X67" s="99">
        <f t="shared" si="15"/>
        <v>0</v>
      </c>
      <c r="Y67" s="99">
        <f t="shared" si="15"/>
        <v>0</v>
      </c>
      <c r="Z67" s="99">
        <f t="shared" si="15"/>
        <v>0</v>
      </c>
      <c r="AA67" s="99">
        <f t="shared" si="15"/>
        <v>1</v>
      </c>
      <c r="AB67" s="409"/>
    </row>
    <row r="68" spans="1:28" x14ac:dyDescent="0.45">
      <c r="A68" s="60" t="s">
        <v>97</v>
      </c>
      <c r="B68" s="110" t="s">
        <v>101</v>
      </c>
      <c r="C68" s="58" t="s">
        <v>40</v>
      </c>
      <c r="D68" s="58"/>
      <c r="E68" s="58"/>
      <c r="F68" s="58"/>
      <c r="G68" s="58"/>
      <c r="H68" s="58"/>
      <c r="I68" s="58"/>
      <c r="J68" s="58"/>
      <c r="K68" s="58"/>
      <c r="L68" s="58"/>
      <c r="M68" s="58"/>
      <c r="N68" s="58"/>
      <c r="O68" s="58"/>
      <c r="P68" s="58" t="s">
        <v>40</v>
      </c>
      <c r="Q68" s="58"/>
      <c r="R68" s="99">
        <f t="shared" si="16"/>
        <v>2</v>
      </c>
      <c r="S68" s="99">
        <f t="shared" si="15"/>
        <v>0</v>
      </c>
      <c r="T68" s="99">
        <f t="shared" si="15"/>
        <v>0</v>
      </c>
      <c r="U68" s="99">
        <f t="shared" si="15"/>
        <v>1</v>
      </c>
      <c r="V68" s="99">
        <f t="shared" si="15"/>
        <v>0</v>
      </c>
      <c r="W68" s="99">
        <f t="shared" si="15"/>
        <v>0</v>
      </c>
      <c r="X68" s="99">
        <f t="shared" si="15"/>
        <v>0</v>
      </c>
      <c r="Y68" s="99">
        <f t="shared" si="15"/>
        <v>0</v>
      </c>
      <c r="Z68" s="99">
        <f t="shared" si="15"/>
        <v>0</v>
      </c>
      <c r="AA68" s="99">
        <f t="shared" si="15"/>
        <v>1</v>
      </c>
      <c r="AB68" s="409"/>
    </row>
    <row r="69" spans="1:28" x14ac:dyDescent="0.45">
      <c r="A69" s="60" t="s">
        <v>98</v>
      </c>
      <c r="B69" s="110" t="s">
        <v>103</v>
      </c>
      <c r="C69" s="58"/>
      <c r="D69" s="58"/>
      <c r="E69" s="58" t="s">
        <v>40</v>
      </c>
      <c r="F69" s="58" t="s">
        <v>40</v>
      </c>
      <c r="G69" s="58"/>
      <c r="H69" s="58"/>
      <c r="I69" s="58"/>
      <c r="J69" s="58"/>
      <c r="K69" s="58"/>
      <c r="L69" s="58"/>
      <c r="M69" s="58"/>
      <c r="N69" s="58" t="s">
        <v>40</v>
      </c>
      <c r="O69" s="58"/>
      <c r="P69" s="58"/>
      <c r="Q69" s="58"/>
      <c r="R69" s="99">
        <f>COUNTIF(C69:Q69,"x")</f>
        <v>3</v>
      </c>
      <c r="S69" s="99">
        <f t="shared" si="15"/>
        <v>0</v>
      </c>
      <c r="T69" s="99">
        <f t="shared" si="15"/>
        <v>1</v>
      </c>
      <c r="U69" s="99">
        <f t="shared" si="15"/>
        <v>1</v>
      </c>
      <c r="V69" s="99">
        <f t="shared" si="15"/>
        <v>0</v>
      </c>
      <c r="W69" s="99">
        <f t="shared" si="15"/>
        <v>0</v>
      </c>
      <c r="X69" s="99">
        <f t="shared" si="15"/>
        <v>0</v>
      </c>
      <c r="Y69" s="99">
        <f t="shared" si="15"/>
        <v>1</v>
      </c>
      <c r="Z69" s="99">
        <f t="shared" si="15"/>
        <v>0</v>
      </c>
      <c r="AA69" s="99">
        <f t="shared" si="15"/>
        <v>0</v>
      </c>
      <c r="AB69" s="409"/>
    </row>
    <row r="70" spans="1:28" x14ac:dyDescent="0.45">
      <c r="A70" s="60" t="s">
        <v>100</v>
      </c>
      <c r="B70" s="110" t="s">
        <v>22</v>
      </c>
      <c r="C70" s="58" t="s">
        <v>40</v>
      </c>
      <c r="D70" s="58"/>
      <c r="E70" s="58" t="s">
        <v>40</v>
      </c>
      <c r="F70" s="58"/>
      <c r="G70" s="58"/>
      <c r="H70" s="58"/>
      <c r="I70" s="58"/>
      <c r="J70" s="58"/>
      <c r="K70" s="58"/>
      <c r="L70" s="58"/>
      <c r="M70" s="58" t="s">
        <v>40</v>
      </c>
      <c r="N70" s="58"/>
      <c r="O70" s="58"/>
      <c r="P70" s="58"/>
      <c r="Q70" s="58"/>
      <c r="R70" s="99">
        <f t="shared" ref="R70:R72" si="17">COUNTIF(C70:Q70,"x")</f>
        <v>3</v>
      </c>
      <c r="S70" s="99">
        <f t="shared" si="15"/>
        <v>0</v>
      </c>
      <c r="T70" s="99">
        <f t="shared" si="15"/>
        <v>1</v>
      </c>
      <c r="U70" s="99">
        <f t="shared" si="15"/>
        <v>0</v>
      </c>
      <c r="V70" s="99">
        <f t="shared" si="15"/>
        <v>1</v>
      </c>
      <c r="W70" s="99">
        <f t="shared" si="15"/>
        <v>0</v>
      </c>
      <c r="X70" s="99">
        <f t="shared" si="15"/>
        <v>0</v>
      </c>
      <c r="Y70" s="99">
        <f t="shared" si="15"/>
        <v>0</v>
      </c>
      <c r="Z70" s="99">
        <f t="shared" si="15"/>
        <v>0</v>
      </c>
      <c r="AA70" s="99">
        <f t="shared" si="15"/>
        <v>1</v>
      </c>
      <c r="AB70" s="409"/>
    </row>
    <row r="71" spans="1:28" x14ac:dyDescent="0.45">
      <c r="A71" s="60" t="s">
        <v>102</v>
      </c>
      <c r="B71" s="110" t="s">
        <v>46</v>
      </c>
      <c r="C71" s="58"/>
      <c r="D71" s="58"/>
      <c r="E71" s="58"/>
      <c r="F71" s="58"/>
      <c r="G71" s="58" t="s">
        <v>40</v>
      </c>
      <c r="H71" s="58"/>
      <c r="I71" s="58"/>
      <c r="J71" s="58"/>
      <c r="K71" s="58"/>
      <c r="L71" s="58"/>
      <c r="M71" s="58"/>
      <c r="N71" s="58" t="s">
        <v>40</v>
      </c>
      <c r="O71" s="58"/>
      <c r="P71" s="58"/>
      <c r="Q71" s="58"/>
      <c r="R71" s="99">
        <f t="shared" si="17"/>
        <v>2</v>
      </c>
      <c r="S71" s="99">
        <f t="shared" si="15"/>
        <v>0</v>
      </c>
      <c r="T71" s="99">
        <f t="shared" si="15"/>
        <v>0</v>
      </c>
      <c r="U71" s="99">
        <f t="shared" si="15"/>
        <v>0</v>
      </c>
      <c r="V71" s="99">
        <f t="shared" si="15"/>
        <v>1</v>
      </c>
      <c r="W71" s="99">
        <f t="shared" si="15"/>
        <v>0</v>
      </c>
      <c r="X71" s="99">
        <f t="shared" si="15"/>
        <v>0</v>
      </c>
      <c r="Y71" s="99">
        <f t="shared" si="15"/>
        <v>1</v>
      </c>
      <c r="Z71" s="99">
        <f t="shared" si="15"/>
        <v>0</v>
      </c>
      <c r="AA71" s="99">
        <f t="shared" si="15"/>
        <v>0</v>
      </c>
      <c r="AB71" s="409"/>
    </row>
    <row r="72" spans="1:28" x14ac:dyDescent="0.45">
      <c r="A72" s="60" t="s">
        <v>104</v>
      </c>
      <c r="B72" s="110" t="s">
        <v>27</v>
      </c>
      <c r="C72" s="58"/>
      <c r="D72" s="58"/>
      <c r="E72" s="58"/>
      <c r="F72" s="58"/>
      <c r="G72" s="58"/>
      <c r="H72" s="58"/>
      <c r="I72" s="58"/>
      <c r="J72" s="58"/>
      <c r="K72" s="58"/>
      <c r="L72" s="58"/>
      <c r="M72" s="58" t="s">
        <v>40</v>
      </c>
      <c r="N72" s="58"/>
      <c r="O72" s="58"/>
      <c r="P72" s="58"/>
      <c r="Q72" s="58"/>
      <c r="R72" s="99">
        <f t="shared" si="17"/>
        <v>1</v>
      </c>
      <c r="S72" s="99">
        <f t="shared" si="15"/>
        <v>0</v>
      </c>
      <c r="T72" s="99">
        <f t="shared" si="15"/>
        <v>0</v>
      </c>
      <c r="U72" s="99">
        <f t="shared" si="15"/>
        <v>0</v>
      </c>
      <c r="V72" s="99">
        <f t="shared" si="15"/>
        <v>1</v>
      </c>
      <c r="W72" s="99">
        <f t="shared" si="15"/>
        <v>0</v>
      </c>
      <c r="X72" s="99">
        <f t="shared" si="15"/>
        <v>0</v>
      </c>
      <c r="Y72" s="99">
        <f t="shared" si="15"/>
        <v>0</v>
      </c>
      <c r="Z72" s="99">
        <f t="shared" si="15"/>
        <v>0</v>
      </c>
      <c r="AA72" s="99">
        <f t="shared" si="15"/>
        <v>0</v>
      </c>
      <c r="AB72" s="409"/>
    </row>
    <row r="73" spans="1:28" x14ac:dyDescent="0.45">
      <c r="A73" s="60" t="s">
        <v>105</v>
      </c>
      <c r="B73" s="110" t="s">
        <v>232</v>
      </c>
      <c r="C73" s="58"/>
      <c r="D73" s="58" t="s">
        <v>40</v>
      </c>
      <c r="E73" s="58"/>
      <c r="F73" s="58"/>
      <c r="G73" s="58"/>
      <c r="H73" s="58"/>
      <c r="I73" s="58"/>
      <c r="J73" s="58"/>
      <c r="K73" s="58"/>
      <c r="L73" s="58"/>
      <c r="M73" s="58"/>
      <c r="N73" s="58"/>
      <c r="O73" s="58"/>
      <c r="P73" s="58"/>
      <c r="Q73" s="58"/>
      <c r="R73" s="99">
        <f t="shared" ref="R73:R75" si="18">COUNTIF(C73:Q73,"x")</f>
        <v>1</v>
      </c>
      <c r="S73" s="99">
        <f t="shared" ref="S73:AA81" si="19">COUNTIFS($C73:$Q73,"x",$C$3:$Q$3,S$4)</f>
        <v>0</v>
      </c>
      <c r="T73" s="99">
        <f t="shared" si="19"/>
        <v>0</v>
      </c>
      <c r="U73" s="99">
        <f t="shared" si="19"/>
        <v>0</v>
      </c>
      <c r="V73" s="99">
        <f t="shared" si="19"/>
        <v>0</v>
      </c>
      <c r="W73" s="99">
        <f t="shared" si="19"/>
        <v>0</v>
      </c>
      <c r="X73" s="99">
        <f t="shared" si="19"/>
        <v>0</v>
      </c>
      <c r="Y73" s="99">
        <f t="shared" si="19"/>
        <v>0</v>
      </c>
      <c r="Z73" s="99">
        <f t="shared" si="19"/>
        <v>0</v>
      </c>
      <c r="AA73" s="99">
        <f t="shared" si="19"/>
        <v>1</v>
      </c>
      <c r="AB73" s="409"/>
    </row>
    <row r="74" spans="1:28" x14ac:dyDescent="0.45">
      <c r="A74" s="60" t="s">
        <v>107</v>
      </c>
      <c r="B74" s="110" t="s">
        <v>233</v>
      </c>
      <c r="C74" s="58"/>
      <c r="D74" s="58"/>
      <c r="E74" s="58"/>
      <c r="F74" s="58"/>
      <c r="G74" s="58"/>
      <c r="H74" s="58"/>
      <c r="I74" s="58"/>
      <c r="J74" s="58"/>
      <c r="K74" s="58"/>
      <c r="L74" s="58"/>
      <c r="M74" s="58"/>
      <c r="N74" s="58"/>
      <c r="O74" s="58"/>
      <c r="P74" s="58" t="s">
        <v>40</v>
      </c>
      <c r="Q74" s="58"/>
      <c r="R74" s="99">
        <f t="shared" si="18"/>
        <v>1</v>
      </c>
      <c r="S74" s="99">
        <f t="shared" si="19"/>
        <v>0</v>
      </c>
      <c r="T74" s="99">
        <f t="shared" si="19"/>
        <v>0</v>
      </c>
      <c r="U74" s="99">
        <f t="shared" si="19"/>
        <v>1</v>
      </c>
      <c r="V74" s="99">
        <f t="shared" si="19"/>
        <v>0</v>
      </c>
      <c r="W74" s="99">
        <f t="shared" si="19"/>
        <v>0</v>
      </c>
      <c r="X74" s="99">
        <f t="shared" si="19"/>
        <v>0</v>
      </c>
      <c r="Y74" s="99">
        <f t="shared" si="19"/>
        <v>0</v>
      </c>
      <c r="Z74" s="99">
        <f t="shared" si="19"/>
        <v>0</v>
      </c>
      <c r="AA74" s="99">
        <f t="shared" si="19"/>
        <v>0</v>
      </c>
      <c r="AB74" s="409"/>
    </row>
    <row r="75" spans="1:28" x14ac:dyDescent="0.45">
      <c r="A75" s="44" t="s">
        <v>80</v>
      </c>
      <c r="B75" s="111" t="s">
        <v>49</v>
      </c>
      <c r="C75" s="45"/>
      <c r="D75" s="45" t="s">
        <v>40</v>
      </c>
      <c r="E75" s="45" t="s">
        <v>40</v>
      </c>
      <c r="F75" s="45"/>
      <c r="G75" s="45"/>
      <c r="H75" s="45"/>
      <c r="I75" s="45"/>
      <c r="J75" s="45"/>
      <c r="K75" s="45"/>
      <c r="L75" s="45"/>
      <c r="M75" s="45"/>
      <c r="N75" s="45"/>
      <c r="O75" s="45" t="s">
        <v>40</v>
      </c>
      <c r="P75" s="45"/>
      <c r="Q75" s="45"/>
      <c r="R75" s="107">
        <f t="shared" si="18"/>
        <v>3</v>
      </c>
      <c r="S75" s="107">
        <f t="shared" si="19"/>
        <v>0</v>
      </c>
      <c r="T75" s="107">
        <f t="shared" si="19"/>
        <v>1</v>
      </c>
      <c r="U75" s="107">
        <f t="shared" si="19"/>
        <v>0</v>
      </c>
      <c r="V75" s="107">
        <f t="shared" si="19"/>
        <v>0</v>
      </c>
      <c r="W75" s="107">
        <f t="shared" si="19"/>
        <v>0</v>
      </c>
      <c r="X75" s="107">
        <f t="shared" si="19"/>
        <v>0</v>
      </c>
      <c r="Y75" s="107">
        <f t="shared" si="19"/>
        <v>1</v>
      </c>
      <c r="Z75" s="107">
        <f t="shared" si="19"/>
        <v>0</v>
      </c>
      <c r="AA75" s="107">
        <f t="shared" si="19"/>
        <v>1</v>
      </c>
      <c r="AB75" s="409"/>
    </row>
    <row r="76" spans="1:28" x14ac:dyDescent="0.45">
      <c r="A76" s="60" t="s">
        <v>81</v>
      </c>
      <c r="B76" s="110" t="s">
        <v>234</v>
      </c>
      <c r="C76" s="58"/>
      <c r="D76" s="58" t="s">
        <v>40</v>
      </c>
      <c r="E76" s="58" t="s">
        <v>40</v>
      </c>
      <c r="F76" s="58"/>
      <c r="G76" s="58"/>
      <c r="H76" s="58"/>
      <c r="I76" s="58"/>
      <c r="J76" s="58"/>
      <c r="K76" s="58"/>
      <c r="L76" s="58"/>
      <c r="M76" s="58"/>
      <c r="N76" s="58"/>
      <c r="O76" s="58"/>
      <c r="P76" s="58"/>
      <c r="Q76" s="58"/>
      <c r="R76" s="99">
        <f t="shared" ref="R76" si="20">COUNTIF(C76:Q76,"x")</f>
        <v>2</v>
      </c>
      <c r="S76" s="99">
        <f t="shared" si="19"/>
        <v>0</v>
      </c>
      <c r="T76" s="99">
        <f t="shared" si="19"/>
        <v>1</v>
      </c>
      <c r="U76" s="99">
        <f t="shared" si="19"/>
        <v>0</v>
      </c>
      <c r="V76" s="99">
        <f t="shared" si="19"/>
        <v>0</v>
      </c>
      <c r="W76" s="99">
        <f t="shared" si="19"/>
        <v>0</v>
      </c>
      <c r="X76" s="99">
        <f t="shared" si="19"/>
        <v>0</v>
      </c>
      <c r="Y76" s="99">
        <f t="shared" si="19"/>
        <v>0</v>
      </c>
      <c r="Z76" s="99">
        <f t="shared" si="19"/>
        <v>0</v>
      </c>
      <c r="AA76" s="99">
        <f t="shared" si="19"/>
        <v>1</v>
      </c>
      <c r="AB76" s="409"/>
    </row>
    <row r="77" spans="1:28" x14ac:dyDescent="0.45">
      <c r="A77" s="60" t="s">
        <v>82</v>
      </c>
      <c r="B77" s="110" t="s">
        <v>235</v>
      </c>
      <c r="C77" s="58"/>
      <c r="D77" s="58"/>
      <c r="E77" s="58"/>
      <c r="F77" s="58"/>
      <c r="G77" s="58"/>
      <c r="H77" s="58"/>
      <c r="I77" s="58"/>
      <c r="J77" s="58"/>
      <c r="K77" s="58"/>
      <c r="L77" s="58"/>
      <c r="M77" s="58"/>
      <c r="N77" s="58"/>
      <c r="O77" s="58" t="s">
        <v>40</v>
      </c>
      <c r="P77" s="58"/>
      <c r="Q77" s="58"/>
      <c r="R77" s="99">
        <f t="shared" ref="R77:R81" si="21">COUNTIF(C77:Q77,"x")</f>
        <v>1</v>
      </c>
      <c r="S77" s="99">
        <f t="shared" si="19"/>
        <v>0</v>
      </c>
      <c r="T77" s="99">
        <f t="shared" si="19"/>
        <v>0</v>
      </c>
      <c r="U77" s="99">
        <f t="shared" si="19"/>
        <v>0</v>
      </c>
      <c r="V77" s="99">
        <f t="shared" si="19"/>
        <v>0</v>
      </c>
      <c r="W77" s="99">
        <f t="shared" si="19"/>
        <v>0</v>
      </c>
      <c r="X77" s="99">
        <f t="shared" si="19"/>
        <v>0</v>
      </c>
      <c r="Y77" s="99">
        <f t="shared" si="19"/>
        <v>1</v>
      </c>
      <c r="Z77" s="99">
        <f t="shared" si="19"/>
        <v>0</v>
      </c>
      <c r="AA77" s="99">
        <f t="shared" si="19"/>
        <v>0</v>
      </c>
      <c r="AB77" s="409"/>
    </row>
    <row r="78" spans="1:28" x14ac:dyDescent="0.45">
      <c r="A78" s="60" t="s">
        <v>236</v>
      </c>
      <c r="B78" s="110" t="s">
        <v>237</v>
      </c>
      <c r="C78" s="58"/>
      <c r="D78" s="58"/>
      <c r="E78" s="58"/>
      <c r="F78" s="58"/>
      <c r="G78" s="58"/>
      <c r="H78" s="58"/>
      <c r="I78" s="58"/>
      <c r="J78" s="58"/>
      <c r="K78" s="58"/>
      <c r="L78" s="58"/>
      <c r="M78" s="58"/>
      <c r="N78" s="58"/>
      <c r="O78" s="58" t="s">
        <v>40</v>
      </c>
      <c r="P78" s="58"/>
      <c r="Q78" s="58"/>
      <c r="R78" s="99">
        <f t="shared" si="21"/>
        <v>1</v>
      </c>
      <c r="S78" s="99">
        <f t="shared" si="19"/>
        <v>0</v>
      </c>
      <c r="T78" s="99">
        <f t="shared" si="19"/>
        <v>0</v>
      </c>
      <c r="U78" s="99">
        <f t="shared" si="19"/>
        <v>0</v>
      </c>
      <c r="V78" s="99">
        <f t="shared" si="19"/>
        <v>0</v>
      </c>
      <c r="W78" s="99">
        <f t="shared" si="19"/>
        <v>0</v>
      </c>
      <c r="X78" s="99">
        <f t="shared" si="19"/>
        <v>0</v>
      </c>
      <c r="Y78" s="99">
        <f t="shared" si="19"/>
        <v>1</v>
      </c>
      <c r="Z78" s="99">
        <f t="shared" si="19"/>
        <v>0</v>
      </c>
      <c r="AA78" s="99">
        <f t="shared" si="19"/>
        <v>0</v>
      </c>
      <c r="AB78" s="409"/>
    </row>
    <row r="79" spans="1:28" x14ac:dyDescent="0.45">
      <c r="A79" s="44" t="s">
        <v>83</v>
      </c>
      <c r="B79" s="111" t="s">
        <v>226</v>
      </c>
      <c r="C79" s="45"/>
      <c r="D79" s="45"/>
      <c r="E79" s="45"/>
      <c r="F79" s="45"/>
      <c r="G79" s="45"/>
      <c r="H79" s="45"/>
      <c r="I79" s="45"/>
      <c r="J79" s="45"/>
      <c r="K79" s="45"/>
      <c r="L79" s="45"/>
      <c r="M79" s="45"/>
      <c r="N79" s="45"/>
      <c r="O79" s="45"/>
      <c r="P79" s="45"/>
      <c r="Q79" s="45" t="s">
        <v>40</v>
      </c>
      <c r="R79" s="107">
        <f t="shared" ref="R79" si="22">COUNTIF(C79:Q79,"x")</f>
        <v>1</v>
      </c>
      <c r="S79" s="107">
        <f t="shared" si="19"/>
        <v>0</v>
      </c>
      <c r="T79" s="107">
        <f t="shared" si="19"/>
        <v>0</v>
      </c>
      <c r="U79" s="107">
        <f t="shared" si="19"/>
        <v>0</v>
      </c>
      <c r="V79" s="107">
        <f t="shared" si="19"/>
        <v>0</v>
      </c>
      <c r="W79" s="107">
        <f t="shared" si="19"/>
        <v>0</v>
      </c>
      <c r="X79" s="107">
        <f t="shared" si="19"/>
        <v>0</v>
      </c>
      <c r="Y79" s="107">
        <f t="shared" si="19"/>
        <v>1</v>
      </c>
      <c r="Z79" s="107">
        <f t="shared" si="19"/>
        <v>0</v>
      </c>
      <c r="AA79" s="107">
        <f t="shared" si="19"/>
        <v>0</v>
      </c>
      <c r="AB79" s="409"/>
    </row>
    <row r="80" spans="1:28" x14ac:dyDescent="0.45">
      <c r="A80" s="315" t="s">
        <v>84</v>
      </c>
      <c r="B80" s="364" t="s">
        <v>238</v>
      </c>
      <c r="C80" s="316"/>
      <c r="D80" s="316"/>
      <c r="E80" s="316"/>
      <c r="F80" s="316"/>
      <c r="G80" s="316"/>
      <c r="H80" s="316"/>
      <c r="I80" s="316"/>
      <c r="J80" s="316"/>
      <c r="K80" s="316"/>
      <c r="L80" s="316"/>
      <c r="M80" s="316"/>
      <c r="N80" s="316"/>
      <c r="O80" s="316"/>
      <c r="P80" s="316"/>
      <c r="Q80" s="316" t="s">
        <v>40</v>
      </c>
      <c r="R80" s="280">
        <f t="shared" si="21"/>
        <v>1</v>
      </c>
      <c r="S80" s="280">
        <f t="shared" si="19"/>
        <v>0</v>
      </c>
      <c r="T80" s="280">
        <f t="shared" si="19"/>
        <v>0</v>
      </c>
      <c r="U80" s="280">
        <f t="shared" si="19"/>
        <v>0</v>
      </c>
      <c r="V80" s="280">
        <f t="shared" si="19"/>
        <v>0</v>
      </c>
      <c r="W80" s="280">
        <f t="shared" si="19"/>
        <v>0</v>
      </c>
      <c r="X80" s="280">
        <f t="shared" si="19"/>
        <v>0</v>
      </c>
      <c r="Y80" s="280">
        <f t="shared" si="19"/>
        <v>1</v>
      </c>
      <c r="Z80" s="280">
        <f t="shared" si="19"/>
        <v>0</v>
      </c>
      <c r="AA80" s="280">
        <f t="shared" si="19"/>
        <v>0</v>
      </c>
      <c r="AB80" s="409"/>
    </row>
    <row r="81" spans="1:575" x14ac:dyDescent="0.45">
      <c r="A81" s="34" t="s">
        <v>117</v>
      </c>
      <c r="B81" s="109" t="s">
        <v>608</v>
      </c>
      <c r="C81" s="35"/>
      <c r="D81" s="35"/>
      <c r="E81" s="35"/>
      <c r="F81" s="35"/>
      <c r="G81" s="35"/>
      <c r="H81" s="35"/>
      <c r="I81" s="35"/>
      <c r="J81" s="35"/>
      <c r="K81" s="35" t="s">
        <v>40</v>
      </c>
      <c r="L81" s="35"/>
      <c r="M81" s="35"/>
      <c r="N81" s="35"/>
      <c r="O81" s="35"/>
      <c r="P81" s="35"/>
      <c r="Q81" s="35"/>
      <c r="R81" s="97">
        <f t="shared" si="21"/>
        <v>1</v>
      </c>
      <c r="S81" s="97">
        <f t="shared" si="19"/>
        <v>0</v>
      </c>
      <c r="T81" s="97">
        <f t="shared" si="19"/>
        <v>0</v>
      </c>
      <c r="U81" s="97">
        <f t="shared" si="19"/>
        <v>1</v>
      </c>
      <c r="V81" s="97">
        <f t="shared" si="19"/>
        <v>0</v>
      </c>
      <c r="W81" s="97">
        <f t="shared" si="19"/>
        <v>0</v>
      </c>
      <c r="X81" s="97">
        <f t="shared" si="19"/>
        <v>0</v>
      </c>
      <c r="Y81" s="97">
        <f t="shared" si="19"/>
        <v>0</v>
      </c>
      <c r="Z81" s="97">
        <f t="shared" si="19"/>
        <v>0</v>
      </c>
      <c r="AA81" s="97">
        <f t="shared" si="19"/>
        <v>0</v>
      </c>
      <c r="AB81" s="424"/>
    </row>
    <row r="82" spans="1:575" x14ac:dyDescent="0.45">
      <c r="A82" s="394" t="s">
        <v>239</v>
      </c>
      <c r="B82" s="394"/>
      <c r="C82" s="288"/>
      <c r="D82" s="288"/>
      <c r="E82" s="288"/>
      <c r="F82" s="288"/>
      <c r="G82" s="288"/>
      <c r="H82" s="288"/>
      <c r="I82" s="288"/>
      <c r="J82" s="288"/>
      <c r="K82" s="288"/>
      <c r="L82" s="288"/>
      <c r="M82" s="288"/>
      <c r="N82" s="288"/>
      <c r="O82" s="288"/>
      <c r="P82" s="288"/>
      <c r="Q82" s="288"/>
      <c r="R82" s="207"/>
      <c r="S82" s="207"/>
      <c r="T82" s="207"/>
      <c r="U82" s="207"/>
      <c r="V82" s="207"/>
      <c r="W82" s="207"/>
      <c r="X82" s="207"/>
      <c r="Y82" s="207"/>
      <c r="Z82" s="207"/>
      <c r="AA82" s="207"/>
      <c r="AB82" s="46"/>
    </row>
    <row r="83" spans="1:575" ht="32" x14ac:dyDescent="0.45">
      <c r="A83" s="182" t="s">
        <v>37</v>
      </c>
      <c r="B83" s="183" t="s">
        <v>240</v>
      </c>
      <c r="C83" s="417"/>
      <c r="D83" s="417"/>
      <c r="E83" s="417"/>
      <c r="F83" s="417"/>
      <c r="G83" s="417"/>
      <c r="H83" s="417"/>
      <c r="I83" s="417"/>
      <c r="J83" s="417"/>
      <c r="K83" s="417"/>
      <c r="L83" s="417"/>
      <c r="M83" s="417"/>
      <c r="N83" s="417"/>
      <c r="O83" s="417"/>
      <c r="P83" s="417"/>
      <c r="Q83" s="417"/>
      <c r="R83" s="417"/>
      <c r="S83" s="417"/>
      <c r="T83" s="417"/>
      <c r="U83" s="417"/>
      <c r="V83" s="417"/>
      <c r="W83" s="417"/>
      <c r="X83" s="417"/>
      <c r="Y83" s="417"/>
      <c r="Z83" s="417"/>
      <c r="AA83" s="417"/>
      <c r="AB83" s="199"/>
      <c r="AC83" s="84"/>
      <c r="AD83" s="84" t="s">
        <v>112</v>
      </c>
      <c r="AE83" s="84" t="s">
        <v>112</v>
      </c>
      <c r="AF83" s="84" t="s">
        <v>112</v>
      </c>
      <c r="AG83" s="84" t="s">
        <v>112</v>
      </c>
      <c r="AH83" s="84" t="s">
        <v>112</v>
      </c>
      <c r="AI83" s="84" t="s">
        <v>112</v>
      </c>
      <c r="AJ83" s="84" t="s">
        <v>112</v>
      </c>
      <c r="AK83" s="84" t="s">
        <v>112</v>
      </c>
      <c r="AL83" s="84" t="s">
        <v>112</v>
      </c>
      <c r="AM83" s="84" t="s">
        <v>112</v>
      </c>
      <c r="AN83" s="84" t="s">
        <v>112</v>
      </c>
      <c r="AO83" s="84" t="s">
        <v>112</v>
      </c>
      <c r="AP83" s="84" t="s">
        <v>112</v>
      </c>
      <c r="AQ83" s="84" t="s">
        <v>112</v>
      </c>
      <c r="AR83" s="84" t="s">
        <v>112</v>
      </c>
      <c r="AS83" s="84" t="s">
        <v>112</v>
      </c>
      <c r="AT83" s="84" t="s">
        <v>112</v>
      </c>
      <c r="AU83" s="84" t="s">
        <v>112</v>
      </c>
      <c r="AV83" s="84" t="s">
        <v>112</v>
      </c>
      <c r="AW83" s="84" t="s">
        <v>112</v>
      </c>
      <c r="AX83" s="84" t="s">
        <v>112</v>
      </c>
      <c r="AY83" s="84" t="s">
        <v>112</v>
      </c>
      <c r="AZ83" s="84" t="s">
        <v>112</v>
      </c>
      <c r="BA83" s="84" t="s">
        <v>112</v>
      </c>
      <c r="BB83" s="84" t="s">
        <v>112</v>
      </c>
      <c r="BC83" s="84" t="s">
        <v>112</v>
      </c>
      <c r="BD83" s="84" t="s">
        <v>112</v>
      </c>
      <c r="BE83" s="84" t="s">
        <v>112</v>
      </c>
      <c r="BF83" s="84" t="s">
        <v>112</v>
      </c>
      <c r="BG83" s="84" t="s">
        <v>112</v>
      </c>
      <c r="BH83" s="84" t="s">
        <v>112</v>
      </c>
      <c r="BI83" s="84" t="s">
        <v>112</v>
      </c>
      <c r="BJ83" s="84" t="s">
        <v>112</v>
      </c>
      <c r="BK83" s="84" t="s">
        <v>112</v>
      </c>
      <c r="BL83" s="84" t="s">
        <v>112</v>
      </c>
      <c r="BM83" s="84" t="s">
        <v>112</v>
      </c>
      <c r="BN83" s="84" t="s">
        <v>112</v>
      </c>
      <c r="BO83" s="84" t="s">
        <v>112</v>
      </c>
      <c r="BP83" s="84" t="s">
        <v>112</v>
      </c>
      <c r="BQ83" s="84" t="s">
        <v>112</v>
      </c>
      <c r="BR83" s="84" t="s">
        <v>112</v>
      </c>
      <c r="BS83" s="84" t="s">
        <v>112</v>
      </c>
      <c r="BT83" s="84" t="s">
        <v>112</v>
      </c>
      <c r="BU83" s="84" t="s">
        <v>112</v>
      </c>
      <c r="BV83" s="84" t="s">
        <v>112</v>
      </c>
      <c r="BW83" s="84" t="s">
        <v>112</v>
      </c>
      <c r="BX83" s="84" t="s">
        <v>112</v>
      </c>
      <c r="BY83" s="84" t="s">
        <v>112</v>
      </c>
      <c r="BZ83" s="84" t="s">
        <v>112</v>
      </c>
      <c r="CA83" s="84" t="s">
        <v>112</v>
      </c>
      <c r="CB83" s="84" t="s">
        <v>112</v>
      </c>
      <c r="CC83" s="84" t="s">
        <v>112</v>
      </c>
      <c r="CD83" s="84" t="s">
        <v>112</v>
      </c>
      <c r="CE83" s="84" t="s">
        <v>112</v>
      </c>
      <c r="CF83" s="84" t="s">
        <v>112</v>
      </c>
      <c r="CG83" s="84" t="s">
        <v>112</v>
      </c>
      <c r="CH83" s="84" t="s">
        <v>112</v>
      </c>
      <c r="CI83" s="84" t="s">
        <v>112</v>
      </c>
      <c r="CJ83" s="84" t="s">
        <v>112</v>
      </c>
      <c r="CK83" s="84" t="s">
        <v>112</v>
      </c>
      <c r="CL83" s="84" t="s">
        <v>112</v>
      </c>
      <c r="CM83" s="84" t="s">
        <v>112</v>
      </c>
      <c r="CN83" s="84" t="s">
        <v>112</v>
      </c>
      <c r="CO83" s="84" t="s">
        <v>112</v>
      </c>
      <c r="CP83" s="84" t="s">
        <v>112</v>
      </c>
      <c r="CQ83" s="84" t="s">
        <v>112</v>
      </c>
      <c r="CR83" s="84" t="s">
        <v>112</v>
      </c>
      <c r="CS83" s="84" t="s">
        <v>112</v>
      </c>
      <c r="CT83" s="84" t="s">
        <v>112</v>
      </c>
      <c r="CU83" s="84" t="s">
        <v>112</v>
      </c>
      <c r="CV83" s="84" t="s">
        <v>112</v>
      </c>
      <c r="CW83" s="84" t="s">
        <v>112</v>
      </c>
      <c r="CX83" s="84" t="s">
        <v>112</v>
      </c>
      <c r="CY83" s="84" t="s">
        <v>112</v>
      </c>
      <c r="CZ83" s="84" t="s">
        <v>112</v>
      </c>
      <c r="DA83" s="84" t="s">
        <v>112</v>
      </c>
      <c r="DB83" s="84" t="s">
        <v>112</v>
      </c>
      <c r="DC83" s="84" t="s">
        <v>112</v>
      </c>
      <c r="DD83" s="84" t="s">
        <v>112</v>
      </c>
      <c r="DE83" s="84" t="s">
        <v>112</v>
      </c>
      <c r="DF83" s="84" t="s">
        <v>112</v>
      </c>
      <c r="DG83" s="84" t="s">
        <v>112</v>
      </c>
      <c r="DH83" s="84" t="s">
        <v>112</v>
      </c>
      <c r="DI83" s="84" t="s">
        <v>112</v>
      </c>
      <c r="DJ83" s="84" t="s">
        <v>112</v>
      </c>
      <c r="DK83" s="84" t="s">
        <v>112</v>
      </c>
      <c r="DL83" s="84" t="s">
        <v>112</v>
      </c>
      <c r="DM83" s="84" t="s">
        <v>112</v>
      </c>
      <c r="DN83" s="84" t="s">
        <v>112</v>
      </c>
      <c r="DO83" s="84" t="s">
        <v>112</v>
      </c>
      <c r="DP83" s="84" t="s">
        <v>112</v>
      </c>
      <c r="DQ83" s="84" t="s">
        <v>112</v>
      </c>
      <c r="DR83" s="84" t="s">
        <v>112</v>
      </c>
      <c r="DS83" s="84" t="s">
        <v>112</v>
      </c>
      <c r="DT83" s="84" t="s">
        <v>112</v>
      </c>
      <c r="DU83" s="84" t="s">
        <v>112</v>
      </c>
      <c r="DV83" s="84" t="s">
        <v>112</v>
      </c>
      <c r="DW83" s="84" t="s">
        <v>112</v>
      </c>
      <c r="DX83" s="84" t="s">
        <v>112</v>
      </c>
      <c r="DY83" s="84" t="s">
        <v>112</v>
      </c>
      <c r="DZ83" s="84" t="s">
        <v>112</v>
      </c>
      <c r="EA83" s="84" t="s">
        <v>112</v>
      </c>
      <c r="EB83" s="84" t="s">
        <v>112</v>
      </c>
      <c r="EC83" s="84" t="s">
        <v>112</v>
      </c>
      <c r="ED83" s="84" t="s">
        <v>112</v>
      </c>
      <c r="EE83" s="84" t="s">
        <v>112</v>
      </c>
      <c r="EF83" s="84" t="s">
        <v>112</v>
      </c>
      <c r="EG83" s="84" t="s">
        <v>112</v>
      </c>
      <c r="EH83" s="84" t="s">
        <v>112</v>
      </c>
      <c r="EI83" s="84" t="s">
        <v>112</v>
      </c>
      <c r="EJ83" s="84" t="s">
        <v>112</v>
      </c>
      <c r="EK83" s="84" t="s">
        <v>112</v>
      </c>
      <c r="EL83" s="84" t="s">
        <v>112</v>
      </c>
      <c r="EM83" s="84" t="s">
        <v>112</v>
      </c>
      <c r="EN83" s="84" t="s">
        <v>112</v>
      </c>
      <c r="EO83" s="84" t="s">
        <v>112</v>
      </c>
      <c r="EP83" s="84" t="s">
        <v>112</v>
      </c>
      <c r="EQ83" s="84" t="s">
        <v>112</v>
      </c>
      <c r="ER83" s="84" t="s">
        <v>112</v>
      </c>
      <c r="ES83" s="84" t="s">
        <v>112</v>
      </c>
      <c r="ET83" s="84" t="s">
        <v>112</v>
      </c>
      <c r="EU83" s="84" t="s">
        <v>112</v>
      </c>
      <c r="EV83" s="84" t="s">
        <v>112</v>
      </c>
      <c r="EW83" s="84" t="s">
        <v>112</v>
      </c>
      <c r="EX83" s="84" t="s">
        <v>112</v>
      </c>
      <c r="EY83" s="84" t="s">
        <v>112</v>
      </c>
      <c r="EZ83" s="84" t="s">
        <v>112</v>
      </c>
      <c r="FA83" s="84" t="s">
        <v>112</v>
      </c>
      <c r="FB83" s="84" t="s">
        <v>112</v>
      </c>
      <c r="FC83" s="84" t="s">
        <v>112</v>
      </c>
      <c r="FD83" s="84" t="s">
        <v>112</v>
      </c>
      <c r="FE83" s="84" t="s">
        <v>112</v>
      </c>
      <c r="FF83" s="84" t="s">
        <v>112</v>
      </c>
      <c r="FG83" s="84" t="s">
        <v>112</v>
      </c>
      <c r="FH83" s="84" t="s">
        <v>112</v>
      </c>
      <c r="FI83" s="84" t="s">
        <v>112</v>
      </c>
      <c r="FJ83" s="84" t="s">
        <v>112</v>
      </c>
      <c r="FK83" s="84" t="s">
        <v>112</v>
      </c>
      <c r="FL83" s="84" t="s">
        <v>112</v>
      </c>
      <c r="FM83" s="84" t="s">
        <v>112</v>
      </c>
      <c r="FN83" s="84" t="s">
        <v>112</v>
      </c>
      <c r="FO83" s="84" t="s">
        <v>112</v>
      </c>
      <c r="FP83" s="84" t="s">
        <v>112</v>
      </c>
      <c r="FQ83" s="84" t="s">
        <v>112</v>
      </c>
      <c r="FR83" s="84" t="s">
        <v>112</v>
      </c>
      <c r="FS83" s="84" t="s">
        <v>112</v>
      </c>
      <c r="FT83" s="84" t="s">
        <v>112</v>
      </c>
      <c r="FU83" s="84" t="s">
        <v>112</v>
      </c>
      <c r="FV83" s="84" t="s">
        <v>112</v>
      </c>
      <c r="FW83" s="84" t="s">
        <v>112</v>
      </c>
      <c r="FX83" s="84" t="s">
        <v>112</v>
      </c>
      <c r="FY83" s="84" t="s">
        <v>112</v>
      </c>
      <c r="FZ83" s="84" t="s">
        <v>112</v>
      </c>
      <c r="GA83" s="84" t="s">
        <v>112</v>
      </c>
      <c r="GB83" s="84" t="s">
        <v>112</v>
      </c>
      <c r="GC83" s="84" t="s">
        <v>112</v>
      </c>
      <c r="GD83" s="84" t="s">
        <v>112</v>
      </c>
      <c r="GE83" s="84" t="s">
        <v>112</v>
      </c>
      <c r="GF83" s="84" t="s">
        <v>112</v>
      </c>
      <c r="GG83" s="84" t="s">
        <v>112</v>
      </c>
      <c r="GH83" s="84" t="s">
        <v>112</v>
      </c>
      <c r="GI83" s="84" t="s">
        <v>112</v>
      </c>
      <c r="GJ83" s="84" t="s">
        <v>112</v>
      </c>
      <c r="GK83" s="84" t="s">
        <v>112</v>
      </c>
      <c r="GL83" s="84" t="s">
        <v>112</v>
      </c>
      <c r="GM83" s="84" t="s">
        <v>112</v>
      </c>
      <c r="GN83" s="84" t="s">
        <v>112</v>
      </c>
      <c r="GO83" s="84" t="s">
        <v>112</v>
      </c>
      <c r="GP83" s="84" t="s">
        <v>112</v>
      </c>
      <c r="GQ83" s="84" t="s">
        <v>112</v>
      </c>
      <c r="GR83" s="84" t="s">
        <v>112</v>
      </c>
      <c r="GS83" s="84" t="s">
        <v>112</v>
      </c>
      <c r="GT83" s="84" t="s">
        <v>112</v>
      </c>
      <c r="GU83" s="84" t="s">
        <v>112</v>
      </c>
      <c r="GV83" s="84" t="s">
        <v>112</v>
      </c>
      <c r="GW83" s="84" t="s">
        <v>112</v>
      </c>
      <c r="GX83" s="84" t="s">
        <v>112</v>
      </c>
      <c r="GY83" s="84" t="s">
        <v>112</v>
      </c>
      <c r="GZ83" s="84" t="s">
        <v>112</v>
      </c>
      <c r="HA83" s="84" t="s">
        <v>112</v>
      </c>
      <c r="HB83" s="84" t="s">
        <v>112</v>
      </c>
      <c r="HC83" s="84" t="s">
        <v>112</v>
      </c>
      <c r="HD83" s="84" t="s">
        <v>112</v>
      </c>
      <c r="HE83" s="84" t="s">
        <v>112</v>
      </c>
      <c r="HF83" s="84" t="s">
        <v>112</v>
      </c>
      <c r="HG83" s="84" t="s">
        <v>112</v>
      </c>
      <c r="HH83" s="84" t="s">
        <v>112</v>
      </c>
      <c r="HI83" s="84" t="s">
        <v>112</v>
      </c>
      <c r="HJ83" s="84" t="s">
        <v>112</v>
      </c>
      <c r="HK83" s="84" t="s">
        <v>112</v>
      </c>
      <c r="HL83" s="84" t="s">
        <v>112</v>
      </c>
      <c r="HM83" s="84" t="s">
        <v>112</v>
      </c>
      <c r="HN83" s="84" t="s">
        <v>112</v>
      </c>
      <c r="HO83" s="84" t="s">
        <v>112</v>
      </c>
      <c r="HP83" s="84" t="s">
        <v>112</v>
      </c>
      <c r="HQ83" s="84" t="s">
        <v>112</v>
      </c>
      <c r="HR83" s="84" t="s">
        <v>112</v>
      </c>
      <c r="HS83" s="84" t="s">
        <v>112</v>
      </c>
      <c r="HT83" s="84" t="s">
        <v>112</v>
      </c>
      <c r="HU83" s="84" t="s">
        <v>112</v>
      </c>
      <c r="HV83" s="84" t="s">
        <v>112</v>
      </c>
      <c r="HW83" s="84" t="s">
        <v>112</v>
      </c>
      <c r="HX83" s="84" t="s">
        <v>112</v>
      </c>
      <c r="HY83" s="84" t="s">
        <v>112</v>
      </c>
      <c r="HZ83" s="84" t="s">
        <v>112</v>
      </c>
      <c r="IA83" s="84" t="s">
        <v>112</v>
      </c>
      <c r="IB83" s="84" t="s">
        <v>112</v>
      </c>
      <c r="IC83" s="84" t="s">
        <v>112</v>
      </c>
      <c r="ID83" s="84" t="s">
        <v>112</v>
      </c>
      <c r="IE83" s="84" t="s">
        <v>112</v>
      </c>
      <c r="IF83" s="84" t="s">
        <v>112</v>
      </c>
      <c r="IG83" s="84" t="s">
        <v>112</v>
      </c>
      <c r="IH83" s="84" t="s">
        <v>112</v>
      </c>
      <c r="II83" s="84" t="s">
        <v>112</v>
      </c>
      <c r="IJ83" s="84" t="s">
        <v>112</v>
      </c>
      <c r="IK83" s="84" t="s">
        <v>112</v>
      </c>
      <c r="IL83" s="84" t="s">
        <v>112</v>
      </c>
      <c r="IM83" s="84" t="s">
        <v>112</v>
      </c>
      <c r="IN83" s="84" t="s">
        <v>112</v>
      </c>
      <c r="IO83" s="84" t="s">
        <v>112</v>
      </c>
      <c r="IP83" s="84" t="s">
        <v>112</v>
      </c>
      <c r="IQ83" s="84" t="s">
        <v>112</v>
      </c>
      <c r="IR83" s="84" t="s">
        <v>112</v>
      </c>
      <c r="IS83" s="84" t="s">
        <v>112</v>
      </c>
      <c r="IT83" s="84" t="s">
        <v>112</v>
      </c>
      <c r="IU83" s="84" t="s">
        <v>112</v>
      </c>
      <c r="IV83" s="84" t="s">
        <v>112</v>
      </c>
      <c r="IW83" s="84" t="s">
        <v>112</v>
      </c>
      <c r="IX83" s="84" t="s">
        <v>112</v>
      </c>
      <c r="IY83" s="84" t="s">
        <v>112</v>
      </c>
      <c r="IZ83" s="84" t="s">
        <v>112</v>
      </c>
      <c r="JA83" s="84" t="s">
        <v>112</v>
      </c>
      <c r="JB83" s="84" t="s">
        <v>112</v>
      </c>
      <c r="JC83" s="84" t="s">
        <v>112</v>
      </c>
      <c r="JD83" s="84" t="s">
        <v>112</v>
      </c>
      <c r="JE83" s="84" t="s">
        <v>112</v>
      </c>
      <c r="JF83" s="84" t="s">
        <v>112</v>
      </c>
      <c r="JG83" s="84" t="s">
        <v>112</v>
      </c>
      <c r="JH83" s="84" t="s">
        <v>112</v>
      </c>
      <c r="JI83" s="84" t="s">
        <v>112</v>
      </c>
      <c r="JJ83" s="84" t="s">
        <v>112</v>
      </c>
      <c r="JK83" s="84" t="s">
        <v>112</v>
      </c>
      <c r="JL83" s="84" t="s">
        <v>112</v>
      </c>
      <c r="JM83" s="84" t="s">
        <v>112</v>
      </c>
      <c r="JN83" s="84" t="s">
        <v>112</v>
      </c>
      <c r="JO83" s="84" t="s">
        <v>112</v>
      </c>
      <c r="JP83" s="84" t="s">
        <v>112</v>
      </c>
      <c r="JQ83" s="84" t="s">
        <v>112</v>
      </c>
      <c r="JR83" s="84" t="s">
        <v>112</v>
      </c>
      <c r="JS83" s="84" t="s">
        <v>112</v>
      </c>
      <c r="JT83" s="84" t="s">
        <v>112</v>
      </c>
      <c r="JU83" s="84" t="s">
        <v>112</v>
      </c>
      <c r="JV83" s="84" t="s">
        <v>112</v>
      </c>
      <c r="JW83" s="84" t="s">
        <v>112</v>
      </c>
      <c r="JX83" s="84" t="s">
        <v>112</v>
      </c>
      <c r="JY83" s="84" t="s">
        <v>112</v>
      </c>
      <c r="JZ83" s="84" t="s">
        <v>112</v>
      </c>
      <c r="KA83" s="84" t="s">
        <v>112</v>
      </c>
      <c r="KB83" s="84" t="s">
        <v>112</v>
      </c>
      <c r="KC83" s="84" t="s">
        <v>112</v>
      </c>
      <c r="KD83" s="84" t="s">
        <v>112</v>
      </c>
      <c r="KE83" s="84" t="s">
        <v>112</v>
      </c>
      <c r="KF83" s="84" t="s">
        <v>112</v>
      </c>
      <c r="KG83" s="84" t="s">
        <v>112</v>
      </c>
      <c r="KH83" s="84" t="s">
        <v>112</v>
      </c>
      <c r="KI83" s="84" t="s">
        <v>112</v>
      </c>
      <c r="KJ83" s="84" t="s">
        <v>112</v>
      </c>
      <c r="KK83" s="84" t="s">
        <v>112</v>
      </c>
      <c r="KL83" s="84" t="s">
        <v>112</v>
      </c>
      <c r="KM83" s="84" t="s">
        <v>112</v>
      </c>
      <c r="KN83" s="84" t="s">
        <v>112</v>
      </c>
      <c r="KO83" s="84" t="s">
        <v>112</v>
      </c>
      <c r="KP83" s="84" t="s">
        <v>112</v>
      </c>
      <c r="KQ83" s="84" t="s">
        <v>112</v>
      </c>
      <c r="KR83" s="84" t="s">
        <v>112</v>
      </c>
      <c r="KS83" s="84" t="s">
        <v>112</v>
      </c>
      <c r="KT83" s="84" t="s">
        <v>112</v>
      </c>
      <c r="KU83" s="84" t="s">
        <v>112</v>
      </c>
      <c r="KV83" s="84" t="s">
        <v>112</v>
      </c>
      <c r="KW83" s="84" t="s">
        <v>112</v>
      </c>
      <c r="KX83" s="84" t="s">
        <v>112</v>
      </c>
      <c r="KY83" s="84" t="s">
        <v>112</v>
      </c>
      <c r="KZ83" s="84" t="s">
        <v>112</v>
      </c>
      <c r="LA83" s="84" t="s">
        <v>112</v>
      </c>
      <c r="LB83" s="84" t="s">
        <v>112</v>
      </c>
      <c r="LC83" s="84" t="s">
        <v>112</v>
      </c>
      <c r="LD83" s="84" t="s">
        <v>112</v>
      </c>
      <c r="LE83" s="84" t="s">
        <v>112</v>
      </c>
      <c r="LF83" s="84" t="s">
        <v>112</v>
      </c>
      <c r="LG83" s="84" t="s">
        <v>112</v>
      </c>
      <c r="LH83" s="84" t="s">
        <v>112</v>
      </c>
      <c r="LI83" s="84" t="s">
        <v>112</v>
      </c>
      <c r="LJ83" s="84" t="s">
        <v>112</v>
      </c>
      <c r="LK83" s="84" t="s">
        <v>112</v>
      </c>
      <c r="LL83" s="84" t="s">
        <v>112</v>
      </c>
      <c r="LM83" s="84" t="s">
        <v>112</v>
      </c>
      <c r="LN83" s="84" t="s">
        <v>112</v>
      </c>
      <c r="LO83" s="84" t="s">
        <v>112</v>
      </c>
      <c r="LP83" s="84" t="s">
        <v>112</v>
      </c>
      <c r="LQ83" s="84" t="s">
        <v>112</v>
      </c>
      <c r="LR83" s="84" t="s">
        <v>112</v>
      </c>
      <c r="LS83" s="84" t="s">
        <v>112</v>
      </c>
      <c r="LT83" s="84" t="s">
        <v>112</v>
      </c>
      <c r="LU83" s="84" t="s">
        <v>112</v>
      </c>
      <c r="LV83" s="84" t="s">
        <v>112</v>
      </c>
      <c r="LW83" s="84" t="s">
        <v>112</v>
      </c>
      <c r="LX83" s="84" t="s">
        <v>112</v>
      </c>
      <c r="LY83" s="84" t="s">
        <v>112</v>
      </c>
      <c r="LZ83" s="84" t="s">
        <v>112</v>
      </c>
      <c r="MA83" s="84" t="s">
        <v>112</v>
      </c>
      <c r="MB83" s="84" t="s">
        <v>112</v>
      </c>
      <c r="MC83" s="84" t="s">
        <v>112</v>
      </c>
      <c r="MD83" s="84" t="s">
        <v>112</v>
      </c>
      <c r="ME83" s="84" t="s">
        <v>112</v>
      </c>
      <c r="MF83" s="84" t="s">
        <v>112</v>
      </c>
      <c r="MG83" s="84" t="s">
        <v>112</v>
      </c>
      <c r="MH83" s="84" t="s">
        <v>112</v>
      </c>
      <c r="MI83" s="84" t="s">
        <v>112</v>
      </c>
      <c r="MJ83" s="84" t="s">
        <v>112</v>
      </c>
      <c r="MK83" s="84" t="s">
        <v>112</v>
      </c>
      <c r="ML83" s="84" t="s">
        <v>112</v>
      </c>
      <c r="MM83" s="84" t="s">
        <v>112</v>
      </c>
      <c r="MN83" s="84" t="s">
        <v>112</v>
      </c>
      <c r="MO83" s="84" t="s">
        <v>112</v>
      </c>
      <c r="MP83" s="84" t="s">
        <v>112</v>
      </c>
      <c r="MQ83" s="84" t="s">
        <v>112</v>
      </c>
      <c r="MR83" s="84" t="s">
        <v>112</v>
      </c>
      <c r="MS83" s="84" t="s">
        <v>112</v>
      </c>
      <c r="MT83" s="84" t="s">
        <v>112</v>
      </c>
      <c r="MU83" s="84" t="s">
        <v>112</v>
      </c>
      <c r="MV83" s="84" t="s">
        <v>112</v>
      </c>
      <c r="MW83" s="84" t="s">
        <v>112</v>
      </c>
      <c r="MX83" s="84" t="s">
        <v>112</v>
      </c>
      <c r="MY83" s="84" t="s">
        <v>112</v>
      </c>
      <c r="MZ83" s="84" t="s">
        <v>112</v>
      </c>
      <c r="NA83" s="84" t="s">
        <v>112</v>
      </c>
      <c r="NB83" s="84" t="s">
        <v>112</v>
      </c>
      <c r="NC83" s="84" t="s">
        <v>112</v>
      </c>
      <c r="ND83" s="84" t="s">
        <v>112</v>
      </c>
      <c r="NE83" s="84" t="s">
        <v>112</v>
      </c>
      <c r="NF83" s="84" t="s">
        <v>112</v>
      </c>
      <c r="NG83" s="84" t="s">
        <v>112</v>
      </c>
      <c r="NH83" s="84" t="s">
        <v>112</v>
      </c>
      <c r="NI83" s="84" t="s">
        <v>112</v>
      </c>
      <c r="NJ83" s="84" t="s">
        <v>112</v>
      </c>
      <c r="NK83" s="84" t="s">
        <v>112</v>
      </c>
      <c r="NL83" s="84" t="s">
        <v>112</v>
      </c>
      <c r="NM83" s="84" t="s">
        <v>112</v>
      </c>
      <c r="NN83" s="84" t="s">
        <v>112</v>
      </c>
      <c r="NO83" s="84" t="s">
        <v>112</v>
      </c>
      <c r="NP83" s="84" t="s">
        <v>112</v>
      </c>
      <c r="NQ83" s="84" t="s">
        <v>112</v>
      </c>
      <c r="NR83" s="84" t="s">
        <v>112</v>
      </c>
      <c r="NS83" s="84" t="s">
        <v>112</v>
      </c>
      <c r="NT83" s="84" t="s">
        <v>112</v>
      </c>
      <c r="NU83" s="84" t="s">
        <v>112</v>
      </c>
      <c r="NV83" s="84" t="s">
        <v>112</v>
      </c>
      <c r="NW83" s="84" t="s">
        <v>112</v>
      </c>
      <c r="NX83" s="84" t="s">
        <v>112</v>
      </c>
      <c r="NY83" s="84" t="s">
        <v>112</v>
      </c>
      <c r="NZ83" s="84" t="s">
        <v>112</v>
      </c>
      <c r="OA83" s="84" t="s">
        <v>112</v>
      </c>
      <c r="OB83" s="84" t="s">
        <v>112</v>
      </c>
      <c r="OC83" s="84" t="s">
        <v>112</v>
      </c>
      <c r="OD83" s="84" t="s">
        <v>112</v>
      </c>
      <c r="OE83" s="84" t="s">
        <v>112</v>
      </c>
      <c r="OF83" s="84" t="s">
        <v>112</v>
      </c>
      <c r="OG83" s="84" t="s">
        <v>112</v>
      </c>
      <c r="OH83" s="84" t="s">
        <v>112</v>
      </c>
      <c r="OI83" s="84" t="s">
        <v>112</v>
      </c>
      <c r="OJ83" s="84" t="s">
        <v>112</v>
      </c>
      <c r="OK83" s="84" t="s">
        <v>112</v>
      </c>
      <c r="OL83" s="84" t="s">
        <v>112</v>
      </c>
      <c r="OM83" s="84" t="s">
        <v>112</v>
      </c>
      <c r="ON83" s="84" t="s">
        <v>112</v>
      </c>
      <c r="OO83" s="84" t="s">
        <v>112</v>
      </c>
      <c r="OP83" s="84" t="s">
        <v>112</v>
      </c>
      <c r="OQ83" s="84" t="s">
        <v>112</v>
      </c>
      <c r="OR83" s="84" t="s">
        <v>112</v>
      </c>
      <c r="OS83" s="84" t="s">
        <v>112</v>
      </c>
      <c r="OT83" s="84" t="s">
        <v>112</v>
      </c>
      <c r="OU83" s="84" t="s">
        <v>112</v>
      </c>
      <c r="OV83" s="84" t="s">
        <v>112</v>
      </c>
      <c r="OW83" s="84" t="s">
        <v>112</v>
      </c>
      <c r="OX83" s="84" t="s">
        <v>112</v>
      </c>
      <c r="OY83" s="84" t="s">
        <v>112</v>
      </c>
      <c r="OZ83" s="84" t="s">
        <v>112</v>
      </c>
      <c r="PA83" s="84" t="s">
        <v>112</v>
      </c>
      <c r="PB83" s="84" t="s">
        <v>112</v>
      </c>
      <c r="PC83" s="84" t="s">
        <v>112</v>
      </c>
      <c r="PD83" s="84" t="s">
        <v>112</v>
      </c>
      <c r="PE83" s="84" t="s">
        <v>112</v>
      </c>
      <c r="PF83" s="84" t="s">
        <v>112</v>
      </c>
      <c r="PG83" s="84" t="s">
        <v>112</v>
      </c>
      <c r="PH83" s="84" t="s">
        <v>112</v>
      </c>
      <c r="PI83" s="84" t="s">
        <v>112</v>
      </c>
      <c r="PJ83" s="84" t="s">
        <v>112</v>
      </c>
      <c r="PK83" s="84" t="s">
        <v>112</v>
      </c>
      <c r="PL83" s="84" t="s">
        <v>112</v>
      </c>
      <c r="PM83" s="84" t="s">
        <v>112</v>
      </c>
      <c r="PN83" s="84" t="s">
        <v>112</v>
      </c>
      <c r="PO83" s="84" t="s">
        <v>112</v>
      </c>
      <c r="PP83" s="84" t="s">
        <v>112</v>
      </c>
      <c r="PQ83" s="84" t="s">
        <v>112</v>
      </c>
      <c r="PR83" s="84" t="s">
        <v>112</v>
      </c>
      <c r="PS83" s="84" t="s">
        <v>112</v>
      </c>
      <c r="PT83" s="84" t="s">
        <v>112</v>
      </c>
      <c r="PU83" s="84" t="s">
        <v>112</v>
      </c>
      <c r="PV83" s="84" t="s">
        <v>112</v>
      </c>
      <c r="PW83" s="84" t="s">
        <v>112</v>
      </c>
      <c r="PX83" s="84" t="s">
        <v>112</v>
      </c>
      <c r="PY83" s="84" t="s">
        <v>112</v>
      </c>
      <c r="PZ83" s="84" t="s">
        <v>112</v>
      </c>
      <c r="QA83" s="84" t="s">
        <v>112</v>
      </c>
      <c r="QB83" s="84" t="s">
        <v>112</v>
      </c>
      <c r="QC83" s="84" t="s">
        <v>112</v>
      </c>
      <c r="QD83" s="84" t="s">
        <v>112</v>
      </c>
      <c r="QE83" s="84" t="s">
        <v>112</v>
      </c>
      <c r="QF83" s="84" t="s">
        <v>112</v>
      </c>
      <c r="QG83" s="84" t="s">
        <v>112</v>
      </c>
      <c r="QH83" s="84" t="s">
        <v>112</v>
      </c>
      <c r="QI83" s="84" t="s">
        <v>112</v>
      </c>
      <c r="QJ83" s="84" t="s">
        <v>112</v>
      </c>
      <c r="QK83" s="84" t="s">
        <v>112</v>
      </c>
      <c r="QL83" s="84" t="s">
        <v>112</v>
      </c>
      <c r="QM83" s="84" t="s">
        <v>112</v>
      </c>
      <c r="QN83" s="84" t="s">
        <v>112</v>
      </c>
      <c r="QO83" s="84" t="s">
        <v>112</v>
      </c>
      <c r="QP83" s="84" t="s">
        <v>112</v>
      </c>
      <c r="QQ83" s="84" t="s">
        <v>112</v>
      </c>
      <c r="QR83" s="84" t="s">
        <v>112</v>
      </c>
      <c r="QS83" s="84" t="s">
        <v>112</v>
      </c>
      <c r="QT83" s="84" t="s">
        <v>112</v>
      </c>
      <c r="QU83" s="84" t="s">
        <v>112</v>
      </c>
      <c r="QV83" s="84" t="s">
        <v>112</v>
      </c>
      <c r="QW83" s="84" t="s">
        <v>112</v>
      </c>
      <c r="QX83" s="84" t="s">
        <v>112</v>
      </c>
      <c r="QY83" s="84" t="s">
        <v>112</v>
      </c>
      <c r="QZ83" s="84" t="s">
        <v>112</v>
      </c>
      <c r="RA83" s="84" t="s">
        <v>112</v>
      </c>
      <c r="RB83" s="84" t="s">
        <v>112</v>
      </c>
      <c r="RC83" s="84" t="s">
        <v>112</v>
      </c>
      <c r="RD83" s="84" t="s">
        <v>112</v>
      </c>
      <c r="RE83" s="84" t="s">
        <v>112</v>
      </c>
      <c r="RF83" s="84" t="s">
        <v>112</v>
      </c>
      <c r="RG83" s="84" t="s">
        <v>112</v>
      </c>
      <c r="RH83" s="84" t="s">
        <v>112</v>
      </c>
      <c r="RI83" s="84" t="s">
        <v>112</v>
      </c>
      <c r="RJ83" s="84" t="s">
        <v>112</v>
      </c>
      <c r="RK83" s="84" t="s">
        <v>112</v>
      </c>
      <c r="RL83" s="84" t="s">
        <v>112</v>
      </c>
      <c r="RM83" s="84" t="s">
        <v>112</v>
      </c>
      <c r="RN83" s="84" t="s">
        <v>112</v>
      </c>
      <c r="RO83" s="84" t="s">
        <v>112</v>
      </c>
      <c r="RP83" s="84" t="s">
        <v>112</v>
      </c>
      <c r="RQ83" s="84" t="s">
        <v>112</v>
      </c>
      <c r="RR83" s="84" t="s">
        <v>112</v>
      </c>
      <c r="RS83" s="84" t="s">
        <v>112</v>
      </c>
      <c r="RT83" s="84" t="s">
        <v>112</v>
      </c>
      <c r="RU83" s="84" t="s">
        <v>112</v>
      </c>
      <c r="RV83" s="84" t="s">
        <v>112</v>
      </c>
      <c r="RW83" s="84" t="s">
        <v>112</v>
      </c>
      <c r="RX83" s="84" t="s">
        <v>112</v>
      </c>
      <c r="RY83" s="84" t="s">
        <v>112</v>
      </c>
      <c r="RZ83" s="84" t="s">
        <v>112</v>
      </c>
      <c r="SA83" s="84" t="s">
        <v>112</v>
      </c>
      <c r="SB83" s="84" t="s">
        <v>112</v>
      </c>
      <c r="SC83" s="84" t="s">
        <v>112</v>
      </c>
      <c r="SD83" s="84" t="s">
        <v>112</v>
      </c>
      <c r="SE83" s="84" t="s">
        <v>112</v>
      </c>
      <c r="SF83" s="84" t="s">
        <v>112</v>
      </c>
      <c r="SG83" s="84" t="s">
        <v>112</v>
      </c>
      <c r="SH83" s="84" t="s">
        <v>112</v>
      </c>
      <c r="SI83" s="84" t="s">
        <v>112</v>
      </c>
      <c r="SJ83" s="84" t="s">
        <v>112</v>
      </c>
      <c r="SK83" s="84" t="s">
        <v>112</v>
      </c>
      <c r="SL83" s="84" t="s">
        <v>112</v>
      </c>
      <c r="SM83" s="84" t="s">
        <v>112</v>
      </c>
      <c r="SN83" s="84" t="s">
        <v>112</v>
      </c>
      <c r="SO83" s="84" t="s">
        <v>112</v>
      </c>
      <c r="SP83" s="84" t="s">
        <v>112</v>
      </c>
      <c r="SQ83" s="84" t="s">
        <v>112</v>
      </c>
      <c r="SR83" s="84" t="s">
        <v>112</v>
      </c>
      <c r="SS83" s="84" t="s">
        <v>112</v>
      </c>
      <c r="ST83" s="84" t="s">
        <v>112</v>
      </c>
      <c r="SU83" s="84" t="s">
        <v>112</v>
      </c>
      <c r="SV83" s="84" t="s">
        <v>112</v>
      </c>
      <c r="SW83" s="84" t="s">
        <v>112</v>
      </c>
      <c r="SX83" s="84" t="s">
        <v>112</v>
      </c>
      <c r="SY83" s="84" t="s">
        <v>112</v>
      </c>
      <c r="SZ83" s="84" t="s">
        <v>112</v>
      </c>
      <c r="TA83" s="84" t="s">
        <v>112</v>
      </c>
      <c r="TB83" s="84" t="s">
        <v>112</v>
      </c>
      <c r="TC83" s="84" t="s">
        <v>112</v>
      </c>
      <c r="TD83" s="84" t="s">
        <v>112</v>
      </c>
      <c r="TE83" s="84" t="s">
        <v>112</v>
      </c>
      <c r="TF83" s="84" t="s">
        <v>112</v>
      </c>
      <c r="TG83" s="84" t="s">
        <v>112</v>
      </c>
      <c r="TH83" s="84" t="s">
        <v>112</v>
      </c>
      <c r="TI83" s="84" t="s">
        <v>112</v>
      </c>
      <c r="TJ83" s="84" t="s">
        <v>112</v>
      </c>
      <c r="TK83" s="84" t="s">
        <v>112</v>
      </c>
      <c r="TL83" s="84" t="s">
        <v>112</v>
      </c>
      <c r="TM83" s="84" t="s">
        <v>112</v>
      </c>
      <c r="TN83" s="84" t="s">
        <v>112</v>
      </c>
      <c r="TO83" s="84" t="s">
        <v>112</v>
      </c>
      <c r="TP83" s="84" t="s">
        <v>112</v>
      </c>
      <c r="TQ83" s="84" t="s">
        <v>112</v>
      </c>
      <c r="TR83" s="84" t="s">
        <v>112</v>
      </c>
      <c r="TS83" s="84" t="s">
        <v>112</v>
      </c>
      <c r="TT83" s="84" t="s">
        <v>112</v>
      </c>
      <c r="TU83" s="84" t="s">
        <v>112</v>
      </c>
      <c r="TV83" s="84" t="s">
        <v>112</v>
      </c>
      <c r="TW83" s="84" t="s">
        <v>112</v>
      </c>
      <c r="TX83" s="84" t="s">
        <v>112</v>
      </c>
      <c r="TY83" s="84" t="s">
        <v>112</v>
      </c>
      <c r="TZ83" s="84" t="s">
        <v>112</v>
      </c>
      <c r="UA83" s="84" t="s">
        <v>112</v>
      </c>
      <c r="UB83" s="84" t="s">
        <v>112</v>
      </c>
      <c r="UC83" s="84" t="s">
        <v>112</v>
      </c>
      <c r="UD83" s="84" t="s">
        <v>112</v>
      </c>
      <c r="UE83" s="84" t="s">
        <v>112</v>
      </c>
      <c r="UF83" s="84" t="s">
        <v>112</v>
      </c>
      <c r="UG83" s="84" t="s">
        <v>112</v>
      </c>
      <c r="UH83" s="84" t="s">
        <v>112</v>
      </c>
      <c r="UI83" s="84" t="s">
        <v>112</v>
      </c>
      <c r="UJ83" s="84" t="s">
        <v>112</v>
      </c>
      <c r="UK83" s="84" t="s">
        <v>112</v>
      </c>
      <c r="UL83" s="84" t="s">
        <v>112</v>
      </c>
      <c r="UM83" s="84" t="s">
        <v>112</v>
      </c>
      <c r="UN83" s="84" t="s">
        <v>112</v>
      </c>
      <c r="UO83" s="84" t="s">
        <v>112</v>
      </c>
      <c r="UP83" s="84" t="s">
        <v>112</v>
      </c>
      <c r="UQ83" s="84" t="s">
        <v>112</v>
      </c>
      <c r="UR83" s="84" t="s">
        <v>112</v>
      </c>
      <c r="US83" s="84" t="s">
        <v>112</v>
      </c>
      <c r="UT83" s="84" t="s">
        <v>112</v>
      </c>
      <c r="UU83" s="84" t="s">
        <v>112</v>
      </c>
      <c r="UV83" s="84" t="s">
        <v>112</v>
      </c>
      <c r="UW83" s="84" t="s">
        <v>112</v>
      </c>
      <c r="UX83" s="84" t="s">
        <v>112</v>
      </c>
      <c r="UY83" s="84" t="s">
        <v>112</v>
      </c>
      <c r="UZ83" s="84" t="s">
        <v>112</v>
      </c>
      <c r="VA83" s="84" t="s">
        <v>112</v>
      </c>
      <c r="VB83" s="84" t="s">
        <v>112</v>
      </c>
      <c r="VC83" s="84" t="s">
        <v>112</v>
      </c>
    </row>
    <row r="84" spans="1:575" x14ac:dyDescent="0.45">
      <c r="A84" s="196" t="s">
        <v>41</v>
      </c>
      <c r="B84" s="120" t="s">
        <v>241</v>
      </c>
      <c r="C84" s="187"/>
      <c r="D84" s="187"/>
      <c r="E84" s="187" t="s">
        <v>40</v>
      </c>
      <c r="F84" s="187"/>
      <c r="G84" s="187"/>
      <c r="H84" s="187"/>
      <c r="I84" s="187"/>
      <c r="J84" s="187"/>
      <c r="K84" s="187" t="s">
        <v>40</v>
      </c>
      <c r="L84" s="187"/>
      <c r="M84" s="187"/>
      <c r="N84" s="187" t="s">
        <v>40</v>
      </c>
      <c r="O84" s="187"/>
      <c r="P84" s="187"/>
      <c r="Q84" s="191" t="s">
        <v>40</v>
      </c>
      <c r="R84" s="97">
        <f>COUNTIF(C84:Q84,"x")</f>
        <v>4</v>
      </c>
      <c r="S84" s="97">
        <f t="shared" ref="S84:AA93" si="23">COUNTIFS($C84:$Q84,"x",$C$3:$Q$3,S$4)</f>
        <v>0</v>
      </c>
      <c r="T84" s="97">
        <f t="shared" si="23"/>
        <v>1</v>
      </c>
      <c r="U84" s="97">
        <f t="shared" si="23"/>
        <v>1</v>
      </c>
      <c r="V84" s="97">
        <f t="shared" si="23"/>
        <v>0</v>
      </c>
      <c r="W84" s="97">
        <f t="shared" si="23"/>
        <v>0</v>
      </c>
      <c r="X84" s="97">
        <f t="shared" si="23"/>
        <v>0</v>
      </c>
      <c r="Y84" s="97">
        <f t="shared" si="23"/>
        <v>2</v>
      </c>
      <c r="Z84" s="97">
        <f t="shared" si="23"/>
        <v>0</v>
      </c>
      <c r="AA84" s="97">
        <f t="shared" si="23"/>
        <v>0</v>
      </c>
      <c r="AB84" s="409" t="s">
        <v>851</v>
      </c>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4"/>
      <c r="CC84" s="84"/>
      <c r="CD84" s="84"/>
      <c r="CE84" s="84"/>
      <c r="CF84" s="84"/>
      <c r="CG84" s="84"/>
      <c r="CH84" s="84"/>
      <c r="CI84" s="84"/>
      <c r="CJ84" s="84"/>
      <c r="CK84" s="84"/>
      <c r="CL84" s="84"/>
      <c r="CM84" s="84"/>
      <c r="CN84" s="84"/>
      <c r="CO84" s="84"/>
      <c r="CP84" s="84"/>
      <c r="CQ84" s="84"/>
      <c r="CR84" s="84"/>
      <c r="CS84" s="84"/>
      <c r="CT84" s="84"/>
      <c r="CU84" s="84"/>
      <c r="CV84" s="84"/>
      <c r="CW84" s="84"/>
      <c r="CX84" s="84"/>
      <c r="CY84" s="84"/>
      <c r="CZ84" s="84"/>
      <c r="DA84" s="84"/>
      <c r="DB84" s="84"/>
      <c r="DC84" s="84"/>
      <c r="DD84" s="84"/>
      <c r="DE84" s="84"/>
      <c r="DF84" s="84"/>
      <c r="DG84" s="84"/>
      <c r="DH84" s="84"/>
      <c r="DI84" s="84"/>
      <c r="DJ84" s="84"/>
      <c r="DK84" s="84"/>
      <c r="DL84" s="84"/>
      <c r="DM84" s="84"/>
      <c r="DN84" s="84"/>
      <c r="DO84" s="84"/>
      <c r="DP84" s="84"/>
      <c r="DQ84" s="84"/>
      <c r="DR84" s="84"/>
      <c r="DS84" s="84"/>
      <c r="DT84" s="84"/>
      <c r="DU84" s="84"/>
      <c r="DV84" s="84"/>
      <c r="DW84" s="84"/>
      <c r="DX84" s="84"/>
      <c r="DY84" s="84"/>
      <c r="DZ84" s="84"/>
      <c r="EA84" s="84"/>
      <c r="EB84" s="84"/>
      <c r="EC84" s="84"/>
      <c r="ED84" s="84"/>
      <c r="EE84" s="84"/>
      <c r="EF84" s="84"/>
      <c r="EG84" s="84"/>
      <c r="EH84" s="84"/>
      <c r="EI84" s="84"/>
      <c r="EJ84" s="84"/>
      <c r="EK84" s="84"/>
      <c r="EL84" s="84"/>
      <c r="EM84" s="84"/>
      <c r="EN84" s="84"/>
      <c r="EO84" s="84"/>
      <c r="EP84" s="84"/>
      <c r="EQ84" s="84"/>
      <c r="ER84" s="84"/>
      <c r="ES84" s="84"/>
      <c r="ET84" s="84"/>
      <c r="EU84" s="84"/>
      <c r="EV84" s="84"/>
      <c r="EW84" s="84"/>
      <c r="EX84" s="84"/>
      <c r="EY84" s="84"/>
      <c r="EZ84" s="84"/>
      <c r="FA84" s="84"/>
      <c r="FB84" s="84"/>
      <c r="FC84" s="84"/>
      <c r="FD84" s="84"/>
      <c r="FE84" s="84"/>
      <c r="FF84" s="84"/>
      <c r="FG84" s="84"/>
      <c r="FH84" s="84"/>
      <c r="FI84" s="84"/>
      <c r="FJ84" s="84"/>
      <c r="FK84" s="84"/>
      <c r="FL84" s="84"/>
      <c r="FM84" s="84"/>
      <c r="FN84" s="84"/>
      <c r="FO84" s="84"/>
      <c r="FP84" s="84"/>
      <c r="FQ84" s="84"/>
      <c r="FR84" s="84"/>
      <c r="FS84" s="84"/>
      <c r="FT84" s="84"/>
      <c r="FU84" s="84"/>
      <c r="FV84" s="84"/>
      <c r="FW84" s="84"/>
      <c r="FX84" s="84"/>
      <c r="FY84" s="84"/>
      <c r="FZ84" s="84"/>
      <c r="GA84" s="84"/>
      <c r="GB84" s="84"/>
      <c r="GC84" s="84"/>
      <c r="GD84" s="84"/>
      <c r="GE84" s="84"/>
      <c r="GF84" s="84"/>
      <c r="GG84" s="84"/>
      <c r="GH84" s="84"/>
      <c r="GI84" s="84"/>
      <c r="GJ84" s="84"/>
      <c r="GK84" s="84"/>
      <c r="GL84" s="84"/>
      <c r="GM84" s="84"/>
      <c r="GN84" s="84"/>
      <c r="GO84" s="84"/>
      <c r="GP84" s="84"/>
      <c r="GQ84" s="84"/>
      <c r="GR84" s="84"/>
      <c r="GS84" s="84"/>
      <c r="GT84" s="84"/>
      <c r="GU84" s="84"/>
      <c r="GV84" s="84"/>
      <c r="GW84" s="84"/>
      <c r="GX84" s="84"/>
      <c r="GY84" s="84"/>
      <c r="GZ84" s="84"/>
      <c r="HA84" s="84"/>
      <c r="HB84" s="84"/>
      <c r="HC84" s="84"/>
      <c r="HD84" s="84"/>
      <c r="HE84" s="84"/>
      <c r="HF84" s="84"/>
      <c r="HG84" s="84"/>
      <c r="HH84" s="84"/>
      <c r="HI84" s="84"/>
      <c r="HJ84" s="84"/>
      <c r="HK84" s="84"/>
      <c r="HL84" s="84"/>
      <c r="HM84" s="84"/>
      <c r="HN84" s="84"/>
      <c r="HO84" s="84"/>
      <c r="HP84" s="84"/>
      <c r="HQ84" s="84"/>
      <c r="HR84" s="84"/>
      <c r="HS84" s="84"/>
      <c r="HT84" s="84"/>
      <c r="HU84" s="84"/>
      <c r="HV84" s="84"/>
      <c r="HW84" s="84"/>
      <c r="HX84" s="84"/>
      <c r="HY84" s="84"/>
      <c r="HZ84" s="84"/>
      <c r="IA84" s="84"/>
      <c r="IB84" s="84"/>
      <c r="IC84" s="84"/>
      <c r="ID84" s="84"/>
      <c r="IE84" s="84"/>
      <c r="IF84" s="84"/>
      <c r="IG84" s="84"/>
      <c r="IH84" s="84"/>
      <c r="II84" s="84"/>
      <c r="IJ84" s="84"/>
      <c r="IK84" s="84"/>
      <c r="IL84" s="84"/>
      <c r="IM84" s="84"/>
      <c r="IN84" s="84"/>
      <c r="IO84" s="84"/>
      <c r="IP84" s="84"/>
      <c r="IQ84" s="84"/>
      <c r="IR84" s="84"/>
      <c r="IS84" s="84"/>
      <c r="IT84" s="84"/>
      <c r="IU84" s="84"/>
      <c r="IV84" s="84"/>
      <c r="IW84" s="84"/>
      <c r="IX84" s="84"/>
      <c r="IY84" s="84"/>
      <c r="IZ84" s="84"/>
      <c r="JA84" s="84"/>
      <c r="JB84" s="84"/>
      <c r="JC84" s="84"/>
      <c r="JD84" s="84"/>
      <c r="JE84" s="84"/>
      <c r="JF84" s="84"/>
      <c r="JG84" s="84"/>
      <c r="JH84" s="84"/>
      <c r="JI84" s="84"/>
      <c r="JJ84" s="84"/>
      <c r="JK84" s="84"/>
      <c r="JL84" s="84"/>
      <c r="JM84" s="84"/>
      <c r="JN84" s="84"/>
      <c r="JO84" s="84"/>
      <c r="JP84" s="84"/>
      <c r="JQ84" s="84"/>
      <c r="JR84" s="84"/>
      <c r="JS84" s="84"/>
      <c r="JT84" s="84"/>
      <c r="JU84" s="84"/>
      <c r="JV84" s="84"/>
      <c r="JW84" s="84"/>
      <c r="JX84" s="84"/>
      <c r="JY84" s="84"/>
      <c r="JZ84" s="84"/>
      <c r="KA84" s="84"/>
      <c r="KB84" s="84"/>
      <c r="KC84" s="84"/>
      <c r="KD84" s="84"/>
      <c r="KE84" s="84"/>
      <c r="KF84" s="84"/>
      <c r="KG84" s="84"/>
      <c r="KH84" s="84"/>
      <c r="KI84" s="84"/>
      <c r="KJ84" s="84"/>
      <c r="KK84" s="84"/>
      <c r="KL84" s="84"/>
      <c r="KM84" s="84"/>
      <c r="KN84" s="84"/>
      <c r="KO84" s="84"/>
      <c r="KP84" s="84"/>
      <c r="KQ84" s="84"/>
      <c r="KR84" s="84"/>
      <c r="KS84" s="84"/>
      <c r="KT84" s="84"/>
      <c r="KU84" s="84"/>
      <c r="KV84" s="84"/>
      <c r="KW84" s="84"/>
      <c r="KX84" s="84"/>
      <c r="KY84" s="84"/>
      <c r="KZ84" s="84"/>
      <c r="LA84" s="84"/>
      <c r="LB84" s="84"/>
      <c r="LC84" s="84"/>
      <c r="LD84" s="84"/>
      <c r="LE84" s="84"/>
      <c r="LF84" s="84"/>
      <c r="LG84" s="84"/>
      <c r="LH84" s="84"/>
      <c r="LI84" s="84"/>
      <c r="LJ84" s="84"/>
      <c r="LK84" s="84"/>
      <c r="LL84" s="84"/>
      <c r="LM84" s="84"/>
      <c r="LN84" s="84"/>
      <c r="LO84" s="84"/>
      <c r="LP84" s="84"/>
      <c r="LQ84" s="84"/>
      <c r="LR84" s="84"/>
      <c r="LS84" s="84"/>
      <c r="LT84" s="84"/>
      <c r="LU84" s="84"/>
      <c r="LV84" s="84"/>
      <c r="LW84" s="84"/>
      <c r="LX84" s="84"/>
      <c r="LY84" s="84"/>
      <c r="LZ84" s="84"/>
      <c r="MA84" s="84"/>
      <c r="MB84" s="84"/>
      <c r="MC84" s="84"/>
      <c r="MD84" s="84"/>
      <c r="ME84" s="84"/>
      <c r="MF84" s="84"/>
      <c r="MG84" s="84"/>
      <c r="MH84" s="84"/>
      <c r="MI84" s="84"/>
      <c r="MJ84" s="84"/>
      <c r="MK84" s="84"/>
      <c r="ML84" s="84"/>
      <c r="MM84" s="84"/>
      <c r="MN84" s="84"/>
      <c r="MO84" s="84"/>
      <c r="MP84" s="84"/>
      <c r="MQ84" s="84"/>
      <c r="MR84" s="84"/>
      <c r="MS84" s="84"/>
      <c r="MT84" s="84"/>
      <c r="MU84" s="84"/>
      <c r="MV84" s="84"/>
      <c r="MW84" s="84"/>
      <c r="MX84" s="84"/>
      <c r="MY84" s="84"/>
      <c r="MZ84" s="84"/>
      <c r="NA84" s="84"/>
      <c r="NB84" s="84"/>
      <c r="NC84" s="84"/>
      <c r="ND84" s="84"/>
      <c r="NE84" s="84"/>
      <c r="NF84" s="84"/>
      <c r="NG84" s="84"/>
      <c r="NH84" s="84"/>
      <c r="NI84" s="84"/>
      <c r="NJ84" s="84"/>
      <c r="NK84" s="84"/>
      <c r="NL84" s="84"/>
      <c r="NM84" s="84"/>
      <c r="NN84" s="84"/>
      <c r="NO84" s="84"/>
      <c r="NP84" s="84"/>
      <c r="NQ84" s="84"/>
      <c r="NR84" s="84"/>
      <c r="NS84" s="84"/>
      <c r="NT84" s="84"/>
      <c r="NU84" s="84"/>
      <c r="NV84" s="84"/>
      <c r="NW84" s="84"/>
      <c r="NX84" s="84"/>
      <c r="NY84" s="84"/>
      <c r="NZ84" s="84"/>
      <c r="OA84" s="84"/>
      <c r="OB84" s="84"/>
      <c r="OC84" s="84"/>
      <c r="OD84" s="84"/>
      <c r="OE84" s="84"/>
      <c r="OF84" s="84"/>
      <c r="OG84" s="84"/>
      <c r="OH84" s="84"/>
      <c r="OI84" s="84"/>
      <c r="OJ84" s="84"/>
      <c r="OK84" s="84"/>
      <c r="OL84" s="84"/>
      <c r="OM84" s="84"/>
      <c r="ON84" s="84"/>
      <c r="OO84" s="84"/>
      <c r="OP84" s="84"/>
      <c r="OQ84" s="84"/>
      <c r="OR84" s="84"/>
      <c r="OS84" s="84"/>
      <c r="OT84" s="84"/>
      <c r="OU84" s="84"/>
      <c r="OV84" s="84"/>
      <c r="OW84" s="84"/>
      <c r="OX84" s="84"/>
      <c r="OY84" s="84"/>
      <c r="OZ84" s="84"/>
      <c r="PA84" s="84"/>
      <c r="PB84" s="84"/>
      <c r="PC84" s="84"/>
      <c r="PD84" s="84"/>
      <c r="PE84" s="84"/>
      <c r="PF84" s="84"/>
      <c r="PG84" s="84"/>
      <c r="PH84" s="84"/>
      <c r="PI84" s="84"/>
      <c r="PJ84" s="84"/>
      <c r="PK84" s="84"/>
      <c r="PL84" s="84"/>
      <c r="PM84" s="84"/>
      <c r="PN84" s="84"/>
      <c r="PO84" s="84"/>
      <c r="PP84" s="84"/>
      <c r="PQ84" s="84"/>
      <c r="PR84" s="84"/>
      <c r="PS84" s="84"/>
      <c r="PT84" s="84"/>
      <c r="PU84" s="84"/>
      <c r="PV84" s="84"/>
      <c r="PW84" s="84"/>
      <c r="PX84" s="84"/>
      <c r="PY84" s="84"/>
      <c r="PZ84" s="84"/>
      <c r="QA84" s="84"/>
      <c r="QB84" s="84"/>
      <c r="QC84" s="84"/>
      <c r="QD84" s="84"/>
      <c r="QE84" s="84"/>
      <c r="QF84" s="84"/>
      <c r="QG84" s="84"/>
      <c r="QH84" s="84"/>
      <c r="QI84" s="84"/>
      <c r="QJ84" s="84"/>
      <c r="QK84" s="84"/>
      <c r="QL84" s="84"/>
      <c r="QM84" s="84"/>
      <c r="QN84" s="84"/>
      <c r="QO84" s="84"/>
      <c r="QP84" s="84"/>
      <c r="QQ84" s="84"/>
      <c r="QR84" s="84"/>
      <c r="QS84" s="84"/>
      <c r="QT84" s="84"/>
      <c r="QU84" s="84"/>
      <c r="QV84" s="84"/>
      <c r="QW84" s="84"/>
      <c r="QX84" s="84"/>
      <c r="QY84" s="84"/>
      <c r="QZ84" s="84"/>
      <c r="RA84" s="84"/>
      <c r="RB84" s="84"/>
      <c r="RC84" s="84"/>
      <c r="RD84" s="84"/>
      <c r="RE84" s="84"/>
      <c r="RF84" s="84"/>
      <c r="RG84" s="84"/>
      <c r="RH84" s="84"/>
      <c r="RI84" s="84"/>
      <c r="RJ84" s="84"/>
      <c r="RK84" s="84"/>
      <c r="RL84" s="84"/>
      <c r="RM84" s="84"/>
      <c r="RN84" s="84"/>
      <c r="RO84" s="84"/>
      <c r="RP84" s="84"/>
      <c r="RQ84" s="84"/>
      <c r="RR84" s="84"/>
      <c r="RS84" s="84"/>
      <c r="RT84" s="84"/>
      <c r="RU84" s="84"/>
      <c r="RV84" s="84"/>
      <c r="RW84" s="84"/>
      <c r="RX84" s="84"/>
      <c r="RY84" s="84"/>
      <c r="RZ84" s="84"/>
      <c r="SA84" s="84"/>
      <c r="SB84" s="84"/>
      <c r="SC84" s="84"/>
      <c r="SD84" s="84"/>
      <c r="SE84" s="84"/>
      <c r="SF84" s="84"/>
      <c r="SG84" s="84"/>
      <c r="SH84" s="84"/>
      <c r="SI84" s="84"/>
      <c r="SJ84" s="84"/>
      <c r="SK84" s="84"/>
      <c r="SL84" s="84"/>
      <c r="SM84" s="84"/>
      <c r="SN84" s="84"/>
      <c r="SO84" s="84"/>
      <c r="SP84" s="84"/>
      <c r="SQ84" s="84"/>
      <c r="SR84" s="84"/>
      <c r="SS84" s="84"/>
      <c r="ST84" s="84"/>
      <c r="SU84" s="84"/>
      <c r="SV84" s="84"/>
      <c r="SW84" s="84"/>
      <c r="SX84" s="84"/>
      <c r="SY84" s="84"/>
      <c r="SZ84" s="84"/>
      <c r="TA84" s="84"/>
      <c r="TB84" s="84"/>
      <c r="TC84" s="84"/>
      <c r="TD84" s="84"/>
      <c r="TE84" s="84"/>
      <c r="TF84" s="84"/>
      <c r="TG84" s="84"/>
      <c r="TH84" s="84"/>
      <c r="TI84" s="84"/>
      <c r="TJ84" s="84"/>
      <c r="TK84" s="84"/>
      <c r="TL84" s="84"/>
      <c r="TM84" s="84"/>
      <c r="TN84" s="84"/>
      <c r="TO84" s="84"/>
      <c r="TP84" s="84"/>
      <c r="TQ84" s="84"/>
      <c r="TR84" s="84"/>
      <c r="TS84" s="84"/>
      <c r="TT84" s="84"/>
      <c r="TU84" s="84"/>
      <c r="TV84" s="84"/>
      <c r="TW84" s="84"/>
      <c r="TX84" s="84"/>
      <c r="TY84" s="84"/>
      <c r="TZ84" s="84"/>
      <c r="UA84" s="84"/>
      <c r="UB84" s="84"/>
      <c r="UC84" s="84"/>
      <c r="UD84" s="84"/>
      <c r="UE84" s="84"/>
      <c r="UF84" s="84"/>
      <c r="UG84" s="84"/>
      <c r="UH84" s="84"/>
      <c r="UI84" s="84"/>
      <c r="UJ84" s="84"/>
      <c r="UK84" s="84"/>
      <c r="UL84" s="84"/>
      <c r="UM84" s="84"/>
      <c r="UN84" s="84"/>
      <c r="UO84" s="84"/>
      <c r="UP84" s="84"/>
      <c r="UQ84" s="84"/>
      <c r="UR84" s="84"/>
      <c r="US84" s="84"/>
      <c r="UT84" s="84"/>
      <c r="UU84" s="84"/>
      <c r="UV84" s="84"/>
      <c r="UW84" s="84"/>
      <c r="UX84" s="84"/>
      <c r="UY84" s="84"/>
      <c r="UZ84" s="84"/>
      <c r="VA84" s="84"/>
      <c r="VB84" s="84"/>
      <c r="VC84" s="84"/>
    </row>
    <row r="85" spans="1:575" s="268" customFormat="1" x14ac:dyDescent="0.45">
      <c r="A85" s="196" t="s">
        <v>58</v>
      </c>
      <c r="B85" s="197" t="s">
        <v>113</v>
      </c>
      <c r="C85" s="198" t="s">
        <v>40</v>
      </c>
      <c r="D85" s="198"/>
      <c r="E85" s="198"/>
      <c r="F85" s="198"/>
      <c r="G85" s="198"/>
      <c r="H85" s="198"/>
      <c r="I85" s="198"/>
      <c r="J85" s="198"/>
      <c r="K85" s="198"/>
      <c r="L85" s="198" t="s">
        <v>40</v>
      </c>
      <c r="M85" s="198"/>
      <c r="N85" s="198"/>
      <c r="O85" s="198"/>
      <c r="P85" s="198" t="s">
        <v>40</v>
      </c>
      <c r="Q85" s="200"/>
      <c r="R85" s="96">
        <f>COUNTIF(C85:Q85,"x")</f>
        <v>3</v>
      </c>
      <c r="S85" s="96">
        <f t="shared" si="23"/>
        <v>0</v>
      </c>
      <c r="T85" s="96">
        <f t="shared" si="23"/>
        <v>0</v>
      </c>
      <c r="U85" s="96">
        <f t="shared" si="23"/>
        <v>1</v>
      </c>
      <c r="V85" s="96">
        <f t="shared" si="23"/>
        <v>1</v>
      </c>
      <c r="W85" s="96">
        <f t="shared" si="23"/>
        <v>0</v>
      </c>
      <c r="X85" s="96">
        <f t="shared" si="23"/>
        <v>0</v>
      </c>
      <c r="Y85" s="96">
        <f t="shared" si="23"/>
        <v>0</v>
      </c>
      <c r="Z85" s="96">
        <f t="shared" si="23"/>
        <v>0</v>
      </c>
      <c r="AA85" s="96">
        <f t="shared" si="23"/>
        <v>1</v>
      </c>
      <c r="AB85" s="409"/>
    </row>
    <row r="86" spans="1:575" s="268" customFormat="1" x14ac:dyDescent="0.45">
      <c r="A86" s="128" t="s">
        <v>43</v>
      </c>
      <c r="B86" s="133" t="s">
        <v>67</v>
      </c>
      <c r="C86" s="130"/>
      <c r="D86" s="130"/>
      <c r="E86" s="130"/>
      <c r="F86" s="130"/>
      <c r="G86" s="130"/>
      <c r="H86" s="130"/>
      <c r="I86" s="130"/>
      <c r="J86" s="130"/>
      <c r="K86" s="130"/>
      <c r="L86" s="130"/>
      <c r="M86" s="130"/>
      <c r="N86" s="130"/>
      <c r="O86" s="130"/>
      <c r="P86" s="130" t="s">
        <v>40</v>
      </c>
      <c r="Q86" s="130"/>
      <c r="R86" s="99">
        <f t="shared" ref="R86:R87" si="24">COUNTIF(C86:Q86,"x")</f>
        <v>1</v>
      </c>
      <c r="S86" s="99">
        <f t="shared" si="23"/>
        <v>0</v>
      </c>
      <c r="T86" s="99">
        <f t="shared" si="23"/>
        <v>0</v>
      </c>
      <c r="U86" s="99">
        <f t="shared" si="23"/>
        <v>1</v>
      </c>
      <c r="V86" s="99">
        <f t="shared" si="23"/>
        <v>0</v>
      </c>
      <c r="W86" s="99">
        <f t="shared" si="23"/>
        <v>0</v>
      </c>
      <c r="X86" s="99">
        <f t="shared" si="23"/>
        <v>0</v>
      </c>
      <c r="Y86" s="99">
        <f t="shared" si="23"/>
        <v>0</v>
      </c>
      <c r="Z86" s="99">
        <f t="shared" si="23"/>
        <v>0</v>
      </c>
      <c r="AA86" s="99">
        <f t="shared" si="23"/>
        <v>0</v>
      </c>
      <c r="AB86" s="409"/>
    </row>
    <row r="87" spans="1:575" s="268" customFormat="1" x14ac:dyDescent="0.45">
      <c r="A87" s="119" t="s">
        <v>115</v>
      </c>
      <c r="B87" s="134" t="s">
        <v>242</v>
      </c>
      <c r="C87" s="121" t="s">
        <v>40</v>
      </c>
      <c r="D87" s="121" t="s">
        <v>40</v>
      </c>
      <c r="E87" s="121"/>
      <c r="F87" s="121"/>
      <c r="G87" s="121"/>
      <c r="H87" s="121"/>
      <c r="I87" s="121"/>
      <c r="J87" s="121"/>
      <c r="K87" s="121"/>
      <c r="L87" s="121"/>
      <c r="M87" s="121"/>
      <c r="N87" s="121"/>
      <c r="O87" s="121"/>
      <c r="P87" s="121"/>
      <c r="Q87" s="122"/>
      <c r="R87" s="97">
        <f t="shared" si="24"/>
        <v>2</v>
      </c>
      <c r="S87" s="97">
        <f t="shared" si="23"/>
        <v>0</v>
      </c>
      <c r="T87" s="97">
        <f t="shared" si="23"/>
        <v>0</v>
      </c>
      <c r="U87" s="97">
        <f t="shared" si="23"/>
        <v>0</v>
      </c>
      <c r="V87" s="97">
        <f t="shared" si="23"/>
        <v>0</v>
      </c>
      <c r="W87" s="97">
        <f t="shared" si="23"/>
        <v>0</v>
      </c>
      <c r="X87" s="97">
        <f t="shared" si="23"/>
        <v>0</v>
      </c>
      <c r="Y87" s="97">
        <f t="shared" si="23"/>
        <v>0</v>
      </c>
      <c r="Z87" s="97">
        <f t="shared" si="23"/>
        <v>0</v>
      </c>
      <c r="AA87" s="97">
        <f t="shared" si="23"/>
        <v>2</v>
      </c>
      <c r="AB87" s="409"/>
    </row>
    <row r="88" spans="1:575" s="268" customFormat="1" x14ac:dyDescent="0.45">
      <c r="A88" s="119" t="s">
        <v>117</v>
      </c>
      <c r="B88" s="134" t="s">
        <v>243</v>
      </c>
      <c r="C88" s="121"/>
      <c r="D88" s="121"/>
      <c r="E88" s="121"/>
      <c r="F88" s="121"/>
      <c r="G88" s="121"/>
      <c r="H88" s="121"/>
      <c r="I88" s="121"/>
      <c r="J88" s="121"/>
      <c r="K88" s="121"/>
      <c r="L88" s="121"/>
      <c r="M88" s="121"/>
      <c r="N88" s="121"/>
      <c r="O88" s="121"/>
      <c r="P88" s="121" t="s">
        <v>40</v>
      </c>
      <c r="Q88" s="122"/>
      <c r="R88" s="97">
        <f t="shared" ref="R88:R96" si="25">COUNTIF(C88:Q88,"x")</f>
        <v>1</v>
      </c>
      <c r="S88" s="97">
        <f t="shared" si="23"/>
        <v>0</v>
      </c>
      <c r="T88" s="97">
        <f t="shared" si="23"/>
        <v>0</v>
      </c>
      <c r="U88" s="97">
        <f t="shared" si="23"/>
        <v>1</v>
      </c>
      <c r="V88" s="97">
        <f t="shared" si="23"/>
        <v>0</v>
      </c>
      <c r="W88" s="97">
        <f t="shared" si="23"/>
        <v>0</v>
      </c>
      <c r="X88" s="97">
        <f t="shared" si="23"/>
        <v>0</v>
      </c>
      <c r="Y88" s="97">
        <f t="shared" si="23"/>
        <v>0</v>
      </c>
      <c r="Z88" s="97">
        <f t="shared" si="23"/>
        <v>0</v>
      </c>
      <c r="AA88" s="97">
        <f t="shared" si="23"/>
        <v>0</v>
      </c>
      <c r="AB88" s="409"/>
    </row>
    <row r="89" spans="1:575" s="268" customFormat="1" x14ac:dyDescent="0.45">
      <c r="A89" s="119" t="s">
        <v>119</v>
      </c>
      <c r="B89" s="134" t="s">
        <v>116</v>
      </c>
      <c r="C89" s="121"/>
      <c r="D89" s="121" t="s">
        <v>40</v>
      </c>
      <c r="E89" s="121"/>
      <c r="F89" s="121"/>
      <c r="G89" s="121"/>
      <c r="H89" s="121"/>
      <c r="I89" s="121"/>
      <c r="J89" s="121"/>
      <c r="K89" s="121"/>
      <c r="L89" s="121"/>
      <c r="M89" s="121"/>
      <c r="N89" s="121"/>
      <c r="O89" s="121"/>
      <c r="P89" s="121"/>
      <c r="Q89" s="122"/>
      <c r="R89" s="97">
        <f t="shared" si="25"/>
        <v>1</v>
      </c>
      <c r="S89" s="97">
        <f t="shared" si="23"/>
        <v>0</v>
      </c>
      <c r="T89" s="97">
        <f t="shared" si="23"/>
        <v>0</v>
      </c>
      <c r="U89" s="97">
        <f t="shared" si="23"/>
        <v>0</v>
      </c>
      <c r="V89" s="97">
        <f t="shared" si="23"/>
        <v>0</v>
      </c>
      <c r="W89" s="97">
        <f t="shared" si="23"/>
        <v>0</v>
      </c>
      <c r="X89" s="97">
        <f t="shared" si="23"/>
        <v>0</v>
      </c>
      <c r="Y89" s="97">
        <f t="shared" si="23"/>
        <v>0</v>
      </c>
      <c r="Z89" s="97">
        <f t="shared" si="23"/>
        <v>0</v>
      </c>
      <c r="AA89" s="97">
        <f t="shared" si="23"/>
        <v>1</v>
      </c>
      <c r="AB89" s="409"/>
    </row>
    <row r="90" spans="1:575" s="268" customFormat="1" x14ac:dyDescent="0.45">
      <c r="A90" s="119" t="s">
        <v>133</v>
      </c>
      <c r="B90" s="134" t="s">
        <v>244</v>
      </c>
      <c r="C90" s="121" t="s">
        <v>40</v>
      </c>
      <c r="D90" s="121"/>
      <c r="E90" s="121"/>
      <c r="F90" s="121"/>
      <c r="G90" s="121"/>
      <c r="H90" s="121"/>
      <c r="I90" s="121"/>
      <c r="J90" s="121"/>
      <c r="K90" s="121"/>
      <c r="L90" s="121"/>
      <c r="M90" s="121"/>
      <c r="N90" s="121"/>
      <c r="O90" s="121"/>
      <c r="P90" s="121" t="s">
        <v>40</v>
      </c>
      <c r="Q90" s="122"/>
      <c r="R90" s="97">
        <f t="shared" si="25"/>
        <v>2</v>
      </c>
      <c r="S90" s="97">
        <f t="shared" si="23"/>
        <v>0</v>
      </c>
      <c r="T90" s="97">
        <f t="shared" si="23"/>
        <v>0</v>
      </c>
      <c r="U90" s="97">
        <f t="shared" si="23"/>
        <v>1</v>
      </c>
      <c r="V90" s="97">
        <f t="shared" si="23"/>
        <v>0</v>
      </c>
      <c r="W90" s="97">
        <f t="shared" si="23"/>
        <v>0</v>
      </c>
      <c r="X90" s="97">
        <f t="shared" si="23"/>
        <v>0</v>
      </c>
      <c r="Y90" s="97">
        <f t="shared" si="23"/>
        <v>0</v>
      </c>
      <c r="Z90" s="97">
        <f t="shared" si="23"/>
        <v>0</v>
      </c>
      <c r="AA90" s="97">
        <f t="shared" si="23"/>
        <v>1</v>
      </c>
      <c r="AB90" s="409"/>
    </row>
    <row r="91" spans="1:575" s="268" customFormat="1" x14ac:dyDescent="0.45">
      <c r="A91" s="119" t="s">
        <v>139</v>
      </c>
      <c r="B91" s="134" t="s">
        <v>245</v>
      </c>
      <c r="C91" s="121"/>
      <c r="D91" s="121"/>
      <c r="E91" s="121"/>
      <c r="F91" s="121"/>
      <c r="G91" s="121"/>
      <c r="H91" s="121"/>
      <c r="I91" s="121"/>
      <c r="J91" s="121" t="s">
        <v>40</v>
      </c>
      <c r="K91" s="121"/>
      <c r="L91" s="121" t="s">
        <v>40</v>
      </c>
      <c r="M91" s="121" t="s">
        <v>40</v>
      </c>
      <c r="N91" s="121"/>
      <c r="O91" s="121"/>
      <c r="P91" s="121"/>
      <c r="Q91" s="122"/>
      <c r="R91" s="97">
        <f t="shared" si="25"/>
        <v>3</v>
      </c>
      <c r="S91" s="97">
        <f t="shared" si="23"/>
        <v>0</v>
      </c>
      <c r="T91" s="97">
        <f t="shared" si="23"/>
        <v>1</v>
      </c>
      <c r="U91" s="97">
        <f t="shared" si="23"/>
        <v>0</v>
      </c>
      <c r="V91" s="97">
        <f t="shared" si="23"/>
        <v>2</v>
      </c>
      <c r="W91" s="97">
        <f t="shared" si="23"/>
        <v>0</v>
      </c>
      <c r="X91" s="97">
        <f t="shared" si="23"/>
        <v>0</v>
      </c>
      <c r="Y91" s="97">
        <f t="shared" si="23"/>
        <v>0</v>
      </c>
      <c r="Z91" s="97">
        <f t="shared" si="23"/>
        <v>0</v>
      </c>
      <c r="AA91" s="97">
        <f t="shared" si="23"/>
        <v>0</v>
      </c>
      <c r="AB91" s="409"/>
    </row>
    <row r="92" spans="1:575" s="268" customFormat="1" x14ac:dyDescent="0.45">
      <c r="A92" s="119" t="s">
        <v>246</v>
      </c>
      <c r="B92" s="134" t="s">
        <v>120</v>
      </c>
      <c r="C92" s="121"/>
      <c r="D92" s="121" t="s">
        <v>40</v>
      </c>
      <c r="E92" s="121"/>
      <c r="F92" s="121" t="s">
        <v>40</v>
      </c>
      <c r="G92" s="121" t="s">
        <v>40</v>
      </c>
      <c r="H92" s="121" t="s">
        <v>40</v>
      </c>
      <c r="I92" s="121" t="s">
        <v>40</v>
      </c>
      <c r="J92" s="121" t="s">
        <v>40</v>
      </c>
      <c r="K92" s="121"/>
      <c r="L92" s="121" t="s">
        <v>40</v>
      </c>
      <c r="M92" s="121" t="s">
        <v>40</v>
      </c>
      <c r="N92" s="121"/>
      <c r="O92" s="121" t="s">
        <v>40</v>
      </c>
      <c r="P92" s="121" t="s">
        <v>40</v>
      </c>
      <c r="Q92" s="122"/>
      <c r="R92" s="97">
        <f t="shared" si="25"/>
        <v>10</v>
      </c>
      <c r="S92" s="97">
        <f t="shared" si="23"/>
        <v>0</v>
      </c>
      <c r="T92" s="97">
        <f t="shared" si="23"/>
        <v>2</v>
      </c>
      <c r="U92" s="97">
        <f t="shared" si="23"/>
        <v>2</v>
      </c>
      <c r="V92" s="97">
        <f t="shared" si="23"/>
        <v>3</v>
      </c>
      <c r="W92" s="97">
        <f t="shared" si="23"/>
        <v>0</v>
      </c>
      <c r="X92" s="97">
        <f t="shared" si="23"/>
        <v>0</v>
      </c>
      <c r="Y92" s="97">
        <f t="shared" si="23"/>
        <v>1</v>
      </c>
      <c r="Z92" s="97">
        <f t="shared" si="23"/>
        <v>0</v>
      </c>
      <c r="AA92" s="97">
        <f t="shared" si="23"/>
        <v>2</v>
      </c>
      <c r="AB92" s="409"/>
    </row>
    <row r="93" spans="1:575" s="268" customFormat="1" x14ac:dyDescent="0.45">
      <c r="A93" s="128" t="s">
        <v>247</v>
      </c>
      <c r="B93" s="133" t="s">
        <v>122</v>
      </c>
      <c r="C93" s="130"/>
      <c r="D93" s="130"/>
      <c r="E93" s="130"/>
      <c r="F93" s="130"/>
      <c r="G93" s="130"/>
      <c r="H93" s="130" t="s">
        <v>40</v>
      </c>
      <c r="I93" s="130" t="s">
        <v>40</v>
      </c>
      <c r="J93" s="130" t="s">
        <v>40</v>
      </c>
      <c r="K93" s="130"/>
      <c r="L93" s="130"/>
      <c r="M93" s="130"/>
      <c r="N93" s="130"/>
      <c r="O93" s="130"/>
      <c r="P93" s="130" t="s">
        <v>40</v>
      </c>
      <c r="Q93" s="130"/>
      <c r="R93" s="99">
        <f t="shared" si="25"/>
        <v>4</v>
      </c>
      <c r="S93" s="99">
        <f t="shared" si="23"/>
        <v>0</v>
      </c>
      <c r="T93" s="99">
        <f t="shared" si="23"/>
        <v>2</v>
      </c>
      <c r="U93" s="99">
        <f t="shared" si="23"/>
        <v>1</v>
      </c>
      <c r="V93" s="99">
        <f t="shared" si="23"/>
        <v>0</v>
      </c>
      <c r="W93" s="99">
        <f t="shared" si="23"/>
        <v>0</v>
      </c>
      <c r="X93" s="99">
        <f t="shared" si="23"/>
        <v>0</v>
      </c>
      <c r="Y93" s="99">
        <f t="shared" si="23"/>
        <v>0</v>
      </c>
      <c r="Z93" s="99">
        <f t="shared" si="23"/>
        <v>0</v>
      </c>
      <c r="AA93" s="99">
        <f t="shared" si="23"/>
        <v>1</v>
      </c>
      <c r="AB93" s="425"/>
    </row>
    <row r="94" spans="1:575" s="268" customFormat="1" ht="32" x14ac:dyDescent="0.45">
      <c r="A94" s="128" t="s">
        <v>248</v>
      </c>
      <c r="B94" s="133" t="s">
        <v>249</v>
      </c>
      <c r="C94" s="130"/>
      <c r="D94" s="130" t="s">
        <v>40</v>
      </c>
      <c r="E94" s="130"/>
      <c r="F94" s="130"/>
      <c r="G94" s="130" t="s">
        <v>40</v>
      </c>
      <c r="H94" s="130"/>
      <c r="I94" s="130"/>
      <c r="J94" s="130"/>
      <c r="K94" s="130"/>
      <c r="L94" s="130"/>
      <c r="M94" s="130" t="s">
        <v>40</v>
      </c>
      <c r="N94" s="130"/>
      <c r="O94" s="130"/>
      <c r="P94" s="130"/>
      <c r="Q94" s="130"/>
      <c r="R94" s="99">
        <f t="shared" si="25"/>
        <v>3</v>
      </c>
      <c r="S94" s="99">
        <f t="shared" ref="S94:AA106" si="26">COUNTIFS($C94:$Q94,"x",$C$3:$Q$3,S$4)</f>
        <v>0</v>
      </c>
      <c r="T94" s="99">
        <f t="shared" si="26"/>
        <v>0</v>
      </c>
      <c r="U94" s="99">
        <f t="shared" si="26"/>
        <v>0</v>
      </c>
      <c r="V94" s="99">
        <f t="shared" si="26"/>
        <v>2</v>
      </c>
      <c r="W94" s="99">
        <f t="shared" si="26"/>
        <v>0</v>
      </c>
      <c r="X94" s="99">
        <f t="shared" si="26"/>
        <v>0</v>
      </c>
      <c r="Y94" s="99">
        <f t="shared" si="26"/>
        <v>0</v>
      </c>
      <c r="Z94" s="99">
        <f t="shared" si="26"/>
        <v>0</v>
      </c>
      <c r="AA94" s="99">
        <f t="shared" si="26"/>
        <v>1</v>
      </c>
      <c r="AB94" s="425"/>
    </row>
    <row r="95" spans="1:575" s="268" customFormat="1" x14ac:dyDescent="0.45">
      <c r="A95" s="128" t="s">
        <v>250</v>
      </c>
      <c r="B95" s="133" t="s">
        <v>251</v>
      </c>
      <c r="C95" s="130"/>
      <c r="D95" s="130"/>
      <c r="E95" s="130"/>
      <c r="F95" s="130"/>
      <c r="G95" s="130"/>
      <c r="H95" s="130"/>
      <c r="I95" s="130"/>
      <c r="J95" s="130"/>
      <c r="K95" s="130"/>
      <c r="L95" s="130" t="s">
        <v>40</v>
      </c>
      <c r="M95" s="130"/>
      <c r="N95" s="130"/>
      <c r="O95" s="130"/>
      <c r="P95" s="130"/>
      <c r="Q95" s="130"/>
      <c r="R95" s="99">
        <f t="shared" si="25"/>
        <v>1</v>
      </c>
      <c r="S95" s="99">
        <f t="shared" si="26"/>
        <v>0</v>
      </c>
      <c r="T95" s="99">
        <f t="shared" si="26"/>
        <v>0</v>
      </c>
      <c r="U95" s="99">
        <f t="shared" si="26"/>
        <v>0</v>
      </c>
      <c r="V95" s="99">
        <f t="shared" si="26"/>
        <v>1</v>
      </c>
      <c r="W95" s="99">
        <f t="shared" si="26"/>
        <v>0</v>
      </c>
      <c r="X95" s="99">
        <f t="shared" si="26"/>
        <v>0</v>
      </c>
      <c r="Y95" s="99">
        <f t="shared" si="26"/>
        <v>0</v>
      </c>
      <c r="Z95" s="99">
        <f t="shared" si="26"/>
        <v>0</v>
      </c>
      <c r="AA95" s="99">
        <f t="shared" si="26"/>
        <v>0</v>
      </c>
      <c r="AB95" s="425"/>
    </row>
    <row r="96" spans="1:575" s="268" customFormat="1" x14ac:dyDescent="0.45">
      <c r="A96" s="128" t="s">
        <v>252</v>
      </c>
      <c r="B96" s="133" t="s">
        <v>124</v>
      </c>
      <c r="C96" s="130"/>
      <c r="D96" s="130"/>
      <c r="E96" s="130"/>
      <c r="F96" s="130" t="s">
        <v>40</v>
      </c>
      <c r="G96" s="130"/>
      <c r="H96" s="130"/>
      <c r="I96" s="130"/>
      <c r="J96" s="130"/>
      <c r="K96" s="130"/>
      <c r="L96" s="130"/>
      <c r="M96" s="130"/>
      <c r="N96" s="130"/>
      <c r="O96" s="130" t="s">
        <v>40</v>
      </c>
      <c r="P96" s="130"/>
      <c r="Q96" s="130"/>
      <c r="R96" s="99">
        <f t="shared" si="25"/>
        <v>2</v>
      </c>
      <c r="S96" s="99">
        <f t="shared" si="26"/>
        <v>0</v>
      </c>
      <c r="T96" s="99">
        <f t="shared" si="26"/>
        <v>0</v>
      </c>
      <c r="U96" s="99">
        <f t="shared" si="26"/>
        <v>1</v>
      </c>
      <c r="V96" s="99">
        <f t="shared" si="26"/>
        <v>0</v>
      </c>
      <c r="W96" s="99">
        <f t="shared" si="26"/>
        <v>0</v>
      </c>
      <c r="X96" s="99">
        <f t="shared" si="26"/>
        <v>0</v>
      </c>
      <c r="Y96" s="99">
        <f t="shared" si="26"/>
        <v>1</v>
      </c>
      <c r="Z96" s="99">
        <f t="shared" si="26"/>
        <v>0</v>
      </c>
      <c r="AA96" s="99">
        <f t="shared" si="26"/>
        <v>0</v>
      </c>
      <c r="AB96" s="425"/>
    </row>
    <row r="97" spans="1:575" s="269" customFormat="1" x14ac:dyDescent="0.45">
      <c r="A97" s="137" t="s">
        <v>253</v>
      </c>
      <c r="B97" s="138" t="s">
        <v>60</v>
      </c>
      <c r="C97" s="139"/>
      <c r="D97" s="139"/>
      <c r="E97" s="139"/>
      <c r="F97" s="139" t="s">
        <v>40</v>
      </c>
      <c r="G97" s="139"/>
      <c r="H97" s="139"/>
      <c r="I97" s="139"/>
      <c r="J97" s="139"/>
      <c r="K97" s="139"/>
      <c r="L97" s="139"/>
      <c r="M97" s="139"/>
      <c r="N97" s="139"/>
      <c r="O97" s="139" t="s">
        <v>40</v>
      </c>
      <c r="P97" s="139"/>
      <c r="Q97" s="139"/>
      <c r="R97" s="107">
        <f t="shared" ref="R97:R105" si="27">COUNTIF(C97:Q97,"x")</f>
        <v>2</v>
      </c>
      <c r="S97" s="107">
        <f t="shared" si="26"/>
        <v>0</v>
      </c>
      <c r="T97" s="107">
        <f t="shared" si="26"/>
        <v>0</v>
      </c>
      <c r="U97" s="107">
        <f t="shared" si="26"/>
        <v>1</v>
      </c>
      <c r="V97" s="107">
        <f t="shared" si="26"/>
        <v>0</v>
      </c>
      <c r="W97" s="107">
        <f t="shared" si="26"/>
        <v>0</v>
      </c>
      <c r="X97" s="107">
        <f t="shared" si="26"/>
        <v>0</v>
      </c>
      <c r="Y97" s="107">
        <f t="shared" si="26"/>
        <v>1</v>
      </c>
      <c r="Z97" s="107">
        <f t="shared" si="26"/>
        <v>0</v>
      </c>
      <c r="AA97" s="107">
        <f t="shared" si="26"/>
        <v>0</v>
      </c>
      <c r="AB97" s="409"/>
    </row>
    <row r="98" spans="1:575" s="268" customFormat="1" x14ac:dyDescent="0.45">
      <c r="A98" s="128" t="s">
        <v>254</v>
      </c>
      <c r="B98" s="133" t="s">
        <v>847</v>
      </c>
      <c r="C98" s="130"/>
      <c r="D98" s="130"/>
      <c r="E98" s="130"/>
      <c r="F98" s="130" t="s">
        <v>40</v>
      </c>
      <c r="G98" s="130"/>
      <c r="H98" s="130"/>
      <c r="I98" s="130"/>
      <c r="J98" s="130"/>
      <c r="K98" s="130"/>
      <c r="L98" s="130"/>
      <c r="M98" s="130"/>
      <c r="N98" s="130"/>
      <c r="O98" s="130"/>
      <c r="P98" s="130"/>
      <c r="Q98" s="130"/>
      <c r="R98" s="99">
        <f t="shared" si="27"/>
        <v>1</v>
      </c>
      <c r="S98" s="99">
        <f t="shared" si="26"/>
        <v>0</v>
      </c>
      <c r="T98" s="99">
        <f t="shared" si="26"/>
        <v>0</v>
      </c>
      <c r="U98" s="99">
        <f t="shared" si="26"/>
        <v>1</v>
      </c>
      <c r="V98" s="99">
        <f t="shared" si="26"/>
        <v>0</v>
      </c>
      <c r="W98" s="99">
        <f t="shared" si="26"/>
        <v>0</v>
      </c>
      <c r="X98" s="99">
        <f t="shared" si="26"/>
        <v>0</v>
      </c>
      <c r="Y98" s="99">
        <f t="shared" si="26"/>
        <v>0</v>
      </c>
      <c r="Z98" s="99">
        <f t="shared" si="26"/>
        <v>0</v>
      </c>
      <c r="AA98" s="99">
        <f t="shared" si="26"/>
        <v>0</v>
      </c>
      <c r="AB98" s="425"/>
    </row>
    <row r="99" spans="1:575" s="268" customFormat="1" x14ac:dyDescent="0.45">
      <c r="A99" s="128" t="s">
        <v>258</v>
      </c>
      <c r="B99" s="133" t="s">
        <v>848</v>
      </c>
      <c r="C99" s="130"/>
      <c r="D99" s="130"/>
      <c r="E99" s="130"/>
      <c r="F99" s="130"/>
      <c r="G99" s="130"/>
      <c r="H99" s="130"/>
      <c r="I99" s="130"/>
      <c r="J99" s="130"/>
      <c r="K99" s="130"/>
      <c r="L99" s="130"/>
      <c r="M99" s="130"/>
      <c r="N99" s="130"/>
      <c r="O99" s="130" t="s">
        <v>40</v>
      </c>
      <c r="P99" s="130"/>
      <c r="Q99" s="130"/>
      <c r="R99" s="99">
        <f t="shared" ref="R99" si="28">COUNTIF(C99:Q99,"x")</f>
        <v>1</v>
      </c>
      <c r="S99" s="99">
        <f t="shared" si="26"/>
        <v>0</v>
      </c>
      <c r="T99" s="99">
        <f t="shared" si="26"/>
        <v>0</v>
      </c>
      <c r="U99" s="99">
        <f t="shared" si="26"/>
        <v>0</v>
      </c>
      <c r="V99" s="99">
        <f t="shared" si="26"/>
        <v>0</v>
      </c>
      <c r="W99" s="99">
        <f t="shared" si="26"/>
        <v>0</v>
      </c>
      <c r="X99" s="99">
        <f t="shared" si="26"/>
        <v>0</v>
      </c>
      <c r="Y99" s="99">
        <f t="shared" si="26"/>
        <v>1</v>
      </c>
      <c r="Z99" s="99">
        <f t="shared" si="26"/>
        <v>0</v>
      </c>
      <c r="AA99" s="99">
        <f t="shared" si="26"/>
        <v>0</v>
      </c>
      <c r="AB99" s="425"/>
    </row>
    <row r="100" spans="1:575" s="269" customFormat="1" x14ac:dyDescent="0.45">
      <c r="A100" s="137" t="s">
        <v>255</v>
      </c>
      <c r="B100" s="138" t="s">
        <v>73</v>
      </c>
      <c r="C100" s="139"/>
      <c r="D100" s="139"/>
      <c r="E100" s="139"/>
      <c r="F100" s="139" t="s">
        <v>40</v>
      </c>
      <c r="G100" s="139"/>
      <c r="H100" s="139"/>
      <c r="I100" s="139"/>
      <c r="J100" s="139"/>
      <c r="K100" s="139"/>
      <c r="L100" s="139" t="s">
        <v>40</v>
      </c>
      <c r="M100" s="139"/>
      <c r="N100" s="139"/>
      <c r="O100" s="139"/>
      <c r="P100" s="139"/>
      <c r="Q100" s="139"/>
      <c r="R100" s="107">
        <f t="shared" si="27"/>
        <v>2</v>
      </c>
      <c r="S100" s="107">
        <f t="shared" si="26"/>
        <v>0</v>
      </c>
      <c r="T100" s="107">
        <f t="shared" si="26"/>
        <v>0</v>
      </c>
      <c r="U100" s="107">
        <f t="shared" si="26"/>
        <v>1</v>
      </c>
      <c r="V100" s="107">
        <f t="shared" si="26"/>
        <v>1</v>
      </c>
      <c r="W100" s="107">
        <f t="shared" si="26"/>
        <v>0</v>
      </c>
      <c r="X100" s="107">
        <f t="shared" si="26"/>
        <v>0</v>
      </c>
      <c r="Y100" s="107">
        <f t="shared" si="26"/>
        <v>0</v>
      </c>
      <c r="Z100" s="107">
        <f t="shared" si="26"/>
        <v>0</v>
      </c>
      <c r="AA100" s="107">
        <f t="shared" si="26"/>
        <v>0</v>
      </c>
      <c r="AB100" s="409"/>
    </row>
    <row r="101" spans="1:575" s="268" customFormat="1" ht="32" x14ac:dyDescent="0.45">
      <c r="A101" s="128" t="s">
        <v>256</v>
      </c>
      <c r="B101" s="133" t="s">
        <v>793</v>
      </c>
      <c r="C101" s="130"/>
      <c r="D101" s="130"/>
      <c r="E101" s="130"/>
      <c r="F101" s="130"/>
      <c r="G101" s="130"/>
      <c r="H101" s="130"/>
      <c r="I101" s="130"/>
      <c r="J101" s="130"/>
      <c r="K101" s="130"/>
      <c r="L101" s="130" t="s">
        <v>40</v>
      </c>
      <c r="M101" s="130"/>
      <c r="N101" s="130"/>
      <c r="O101" s="130"/>
      <c r="P101" s="130"/>
      <c r="Q101" s="130"/>
      <c r="R101" s="99">
        <f t="shared" si="27"/>
        <v>1</v>
      </c>
      <c r="S101" s="99">
        <f t="shared" si="26"/>
        <v>0</v>
      </c>
      <c r="T101" s="99">
        <f t="shared" si="26"/>
        <v>0</v>
      </c>
      <c r="U101" s="99">
        <f t="shared" si="26"/>
        <v>0</v>
      </c>
      <c r="V101" s="99">
        <f t="shared" si="26"/>
        <v>1</v>
      </c>
      <c r="W101" s="99">
        <f t="shared" si="26"/>
        <v>0</v>
      </c>
      <c r="X101" s="99">
        <f t="shared" si="26"/>
        <v>0</v>
      </c>
      <c r="Y101" s="99">
        <f t="shared" si="26"/>
        <v>0</v>
      </c>
      <c r="Z101" s="99">
        <f t="shared" si="26"/>
        <v>0</v>
      </c>
      <c r="AA101" s="99">
        <f t="shared" si="26"/>
        <v>0</v>
      </c>
      <c r="AB101" s="425"/>
    </row>
    <row r="102" spans="1:575" s="268" customFormat="1" x14ac:dyDescent="0.45">
      <c r="A102" s="128" t="s">
        <v>257</v>
      </c>
      <c r="B102" s="133" t="s">
        <v>849</v>
      </c>
      <c r="C102" s="130"/>
      <c r="D102" s="130"/>
      <c r="E102" s="130"/>
      <c r="F102" s="130" t="s">
        <v>40</v>
      </c>
      <c r="G102" s="130"/>
      <c r="H102" s="130"/>
      <c r="I102" s="130"/>
      <c r="J102" s="130"/>
      <c r="K102" s="130"/>
      <c r="L102" s="130"/>
      <c r="M102" s="130"/>
      <c r="N102" s="130"/>
      <c r="O102" s="130"/>
      <c r="P102" s="130"/>
      <c r="Q102" s="130"/>
      <c r="R102" s="99">
        <f t="shared" si="27"/>
        <v>1</v>
      </c>
      <c r="S102" s="99">
        <f t="shared" si="26"/>
        <v>0</v>
      </c>
      <c r="T102" s="99">
        <f t="shared" si="26"/>
        <v>0</v>
      </c>
      <c r="U102" s="99">
        <f t="shared" si="26"/>
        <v>1</v>
      </c>
      <c r="V102" s="99">
        <f t="shared" si="26"/>
        <v>0</v>
      </c>
      <c r="W102" s="99">
        <f t="shared" si="26"/>
        <v>0</v>
      </c>
      <c r="X102" s="99">
        <f t="shared" si="26"/>
        <v>0</v>
      </c>
      <c r="Y102" s="99">
        <f t="shared" si="26"/>
        <v>0</v>
      </c>
      <c r="Z102" s="99">
        <f t="shared" si="26"/>
        <v>0</v>
      </c>
      <c r="AA102" s="99">
        <f t="shared" si="26"/>
        <v>0</v>
      </c>
      <c r="AB102" s="425"/>
    </row>
    <row r="103" spans="1:575" s="268" customFormat="1" x14ac:dyDescent="0.45">
      <c r="A103" s="119" t="s">
        <v>259</v>
      </c>
      <c r="B103" s="134" t="s">
        <v>134</v>
      </c>
      <c r="C103" s="121"/>
      <c r="D103" s="121" t="s">
        <v>40</v>
      </c>
      <c r="E103" s="121"/>
      <c r="F103" s="121" t="s">
        <v>40</v>
      </c>
      <c r="G103" s="121" t="s">
        <v>40</v>
      </c>
      <c r="H103" s="121" t="s">
        <v>40</v>
      </c>
      <c r="I103" s="121" t="s">
        <v>40</v>
      </c>
      <c r="J103" s="121" t="s">
        <v>40</v>
      </c>
      <c r="K103" s="121"/>
      <c r="L103" s="121" t="s">
        <v>40</v>
      </c>
      <c r="M103" s="121" t="s">
        <v>40</v>
      </c>
      <c r="N103" s="121"/>
      <c r="O103" s="121" t="s">
        <v>40</v>
      </c>
      <c r="P103" s="121" t="s">
        <v>40</v>
      </c>
      <c r="Q103" s="122"/>
      <c r="R103" s="97">
        <f t="shared" si="27"/>
        <v>10</v>
      </c>
      <c r="S103" s="97">
        <f t="shared" si="26"/>
        <v>0</v>
      </c>
      <c r="T103" s="97">
        <f t="shared" si="26"/>
        <v>2</v>
      </c>
      <c r="U103" s="97">
        <f t="shared" si="26"/>
        <v>2</v>
      </c>
      <c r="V103" s="97">
        <f t="shared" si="26"/>
        <v>3</v>
      </c>
      <c r="W103" s="97">
        <f t="shared" si="26"/>
        <v>0</v>
      </c>
      <c r="X103" s="97">
        <f t="shared" si="26"/>
        <v>0</v>
      </c>
      <c r="Y103" s="97">
        <f t="shared" si="26"/>
        <v>1</v>
      </c>
      <c r="Z103" s="97">
        <f t="shared" si="26"/>
        <v>0</v>
      </c>
      <c r="AA103" s="97">
        <f t="shared" si="26"/>
        <v>2</v>
      </c>
      <c r="AB103" s="409"/>
    </row>
    <row r="104" spans="1:575" s="268" customFormat="1" x14ac:dyDescent="0.45">
      <c r="A104" s="128" t="s">
        <v>260</v>
      </c>
      <c r="B104" s="133" t="s">
        <v>136</v>
      </c>
      <c r="C104" s="130"/>
      <c r="D104" s="130" t="s">
        <v>40</v>
      </c>
      <c r="E104" s="130"/>
      <c r="F104" s="130" t="s">
        <v>40</v>
      </c>
      <c r="G104" s="130" t="s">
        <v>40</v>
      </c>
      <c r="H104" s="130" t="s">
        <v>40</v>
      </c>
      <c r="I104" s="130"/>
      <c r="J104" s="130" t="s">
        <v>40</v>
      </c>
      <c r="K104" s="130"/>
      <c r="L104" s="130"/>
      <c r="M104" s="130"/>
      <c r="N104" s="130"/>
      <c r="O104" s="130"/>
      <c r="P104" s="130" t="s">
        <v>40</v>
      </c>
      <c r="Q104" s="130"/>
      <c r="R104" s="99">
        <f t="shared" si="27"/>
        <v>6</v>
      </c>
      <c r="S104" s="99">
        <f t="shared" si="26"/>
        <v>0</v>
      </c>
      <c r="T104" s="99">
        <f t="shared" si="26"/>
        <v>1</v>
      </c>
      <c r="U104" s="99">
        <f t="shared" si="26"/>
        <v>2</v>
      </c>
      <c r="V104" s="99">
        <f t="shared" si="26"/>
        <v>1</v>
      </c>
      <c r="W104" s="99">
        <f t="shared" si="26"/>
        <v>0</v>
      </c>
      <c r="X104" s="99">
        <f t="shared" si="26"/>
        <v>0</v>
      </c>
      <c r="Y104" s="99">
        <f t="shared" si="26"/>
        <v>0</v>
      </c>
      <c r="Z104" s="99">
        <f t="shared" si="26"/>
        <v>0</v>
      </c>
      <c r="AA104" s="99">
        <f t="shared" si="26"/>
        <v>2</v>
      </c>
      <c r="AB104" s="425"/>
    </row>
    <row r="105" spans="1:575" s="268" customFormat="1" x14ac:dyDescent="0.45">
      <c r="A105" s="128" t="s">
        <v>261</v>
      </c>
      <c r="B105" s="133" t="s">
        <v>262</v>
      </c>
      <c r="C105" s="130"/>
      <c r="D105" s="130"/>
      <c r="E105" s="130"/>
      <c r="F105" s="130"/>
      <c r="G105" s="130"/>
      <c r="H105" s="130"/>
      <c r="I105" s="130"/>
      <c r="J105" s="130"/>
      <c r="K105" s="130"/>
      <c r="L105" s="130"/>
      <c r="M105" s="130"/>
      <c r="N105" s="130"/>
      <c r="O105" s="130" t="s">
        <v>40</v>
      </c>
      <c r="P105" s="130"/>
      <c r="Q105" s="130"/>
      <c r="R105" s="99">
        <f t="shared" si="27"/>
        <v>1</v>
      </c>
      <c r="S105" s="99">
        <f t="shared" si="26"/>
        <v>0</v>
      </c>
      <c r="T105" s="99">
        <f t="shared" si="26"/>
        <v>0</v>
      </c>
      <c r="U105" s="99">
        <f t="shared" si="26"/>
        <v>0</v>
      </c>
      <c r="V105" s="99">
        <f t="shared" si="26"/>
        <v>0</v>
      </c>
      <c r="W105" s="99">
        <f t="shared" si="26"/>
        <v>0</v>
      </c>
      <c r="X105" s="99">
        <f t="shared" si="26"/>
        <v>0</v>
      </c>
      <c r="Y105" s="99">
        <f t="shared" si="26"/>
        <v>1</v>
      </c>
      <c r="Z105" s="99">
        <f t="shared" si="26"/>
        <v>0</v>
      </c>
      <c r="AA105" s="99">
        <f t="shared" si="26"/>
        <v>0</v>
      </c>
      <c r="AB105" s="425"/>
    </row>
    <row r="106" spans="1:575" s="268" customFormat="1" x14ac:dyDescent="0.45">
      <c r="A106" s="128" t="s">
        <v>263</v>
      </c>
      <c r="B106" s="133" t="s">
        <v>138</v>
      </c>
      <c r="C106" s="130"/>
      <c r="D106" s="130"/>
      <c r="E106" s="130"/>
      <c r="F106" s="130"/>
      <c r="G106" s="130"/>
      <c r="H106" s="130"/>
      <c r="I106" s="130" t="s">
        <v>40</v>
      </c>
      <c r="J106" s="130"/>
      <c r="K106" s="130"/>
      <c r="L106" s="130" t="s">
        <v>40</v>
      </c>
      <c r="M106" s="130" t="s">
        <v>40</v>
      </c>
      <c r="N106" s="130"/>
      <c r="O106" s="130"/>
      <c r="P106" s="130"/>
      <c r="Q106" s="130"/>
      <c r="R106" s="99">
        <f t="shared" ref="R106" si="29">COUNTIF(C106:Q106,"x")</f>
        <v>3</v>
      </c>
      <c r="S106" s="99">
        <f t="shared" si="26"/>
        <v>0</v>
      </c>
      <c r="T106" s="99">
        <f t="shared" si="26"/>
        <v>1</v>
      </c>
      <c r="U106" s="99">
        <f t="shared" si="26"/>
        <v>0</v>
      </c>
      <c r="V106" s="99">
        <f t="shared" si="26"/>
        <v>2</v>
      </c>
      <c r="W106" s="99">
        <f t="shared" si="26"/>
        <v>0</v>
      </c>
      <c r="X106" s="99">
        <f t="shared" si="26"/>
        <v>0</v>
      </c>
      <c r="Y106" s="99">
        <f t="shared" si="26"/>
        <v>0</v>
      </c>
      <c r="Z106" s="99">
        <f t="shared" si="26"/>
        <v>0</v>
      </c>
      <c r="AA106" s="99">
        <f t="shared" si="26"/>
        <v>0</v>
      </c>
      <c r="AB106" s="425"/>
    </row>
    <row r="107" spans="1:575" x14ac:dyDescent="0.45">
      <c r="A107" s="182" t="s">
        <v>90</v>
      </c>
      <c r="B107" s="183" t="s">
        <v>264</v>
      </c>
      <c r="C107" s="417"/>
      <c r="D107" s="417"/>
      <c r="E107" s="417"/>
      <c r="F107" s="417"/>
      <c r="G107" s="417"/>
      <c r="H107" s="417"/>
      <c r="I107" s="417"/>
      <c r="J107" s="417"/>
      <c r="K107" s="417"/>
      <c r="L107" s="417"/>
      <c r="M107" s="417"/>
      <c r="N107" s="417"/>
      <c r="O107" s="417"/>
      <c r="P107" s="417"/>
      <c r="Q107" s="417"/>
      <c r="R107" s="417"/>
      <c r="S107" s="417"/>
      <c r="T107" s="417"/>
      <c r="U107" s="417"/>
      <c r="V107" s="417"/>
      <c r="W107" s="417"/>
      <c r="X107" s="417"/>
      <c r="Y107" s="417"/>
      <c r="Z107" s="417"/>
      <c r="AA107" s="417"/>
      <c r="AB107" s="199"/>
      <c r="AC107" s="84"/>
      <c r="AD107" s="84" t="s">
        <v>112</v>
      </c>
      <c r="AE107" s="84" t="s">
        <v>112</v>
      </c>
      <c r="AF107" s="84" t="s">
        <v>112</v>
      </c>
      <c r="AG107" s="84" t="s">
        <v>112</v>
      </c>
      <c r="AH107" s="84" t="s">
        <v>112</v>
      </c>
      <c r="AI107" s="84" t="s">
        <v>112</v>
      </c>
      <c r="AJ107" s="84" t="s">
        <v>112</v>
      </c>
      <c r="AK107" s="84" t="s">
        <v>112</v>
      </c>
      <c r="AL107" s="84" t="s">
        <v>112</v>
      </c>
      <c r="AM107" s="84" t="s">
        <v>112</v>
      </c>
      <c r="AN107" s="84" t="s">
        <v>112</v>
      </c>
      <c r="AO107" s="84" t="s">
        <v>112</v>
      </c>
      <c r="AP107" s="84" t="s">
        <v>112</v>
      </c>
      <c r="AQ107" s="84" t="s">
        <v>112</v>
      </c>
      <c r="AR107" s="84" t="s">
        <v>112</v>
      </c>
      <c r="AS107" s="84" t="s">
        <v>112</v>
      </c>
      <c r="AT107" s="84" t="s">
        <v>112</v>
      </c>
      <c r="AU107" s="84" t="s">
        <v>112</v>
      </c>
      <c r="AV107" s="84" t="s">
        <v>112</v>
      </c>
      <c r="AW107" s="84" t="s">
        <v>112</v>
      </c>
      <c r="AX107" s="84" t="s">
        <v>112</v>
      </c>
      <c r="AY107" s="84" t="s">
        <v>112</v>
      </c>
      <c r="AZ107" s="84" t="s">
        <v>112</v>
      </c>
      <c r="BA107" s="84" t="s">
        <v>112</v>
      </c>
      <c r="BB107" s="84" t="s">
        <v>112</v>
      </c>
      <c r="BC107" s="84" t="s">
        <v>112</v>
      </c>
      <c r="BD107" s="84" t="s">
        <v>112</v>
      </c>
      <c r="BE107" s="84" t="s">
        <v>112</v>
      </c>
      <c r="BF107" s="84" t="s">
        <v>112</v>
      </c>
      <c r="BG107" s="84" t="s">
        <v>112</v>
      </c>
      <c r="BH107" s="84" t="s">
        <v>112</v>
      </c>
      <c r="BI107" s="84" t="s">
        <v>112</v>
      </c>
      <c r="BJ107" s="84" t="s">
        <v>112</v>
      </c>
      <c r="BK107" s="84" t="s">
        <v>112</v>
      </c>
      <c r="BL107" s="84" t="s">
        <v>112</v>
      </c>
      <c r="BM107" s="84" t="s">
        <v>112</v>
      </c>
      <c r="BN107" s="84" t="s">
        <v>112</v>
      </c>
      <c r="BO107" s="84" t="s">
        <v>112</v>
      </c>
      <c r="BP107" s="84" t="s">
        <v>112</v>
      </c>
      <c r="BQ107" s="84" t="s">
        <v>112</v>
      </c>
      <c r="BR107" s="84" t="s">
        <v>112</v>
      </c>
      <c r="BS107" s="84" t="s">
        <v>112</v>
      </c>
      <c r="BT107" s="84" t="s">
        <v>112</v>
      </c>
      <c r="BU107" s="84" t="s">
        <v>112</v>
      </c>
      <c r="BV107" s="84" t="s">
        <v>112</v>
      </c>
      <c r="BW107" s="84" t="s">
        <v>112</v>
      </c>
      <c r="BX107" s="84" t="s">
        <v>112</v>
      </c>
      <c r="BY107" s="84" t="s">
        <v>112</v>
      </c>
      <c r="BZ107" s="84" t="s">
        <v>112</v>
      </c>
      <c r="CA107" s="84" t="s">
        <v>112</v>
      </c>
      <c r="CB107" s="84" t="s">
        <v>112</v>
      </c>
      <c r="CC107" s="84" t="s">
        <v>112</v>
      </c>
      <c r="CD107" s="84" t="s">
        <v>112</v>
      </c>
      <c r="CE107" s="84" t="s">
        <v>112</v>
      </c>
      <c r="CF107" s="84" t="s">
        <v>112</v>
      </c>
      <c r="CG107" s="84" t="s">
        <v>112</v>
      </c>
      <c r="CH107" s="84" t="s">
        <v>112</v>
      </c>
      <c r="CI107" s="84" t="s">
        <v>112</v>
      </c>
      <c r="CJ107" s="84" t="s">
        <v>112</v>
      </c>
      <c r="CK107" s="84" t="s">
        <v>112</v>
      </c>
      <c r="CL107" s="84" t="s">
        <v>112</v>
      </c>
      <c r="CM107" s="84" t="s">
        <v>112</v>
      </c>
      <c r="CN107" s="84" t="s">
        <v>112</v>
      </c>
      <c r="CO107" s="84" t="s">
        <v>112</v>
      </c>
      <c r="CP107" s="84" t="s">
        <v>112</v>
      </c>
      <c r="CQ107" s="84" t="s">
        <v>112</v>
      </c>
      <c r="CR107" s="84" t="s">
        <v>112</v>
      </c>
      <c r="CS107" s="84" t="s">
        <v>112</v>
      </c>
      <c r="CT107" s="84" t="s">
        <v>112</v>
      </c>
      <c r="CU107" s="84" t="s">
        <v>112</v>
      </c>
      <c r="CV107" s="84" t="s">
        <v>112</v>
      </c>
      <c r="CW107" s="84" t="s">
        <v>112</v>
      </c>
      <c r="CX107" s="84" t="s">
        <v>112</v>
      </c>
      <c r="CY107" s="84" t="s">
        <v>112</v>
      </c>
      <c r="CZ107" s="84" t="s">
        <v>112</v>
      </c>
      <c r="DA107" s="84" t="s">
        <v>112</v>
      </c>
      <c r="DB107" s="84" t="s">
        <v>112</v>
      </c>
      <c r="DC107" s="84" t="s">
        <v>112</v>
      </c>
      <c r="DD107" s="84" t="s">
        <v>112</v>
      </c>
      <c r="DE107" s="84" t="s">
        <v>112</v>
      </c>
      <c r="DF107" s="84" t="s">
        <v>112</v>
      </c>
      <c r="DG107" s="84" t="s">
        <v>112</v>
      </c>
      <c r="DH107" s="84" t="s">
        <v>112</v>
      </c>
      <c r="DI107" s="84" t="s">
        <v>112</v>
      </c>
      <c r="DJ107" s="84" t="s">
        <v>112</v>
      </c>
      <c r="DK107" s="84" t="s">
        <v>112</v>
      </c>
      <c r="DL107" s="84" t="s">
        <v>112</v>
      </c>
      <c r="DM107" s="84" t="s">
        <v>112</v>
      </c>
      <c r="DN107" s="84" t="s">
        <v>112</v>
      </c>
      <c r="DO107" s="84" t="s">
        <v>112</v>
      </c>
      <c r="DP107" s="84" t="s">
        <v>112</v>
      </c>
      <c r="DQ107" s="84" t="s">
        <v>112</v>
      </c>
      <c r="DR107" s="84" t="s">
        <v>112</v>
      </c>
      <c r="DS107" s="84" t="s">
        <v>112</v>
      </c>
      <c r="DT107" s="84" t="s">
        <v>112</v>
      </c>
      <c r="DU107" s="84" t="s">
        <v>112</v>
      </c>
      <c r="DV107" s="84" t="s">
        <v>112</v>
      </c>
      <c r="DW107" s="84" t="s">
        <v>112</v>
      </c>
      <c r="DX107" s="84" t="s">
        <v>112</v>
      </c>
      <c r="DY107" s="84" t="s">
        <v>112</v>
      </c>
      <c r="DZ107" s="84" t="s">
        <v>112</v>
      </c>
      <c r="EA107" s="84" t="s">
        <v>112</v>
      </c>
      <c r="EB107" s="84" t="s">
        <v>112</v>
      </c>
      <c r="EC107" s="84" t="s">
        <v>112</v>
      </c>
      <c r="ED107" s="84" t="s">
        <v>112</v>
      </c>
      <c r="EE107" s="84" t="s">
        <v>112</v>
      </c>
      <c r="EF107" s="84" t="s">
        <v>112</v>
      </c>
      <c r="EG107" s="84" t="s">
        <v>112</v>
      </c>
      <c r="EH107" s="84" t="s">
        <v>112</v>
      </c>
      <c r="EI107" s="84" t="s">
        <v>112</v>
      </c>
      <c r="EJ107" s="84" t="s">
        <v>112</v>
      </c>
      <c r="EK107" s="84" t="s">
        <v>112</v>
      </c>
      <c r="EL107" s="84" t="s">
        <v>112</v>
      </c>
      <c r="EM107" s="84" t="s">
        <v>112</v>
      </c>
      <c r="EN107" s="84" t="s">
        <v>112</v>
      </c>
      <c r="EO107" s="84" t="s">
        <v>112</v>
      </c>
      <c r="EP107" s="84" t="s">
        <v>112</v>
      </c>
      <c r="EQ107" s="84" t="s">
        <v>112</v>
      </c>
      <c r="ER107" s="84" t="s">
        <v>112</v>
      </c>
      <c r="ES107" s="84" t="s">
        <v>112</v>
      </c>
      <c r="ET107" s="84" t="s">
        <v>112</v>
      </c>
      <c r="EU107" s="84" t="s">
        <v>112</v>
      </c>
      <c r="EV107" s="84" t="s">
        <v>112</v>
      </c>
      <c r="EW107" s="84" t="s">
        <v>112</v>
      </c>
      <c r="EX107" s="84" t="s">
        <v>112</v>
      </c>
      <c r="EY107" s="84" t="s">
        <v>112</v>
      </c>
      <c r="EZ107" s="84" t="s">
        <v>112</v>
      </c>
      <c r="FA107" s="84" t="s">
        <v>112</v>
      </c>
      <c r="FB107" s="84" t="s">
        <v>112</v>
      </c>
      <c r="FC107" s="84" t="s">
        <v>112</v>
      </c>
      <c r="FD107" s="84" t="s">
        <v>112</v>
      </c>
      <c r="FE107" s="84" t="s">
        <v>112</v>
      </c>
      <c r="FF107" s="84" t="s">
        <v>112</v>
      </c>
      <c r="FG107" s="84" t="s">
        <v>112</v>
      </c>
      <c r="FH107" s="84" t="s">
        <v>112</v>
      </c>
      <c r="FI107" s="84" t="s">
        <v>112</v>
      </c>
      <c r="FJ107" s="84" t="s">
        <v>112</v>
      </c>
      <c r="FK107" s="84" t="s">
        <v>112</v>
      </c>
      <c r="FL107" s="84" t="s">
        <v>112</v>
      </c>
      <c r="FM107" s="84" t="s">
        <v>112</v>
      </c>
      <c r="FN107" s="84" t="s">
        <v>112</v>
      </c>
      <c r="FO107" s="84" t="s">
        <v>112</v>
      </c>
      <c r="FP107" s="84" t="s">
        <v>112</v>
      </c>
      <c r="FQ107" s="84" t="s">
        <v>112</v>
      </c>
      <c r="FR107" s="84" t="s">
        <v>112</v>
      </c>
      <c r="FS107" s="84" t="s">
        <v>112</v>
      </c>
      <c r="FT107" s="84" t="s">
        <v>112</v>
      </c>
      <c r="FU107" s="84" t="s">
        <v>112</v>
      </c>
      <c r="FV107" s="84" t="s">
        <v>112</v>
      </c>
      <c r="FW107" s="84" t="s">
        <v>112</v>
      </c>
      <c r="FX107" s="84" t="s">
        <v>112</v>
      </c>
      <c r="FY107" s="84" t="s">
        <v>112</v>
      </c>
      <c r="FZ107" s="84" t="s">
        <v>112</v>
      </c>
      <c r="GA107" s="84" t="s">
        <v>112</v>
      </c>
      <c r="GB107" s="84" t="s">
        <v>112</v>
      </c>
      <c r="GC107" s="84" t="s">
        <v>112</v>
      </c>
      <c r="GD107" s="84" t="s">
        <v>112</v>
      </c>
      <c r="GE107" s="84" t="s">
        <v>112</v>
      </c>
      <c r="GF107" s="84" t="s">
        <v>112</v>
      </c>
      <c r="GG107" s="84" t="s">
        <v>112</v>
      </c>
      <c r="GH107" s="84" t="s">
        <v>112</v>
      </c>
      <c r="GI107" s="84" t="s">
        <v>112</v>
      </c>
      <c r="GJ107" s="84" t="s">
        <v>112</v>
      </c>
      <c r="GK107" s="84" t="s">
        <v>112</v>
      </c>
      <c r="GL107" s="84" t="s">
        <v>112</v>
      </c>
      <c r="GM107" s="84" t="s">
        <v>112</v>
      </c>
      <c r="GN107" s="84" t="s">
        <v>112</v>
      </c>
      <c r="GO107" s="84" t="s">
        <v>112</v>
      </c>
      <c r="GP107" s="84" t="s">
        <v>112</v>
      </c>
      <c r="GQ107" s="84" t="s">
        <v>112</v>
      </c>
      <c r="GR107" s="84" t="s">
        <v>112</v>
      </c>
      <c r="GS107" s="84" t="s">
        <v>112</v>
      </c>
      <c r="GT107" s="84" t="s">
        <v>112</v>
      </c>
      <c r="GU107" s="84" t="s">
        <v>112</v>
      </c>
      <c r="GV107" s="84" t="s">
        <v>112</v>
      </c>
      <c r="GW107" s="84" t="s">
        <v>112</v>
      </c>
      <c r="GX107" s="84" t="s">
        <v>112</v>
      </c>
      <c r="GY107" s="84" t="s">
        <v>112</v>
      </c>
      <c r="GZ107" s="84" t="s">
        <v>112</v>
      </c>
      <c r="HA107" s="84" t="s">
        <v>112</v>
      </c>
      <c r="HB107" s="84" t="s">
        <v>112</v>
      </c>
      <c r="HC107" s="84" t="s">
        <v>112</v>
      </c>
      <c r="HD107" s="84" t="s">
        <v>112</v>
      </c>
      <c r="HE107" s="84" t="s">
        <v>112</v>
      </c>
      <c r="HF107" s="84" t="s">
        <v>112</v>
      </c>
      <c r="HG107" s="84" t="s">
        <v>112</v>
      </c>
      <c r="HH107" s="84" t="s">
        <v>112</v>
      </c>
      <c r="HI107" s="84" t="s">
        <v>112</v>
      </c>
      <c r="HJ107" s="84" t="s">
        <v>112</v>
      </c>
      <c r="HK107" s="84" t="s">
        <v>112</v>
      </c>
      <c r="HL107" s="84" t="s">
        <v>112</v>
      </c>
      <c r="HM107" s="84" t="s">
        <v>112</v>
      </c>
      <c r="HN107" s="84" t="s">
        <v>112</v>
      </c>
      <c r="HO107" s="84" t="s">
        <v>112</v>
      </c>
      <c r="HP107" s="84" t="s">
        <v>112</v>
      </c>
      <c r="HQ107" s="84" t="s">
        <v>112</v>
      </c>
      <c r="HR107" s="84" t="s">
        <v>112</v>
      </c>
      <c r="HS107" s="84" t="s">
        <v>112</v>
      </c>
      <c r="HT107" s="84" t="s">
        <v>112</v>
      </c>
      <c r="HU107" s="84" t="s">
        <v>112</v>
      </c>
      <c r="HV107" s="84" t="s">
        <v>112</v>
      </c>
      <c r="HW107" s="84" t="s">
        <v>112</v>
      </c>
      <c r="HX107" s="84" t="s">
        <v>112</v>
      </c>
      <c r="HY107" s="84" t="s">
        <v>112</v>
      </c>
      <c r="HZ107" s="84" t="s">
        <v>112</v>
      </c>
      <c r="IA107" s="84" t="s">
        <v>112</v>
      </c>
      <c r="IB107" s="84" t="s">
        <v>112</v>
      </c>
      <c r="IC107" s="84" t="s">
        <v>112</v>
      </c>
      <c r="ID107" s="84" t="s">
        <v>112</v>
      </c>
      <c r="IE107" s="84" t="s">
        <v>112</v>
      </c>
      <c r="IF107" s="84" t="s">
        <v>112</v>
      </c>
      <c r="IG107" s="84" t="s">
        <v>112</v>
      </c>
      <c r="IH107" s="84" t="s">
        <v>112</v>
      </c>
      <c r="II107" s="84" t="s">
        <v>112</v>
      </c>
      <c r="IJ107" s="84" t="s">
        <v>112</v>
      </c>
      <c r="IK107" s="84" t="s">
        <v>112</v>
      </c>
      <c r="IL107" s="84" t="s">
        <v>112</v>
      </c>
      <c r="IM107" s="84" t="s">
        <v>112</v>
      </c>
      <c r="IN107" s="84" t="s">
        <v>112</v>
      </c>
      <c r="IO107" s="84" t="s">
        <v>112</v>
      </c>
      <c r="IP107" s="84" t="s">
        <v>112</v>
      </c>
      <c r="IQ107" s="84" t="s">
        <v>112</v>
      </c>
      <c r="IR107" s="84" t="s">
        <v>112</v>
      </c>
      <c r="IS107" s="84" t="s">
        <v>112</v>
      </c>
      <c r="IT107" s="84" t="s">
        <v>112</v>
      </c>
      <c r="IU107" s="84" t="s">
        <v>112</v>
      </c>
      <c r="IV107" s="84" t="s">
        <v>112</v>
      </c>
      <c r="IW107" s="84" t="s">
        <v>112</v>
      </c>
      <c r="IX107" s="84" t="s">
        <v>112</v>
      </c>
      <c r="IY107" s="84" t="s">
        <v>112</v>
      </c>
      <c r="IZ107" s="84" t="s">
        <v>112</v>
      </c>
      <c r="JA107" s="84" t="s">
        <v>112</v>
      </c>
      <c r="JB107" s="84" t="s">
        <v>112</v>
      </c>
      <c r="JC107" s="84" t="s">
        <v>112</v>
      </c>
      <c r="JD107" s="84" t="s">
        <v>112</v>
      </c>
      <c r="JE107" s="84" t="s">
        <v>112</v>
      </c>
      <c r="JF107" s="84" t="s">
        <v>112</v>
      </c>
      <c r="JG107" s="84" t="s">
        <v>112</v>
      </c>
      <c r="JH107" s="84" t="s">
        <v>112</v>
      </c>
      <c r="JI107" s="84" t="s">
        <v>112</v>
      </c>
      <c r="JJ107" s="84" t="s">
        <v>112</v>
      </c>
      <c r="JK107" s="84" t="s">
        <v>112</v>
      </c>
      <c r="JL107" s="84" t="s">
        <v>112</v>
      </c>
      <c r="JM107" s="84" t="s">
        <v>112</v>
      </c>
      <c r="JN107" s="84" t="s">
        <v>112</v>
      </c>
      <c r="JO107" s="84" t="s">
        <v>112</v>
      </c>
      <c r="JP107" s="84" t="s">
        <v>112</v>
      </c>
      <c r="JQ107" s="84" t="s">
        <v>112</v>
      </c>
      <c r="JR107" s="84" t="s">
        <v>112</v>
      </c>
      <c r="JS107" s="84" t="s">
        <v>112</v>
      </c>
      <c r="JT107" s="84" t="s">
        <v>112</v>
      </c>
      <c r="JU107" s="84" t="s">
        <v>112</v>
      </c>
      <c r="JV107" s="84" t="s">
        <v>112</v>
      </c>
      <c r="JW107" s="84" t="s">
        <v>112</v>
      </c>
      <c r="JX107" s="84" t="s">
        <v>112</v>
      </c>
      <c r="JY107" s="84" t="s">
        <v>112</v>
      </c>
      <c r="JZ107" s="84" t="s">
        <v>112</v>
      </c>
      <c r="KA107" s="84" t="s">
        <v>112</v>
      </c>
      <c r="KB107" s="84" t="s">
        <v>112</v>
      </c>
      <c r="KC107" s="84" t="s">
        <v>112</v>
      </c>
      <c r="KD107" s="84" t="s">
        <v>112</v>
      </c>
      <c r="KE107" s="84" t="s">
        <v>112</v>
      </c>
      <c r="KF107" s="84" t="s">
        <v>112</v>
      </c>
      <c r="KG107" s="84" t="s">
        <v>112</v>
      </c>
      <c r="KH107" s="84" t="s">
        <v>112</v>
      </c>
      <c r="KI107" s="84" t="s">
        <v>112</v>
      </c>
      <c r="KJ107" s="84" t="s">
        <v>112</v>
      </c>
      <c r="KK107" s="84" t="s">
        <v>112</v>
      </c>
      <c r="KL107" s="84" t="s">
        <v>112</v>
      </c>
      <c r="KM107" s="84" t="s">
        <v>112</v>
      </c>
      <c r="KN107" s="84" t="s">
        <v>112</v>
      </c>
      <c r="KO107" s="84" t="s">
        <v>112</v>
      </c>
      <c r="KP107" s="84" t="s">
        <v>112</v>
      </c>
      <c r="KQ107" s="84" t="s">
        <v>112</v>
      </c>
      <c r="KR107" s="84" t="s">
        <v>112</v>
      </c>
      <c r="KS107" s="84" t="s">
        <v>112</v>
      </c>
      <c r="KT107" s="84" t="s">
        <v>112</v>
      </c>
      <c r="KU107" s="84" t="s">
        <v>112</v>
      </c>
      <c r="KV107" s="84" t="s">
        <v>112</v>
      </c>
      <c r="KW107" s="84" t="s">
        <v>112</v>
      </c>
      <c r="KX107" s="84" t="s">
        <v>112</v>
      </c>
      <c r="KY107" s="84" t="s">
        <v>112</v>
      </c>
      <c r="KZ107" s="84" t="s">
        <v>112</v>
      </c>
      <c r="LA107" s="84" t="s">
        <v>112</v>
      </c>
      <c r="LB107" s="84" t="s">
        <v>112</v>
      </c>
      <c r="LC107" s="84" t="s">
        <v>112</v>
      </c>
      <c r="LD107" s="84" t="s">
        <v>112</v>
      </c>
      <c r="LE107" s="84" t="s">
        <v>112</v>
      </c>
      <c r="LF107" s="84" t="s">
        <v>112</v>
      </c>
      <c r="LG107" s="84" t="s">
        <v>112</v>
      </c>
      <c r="LH107" s="84" t="s">
        <v>112</v>
      </c>
      <c r="LI107" s="84" t="s">
        <v>112</v>
      </c>
      <c r="LJ107" s="84" t="s">
        <v>112</v>
      </c>
      <c r="LK107" s="84" t="s">
        <v>112</v>
      </c>
      <c r="LL107" s="84" t="s">
        <v>112</v>
      </c>
      <c r="LM107" s="84" t="s">
        <v>112</v>
      </c>
      <c r="LN107" s="84" t="s">
        <v>112</v>
      </c>
      <c r="LO107" s="84" t="s">
        <v>112</v>
      </c>
      <c r="LP107" s="84" t="s">
        <v>112</v>
      </c>
      <c r="LQ107" s="84" t="s">
        <v>112</v>
      </c>
      <c r="LR107" s="84" t="s">
        <v>112</v>
      </c>
      <c r="LS107" s="84" t="s">
        <v>112</v>
      </c>
      <c r="LT107" s="84" t="s">
        <v>112</v>
      </c>
      <c r="LU107" s="84" t="s">
        <v>112</v>
      </c>
      <c r="LV107" s="84" t="s">
        <v>112</v>
      </c>
      <c r="LW107" s="84" t="s">
        <v>112</v>
      </c>
      <c r="LX107" s="84" t="s">
        <v>112</v>
      </c>
      <c r="LY107" s="84" t="s">
        <v>112</v>
      </c>
      <c r="LZ107" s="84" t="s">
        <v>112</v>
      </c>
      <c r="MA107" s="84" t="s">
        <v>112</v>
      </c>
      <c r="MB107" s="84" t="s">
        <v>112</v>
      </c>
      <c r="MC107" s="84" t="s">
        <v>112</v>
      </c>
      <c r="MD107" s="84" t="s">
        <v>112</v>
      </c>
      <c r="ME107" s="84" t="s">
        <v>112</v>
      </c>
      <c r="MF107" s="84" t="s">
        <v>112</v>
      </c>
      <c r="MG107" s="84" t="s">
        <v>112</v>
      </c>
      <c r="MH107" s="84" t="s">
        <v>112</v>
      </c>
      <c r="MI107" s="84" t="s">
        <v>112</v>
      </c>
      <c r="MJ107" s="84" t="s">
        <v>112</v>
      </c>
      <c r="MK107" s="84" t="s">
        <v>112</v>
      </c>
      <c r="ML107" s="84" t="s">
        <v>112</v>
      </c>
      <c r="MM107" s="84" t="s">
        <v>112</v>
      </c>
      <c r="MN107" s="84" t="s">
        <v>112</v>
      </c>
      <c r="MO107" s="84" t="s">
        <v>112</v>
      </c>
      <c r="MP107" s="84" t="s">
        <v>112</v>
      </c>
      <c r="MQ107" s="84" t="s">
        <v>112</v>
      </c>
      <c r="MR107" s="84" t="s">
        <v>112</v>
      </c>
      <c r="MS107" s="84" t="s">
        <v>112</v>
      </c>
      <c r="MT107" s="84" t="s">
        <v>112</v>
      </c>
      <c r="MU107" s="84" t="s">
        <v>112</v>
      </c>
      <c r="MV107" s="84" t="s">
        <v>112</v>
      </c>
      <c r="MW107" s="84" t="s">
        <v>112</v>
      </c>
      <c r="MX107" s="84" t="s">
        <v>112</v>
      </c>
      <c r="MY107" s="84" t="s">
        <v>112</v>
      </c>
      <c r="MZ107" s="84" t="s">
        <v>112</v>
      </c>
      <c r="NA107" s="84" t="s">
        <v>112</v>
      </c>
      <c r="NB107" s="84" t="s">
        <v>112</v>
      </c>
      <c r="NC107" s="84" t="s">
        <v>112</v>
      </c>
      <c r="ND107" s="84" t="s">
        <v>112</v>
      </c>
      <c r="NE107" s="84" t="s">
        <v>112</v>
      </c>
      <c r="NF107" s="84" t="s">
        <v>112</v>
      </c>
      <c r="NG107" s="84" t="s">
        <v>112</v>
      </c>
      <c r="NH107" s="84" t="s">
        <v>112</v>
      </c>
      <c r="NI107" s="84" t="s">
        <v>112</v>
      </c>
      <c r="NJ107" s="84" t="s">
        <v>112</v>
      </c>
      <c r="NK107" s="84" t="s">
        <v>112</v>
      </c>
      <c r="NL107" s="84" t="s">
        <v>112</v>
      </c>
      <c r="NM107" s="84" t="s">
        <v>112</v>
      </c>
      <c r="NN107" s="84" t="s">
        <v>112</v>
      </c>
      <c r="NO107" s="84" t="s">
        <v>112</v>
      </c>
      <c r="NP107" s="84" t="s">
        <v>112</v>
      </c>
      <c r="NQ107" s="84" t="s">
        <v>112</v>
      </c>
      <c r="NR107" s="84" t="s">
        <v>112</v>
      </c>
      <c r="NS107" s="84" t="s">
        <v>112</v>
      </c>
      <c r="NT107" s="84" t="s">
        <v>112</v>
      </c>
      <c r="NU107" s="84" t="s">
        <v>112</v>
      </c>
      <c r="NV107" s="84" t="s">
        <v>112</v>
      </c>
      <c r="NW107" s="84" t="s">
        <v>112</v>
      </c>
      <c r="NX107" s="84" t="s">
        <v>112</v>
      </c>
      <c r="NY107" s="84" t="s">
        <v>112</v>
      </c>
      <c r="NZ107" s="84" t="s">
        <v>112</v>
      </c>
      <c r="OA107" s="84" t="s">
        <v>112</v>
      </c>
      <c r="OB107" s="84" t="s">
        <v>112</v>
      </c>
      <c r="OC107" s="84" t="s">
        <v>112</v>
      </c>
      <c r="OD107" s="84" t="s">
        <v>112</v>
      </c>
      <c r="OE107" s="84" t="s">
        <v>112</v>
      </c>
      <c r="OF107" s="84" t="s">
        <v>112</v>
      </c>
      <c r="OG107" s="84" t="s">
        <v>112</v>
      </c>
      <c r="OH107" s="84" t="s">
        <v>112</v>
      </c>
      <c r="OI107" s="84" t="s">
        <v>112</v>
      </c>
      <c r="OJ107" s="84" t="s">
        <v>112</v>
      </c>
      <c r="OK107" s="84" t="s">
        <v>112</v>
      </c>
      <c r="OL107" s="84" t="s">
        <v>112</v>
      </c>
      <c r="OM107" s="84" t="s">
        <v>112</v>
      </c>
      <c r="ON107" s="84" t="s">
        <v>112</v>
      </c>
      <c r="OO107" s="84" t="s">
        <v>112</v>
      </c>
      <c r="OP107" s="84" t="s">
        <v>112</v>
      </c>
      <c r="OQ107" s="84" t="s">
        <v>112</v>
      </c>
      <c r="OR107" s="84" t="s">
        <v>112</v>
      </c>
      <c r="OS107" s="84" t="s">
        <v>112</v>
      </c>
      <c r="OT107" s="84" t="s">
        <v>112</v>
      </c>
      <c r="OU107" s="84" t="s">
        <v>112</v>
      </c>
      <c r="OV107" s="84" t="s">
        <v>112</v>
      </c>
      <c r="OW107" s="84" t="s">
        <v>112</v>
      </c>
      <c r="OX107" s="84" t="s">
        <v>112</v>
      </c>
      <c r="OY107" s="84" t="s">
        <v>112</v>
      </c>
      <c r="OZ107" s="84" t="s">
        <v>112</v>
      </c>
      <c r="PA107" s="84" t="s">
        <v>112</v>
      </c>
      <c r="PB107" s="84" t="s">
        <v>112</v>
      </c>
      <c r="PC107" s="84" t="s">
        <v>112</v>
      </c>
      <c r="PD107" s="84" t="s">
        <v>112</v>
      </c>
      <c r="PE107" s="84" t="s">
        <v>112</v>
      </c>
      <c r="PF107" s="84" t="s">
        <v>112</v>
      </c>
      <c r="PG107" s="84" t="s">
        <v>112</v>
      </c>
      <c r="PH107" s="84" t="s">
        <v>112</v>
      </c>
      <c r="PI107" s="84" t="s">
        <v>112</v>
      </c>
      <c r="PJ107" s="84" t="s">
        <v>112</v>
      </c>
      <c r="PK107" s="84" t="s">
        <v>112</v>
      </c>
      <c r="PL107" s="84" t="s">
        <v>112</v>
      </c>
      <c r="PM107" s="84" t="s">
        <v>112</v>
      </c>
      <c r="PN107" s="84" t="s">
        <v>112</v>
      </c>
      <c r="PO107" s="84" t="s">
        <v>112</v>
      </c>
      <c r="PP107" s="84" t="s">
        <v>112</v>
      </c>
      <c r="PQ107" s="84" t="s">
        <v>112</v>
      </c>
      <c r="PR107" s="84" t="s">
        <v>112</v>
      </c>
      <c r="PS107" s="84" t="s">
        <v>112</v>
      </c>
      <c r="PT107" s="84" t="s">
        <v>112</v>
      </c>
      <c r="PU107" s="84" t="s">
        <v>112</v>
      </c>
      <c r="PV107" s="84" t="s">
        <v>112</v>
      </c>
      <c r="PW107" s="84" t="s">
        <v>112</v>
      </c>
      <c r="PX107" s="84" t="s">
        <v>112</v>
      </c>
      <c r="PY107" s="84" t="s">
        <v>112</v>
      </c>
      <c r="PZ107" s="84" t="s">
        <v>112</v>
      </c>
      <c r="QA107" s="84" t="s">
        <v>112</v>
      </c>
      <c r="QB107" s="84" t="s">
        <v>112</v>
      </c>
      <c r="QC107" s="84" t="s">
        <v>112</v>
      </c>
      <c r="QD107" s="84" t="s">
        <v>112</v>
      </c>
      <c r="QE107" s="84" t="s">
        <v>112</v>
      </c>
      <c r="QF107" s="84" t="s">
        <v>112</v>
      </c>
      <c r="QG107" s="84" t="s">
        <v>112</v>
      </c>
      <c r="QH107" s="84" t="s">
        <v>112</v>
      </c>
      <c r="QI107" s="84" t="s">
        <v>112</v>
      </c>
      <c r="QJ107" s="84" t="s">
        <v>112</v>
      </c>
      <c r="QK107" s="84" t="s">
        <v>112</v>
      </c>
      <c r="QL107" s="84" t="s">
        <v>112</v>
      </c>
      <c r="QM107" s="84" t="s">
        <v>112</v>
      </c>
      <c r="QN107" s="84" t="s">
        <v>112</v>
      </c>
      <c r="QO107" s="84" t="s">
        <v>112</v>
      </c>
      <c r="QP107" s="84" t="s">
        <v>112</v>
      </c>
      <c r="QQ107" s="84" t="s">
        <v>112</v>
      </c>
      <c r="QR107" s="84" t="s">
        <v>112</v>
      </c>
      <c r="QS107" s="84" t="s">
        <v>112</v>
      </c>
      <c r="QT107" s="84" t="s">
        <v>112</v>
      </c>
      <c r="QU107" s="84" t="s">
        <v>112</v>
      </c>
      <c r="QV107" s="84" t="s">
        <v>112</v>
      </c>
      <c r="QW107" s="84" t="s">
        <v>112</v>
      </c>
      <c r="QX107" s="84" t="s">
        <v>112</v>
      </c>
      <c r="QY107" s="84" t="s">
        <v>112</v>
      </c>
      <c r="QZ107" s="84" t="s">
        <v>112</v>
      </c>
      <c r="RA107" s="84" t="s">
        <v>112</v>
      </c>
      <c r="RB107" s="84" t="s">
        <v>112</v>
      </c>
      <c r="RC107" s="84" t="s">
        <v>112</v>
      </c>
      <c r="RD107" s="84" t="s">
        <v>112</v>
      </c>
      <c r="RE107" s="84" t="s">
        <v>112</v>
      </c>
      <c r="RF107" s="84" t="s">
        <v>112</v>
      </c>
      <c r="RG107" s="84" t="s">
        <v>112</v>
      </c>
      <c r="RH107" s="84" t="s">
        <v>112</v>
      </c>
      <c r="RI107" s="84" t="s">
        <v>112</v>
      </c>
      <c r="RJ107" s="84" t="s">
        <v>112</v>
      </c>
      <c r="RK107" s="84" t="s">
        <v>112</v>
      </c>
      <c r="RL107" s="84" t="s">
        <v>112</v>
      </c>
      <c r="RM107" s="84" t="s">
        <v>112</v>
      </c>
      <c r="RN107" s="84" t="s">
        <v>112</v>
      </c>
      <c r="RO107" s="84" t="s">
        <v>112</v>
      </c>
      <c r="RP107" s="84" t="s">
        <v>112</v>
      </c>
      <c r="RQ107" s="84" t="s">
        <v>112</v>
      </c>
      <c r="RR107" s="84" t="s">
        <v>112</v>
      </c>
      <c r="RS107" s="84" t="s">
        <v>112</v>
      </c>
      <c r="RT107" s="84" t="s">
        <v>112</v>
      </c>
      <c r="RU107" s="84" t="s">
        <v>112</v>
      </c>
      <c r="RV107" s="84" t="s">
        <v>112</v>
      </c>
      <c r="RW107" s="84" t="s">
        <v>112</v>
      </c>
      <c r="RX107" s="84" t="s">
        <v>112</v>
      </c>
      <c r="RY107" s="84" t="s">
        <v>112</v>
      </c>
      <c r="RZ107" s="84" t="s">
        <v>112</v>
      </c>
      <c r="SA107" s="84" t="s">
        <v>112</v>
      </c>
      <c r="SB107" s="84" t="s">
        <v>112</v>
      </c>
      <c r="SC107" s="84" t="s">
        <v>112</v>
      </c>
      <c r="SD107" s="84" t="s">
        <v>112</v>
      </c>
      <c r="SE107" s="84" t="s">
        <v>112</v>
      </c>
      <c r="SF107" s="84" t="s">
        <v>112</v>
      </c>
      <c r="SG107" s="84" t="s">
        <v>112</v>
      </c>
      <c r="SH107" s="84" t="s">
        <v>112</v>
      </c>
      <c r="SI107" s="84" t="s">
        <v>112</v>
      </c>
      <c r="SJ107" s="84" t="s">
        <v>112</v>
      </c>
      <c r="SK107" s="84" t="s">
        <v>112</v>
      </c>
      <c r="SL107" s="84" t="s">
        <v>112</v>
      </c>
      <c r="SM107" s="84" t="s">
        <v>112</v>
      </c>
      <c r="SN107" s="84" t="s">
        <v>112</v>
      </c>
      <c r="SO107" s="84" t="s">
        <v>112</v>
      </c>
      <c r="SP107" s="84" t="s">
        <v>112</v>
      </c>
      <c r="SQ107" s="84" t="s">
        <v>112</v>
      </c>
      <c r="SR107" s="84" t="s">
        <v>112</v>
      </c>
      <c r="SS107" s="84" t="s">
        <v>112</v>
      </c>
      <c r="ST107" s="84" t="s">
        <v>112</v>
      </c>
      <c r="SU107" s="84" t="s">
        <v>112</v>
      </c>
      <c r="SV107" s="84" t="s">
        <v>112</v>
      </c>
      <c r="SW107" s="84" t="s">
        <v>112</v>
      </c>
      <c r="SX107" s="84" t="s">
        <v>112</v>
      </c>
      <c r="SY107" s="84" t="s">
        <v>112</v>
      </c>
      <c r="SZ107" s="84" t="s">
        <v>112</v>
      </c>
      <c r="TA107" s="84" t="s">
        <v>112</v>
      </c>
      <c r="TB107" s="84" t="s">
        <v>112</v>
      </c>
      <c r="TC107" s="84" t="s">
        <v>112</v>
      </c>
      <c r="TD107" s="84" t="s">
        <v>112</v>
      </c>
      <c r="TE107" s="84" t="s">
        <v>112</v>
      </c>
      <c r="TF107" s="84" t="s">
        <v>112</v>
      </c>
      <c r="TG107" s="84" t="s">
        <v>112</v>
      </c>
      <c r="TH107" s="84" t="s">
        <v>112</v>
      </c>
      <c r="TI107" s="84" t="s">
        <v>112</v>
      </c>
      <c r="TJ107" s="84" t="s">
        <v>112</v>
      </c>
      <c r="TK107" s="84" t="s">
        <v>112</v>
      </c>
      <c r="TL107" s="84" t="s">
        <v>112</v>
      </c>
      <c r="TM107" s="84" t="s">
        <v>112</v>
      </c>
      <c r="TN107" s="84" t="s">
        <v>112</v>
      </c>
      <c r="TO107" s="84" t="s">
        <v>112</v>
      </c>
      <c r="TP107" s="84" t="s">
        <v>112</v>
      </c>
      <c r="TQ107" s="84" t="s">
        <v>112</v>
      </c>
      <c r="TR107" s="84" t="s">
        <v>112</v>
      </c>
      <c r="TS107" s="84" t="s">
        <v>112</v>
      </c>
      <c r="TT107" s="84" t="s">
        <v>112</v>
      </c>
      <c r="TU107" s="84" t="s">
        <v>112</v>
      </c>
      <c r="TV107" s="84" t="s">
        <v>112</v>
      </c>
      <c r="TW107" s="84" t="s">
        <v>112</v>
      </c>
      <c r="TX107" s="84" t="s">
        <v>112</v>
      </c>
      <c r="TY107" s="84" t="s">
        <v>112</v>
      </c>
      <c r="TZ107" s="84" t="s">
        <v>112</v>
      </c>
      <c r="UA107" s="84" t="s">
        <v>112</v>
      </c>
      <c r="UB107" s="84" t="s">
        <v>112</v>
      </c>
      <c r="UC107" s="84" t="s">
        <v>112</v>
      </c>
      <c r="UD107" s="84" t="s">
        <v>112</v>
      </c>
      <c r="UE107" s="84" t="s">
        <v>112</v>
      </c>
      <c r="UF107" s="84" t="s">
        <v>112</v>
      </c>
      <c r="UG107" s="84" t="s">
        <v>112</v>
      </c>
      <c r="UH107" s="84" t="s">
        <v>112</v>
      </c>
      <c r="UI107" s="84" t="s">
        <v>112</v>
      </c>
      <c r="UJ107" s="84" t="s">
        <v>112</v>
      </c>
      <c r="UK107" s="84" t="s">
        <v>112</v>
      </c>
      <c r="UL107" s="84" t="s">
        <v>112</v>
      </c>
      <c r="UM107" s="84" t="s">
        <v>112</v>
      </c>
      <c r="UN107" s="84" t="s">
        <v>112</v>
      </c>
      <c r="UO107" s="84" t="s">
        <v>112</v>
      </c>
      <c r="UP107" s="84" t="s">
        <v>112</v>
      </c>
      <c r="UQ107" s="84" t="s">
        <v>112</v>
      </c>
      <c r="UR107" s="84" t="s">
        <v>112</v>
      </c>
      <c r="US107" s="84" t="s">
        <v>112</v>
      </c>
      <c r="UT107" s="84" t="s">
        <v>112</v>
      </c>
      <c r="UU107" s="84" t="s">
        <v>112</v>
      </c>
      <c r="UV107" s="84" t="s">
        <v>112</v>
      </c>
      <c r="UW107" s="84" t="s">
        <v>112</v>
      </c>
      <c r="UX107" s="84" t="s">
        <v>112</v>
      </c>
      <c r="UY107" s="84" t="s">
        <v>112</v>
      </c>
      <c r="UZ107" s="84" t="s">
        <v>112</v>
      </c>
      <c r="VA107" s="84" t="s">
        <v>112</v>
      </c>
      <c r="VB107" s="84" t="s">
        <v>112</v>
      </c>
      <c r="VC107" s="84" t="s">
        <v>112</v>
      </c>
    </row>
    <row r="108" spans="1:575" s="233" customFormat="1" x14ac:dyDescent="0.45">
      <c r="A108" s="188"/>
      <c r="B108" s="189" t="s">
        <v>265</v>
      </c>
      <c r="C108" s="190"/>
      <c r="D108" s="190"/>
      <c r="E108" s="191" t="s">
        <v>40</v>
      </c>
      <c r="F108" s="190"/>
      <c r="G108" s="190"/>
      <c r="H108" s="190"/>
      <c r="I108" s="190"/>
      <c r="J108" s="190"/>
      <c r="K108" s="191" t="s">
        <v>40</v>
      </c>
      <c r="L108" s="190"/>
      <c r="M108" s="190"/>
      <c r="N108" s="190"/>
      <c r="O108" s="190"/>
      <c r="P108" s="190"/>
      <c r="Q108" s="191" t="s">
        <v>40</v>
      </c>
      <c r="R108" s="97">
        <f>COUNTIF(C108:Q108,"x")</f>
        <v>3</v>
      </c>
      <c r="S108" s="97">
        <f t="shared" ref="S108:AA117" si="30">COUNTIFS($C108:$Q108,"x",$C$3:$Q$3,S$4)</f>
        <v>0</v>
      </c>
      <c r="T108" s="97">
        <f t="shared" si="30"/>
        <v>1</v>
      </c>
      <c r="U108" s="97">
        <f t="shared" si="30"/>
        <v>1</v>
      </c>
      <c r="V108" s="97">
        <f t="shared" si="30"/>
        <v>0</v>
      </c>
      <c r="W108" s="97">
        <f t="shared" si="30"/>
        <v>0</v>
      </c>
      <c r="X108" s="97">
        <f t="shared" si="30"/>
        <v>0</v>
      </c>
      <c r="Y108" s="97">
        <f t="shared" si="30"/>
        <v>1</v>
      </c>
      <c r="Z108" s="97">
        <f t="shared" si="30"/>
        <v>0</v>
      </c>
      <c r="AA108" s="97">
        <f t="shared" si="30"/>
        <v>0</v>
      </c>
      <c r="AB108" s="409" t="s">
        <v>607</v>
      </c>
    </row>
    <row r="109" spans="1:575" s="269" customFormat="1" x14ac:dyDescent="0.45">
      <c r="A109" s="159" t="s">
        <v>41</v>
      </c>
      <c r="B109" s="189" t="s">
        <v>142</v>
      </c>
      <c r="C109" s="122" t="s">
        <v>40</v>
      </c>
      <c r="D109" s="122" t="s">
        <v>40</v>
      </c>
      <c r="E109" s="122"/>
      <c r="F109" s="122" t="s">
        <v>40</v>
      </c>
      <c r="G109" s="122" t="s">
        <v>40</v>
      </c>
      <c r="H109" s="122" t="s">
        <v>40</v>
      </c>
      <c r="I109" s="122" t="s">
        <v>40</v>
      </c>
      <c r="J109" s="122" t="s">
        <v>40</v>
      </c>
      <c r="K109" s="122"/>
      <c r="L109" s="122" t="s">
        <v>40</v>
      </c>
      <c r="M109" s="122" t="s">
        <v>40</v>
      </c>
      <c r="N109" s="122" t="s">
        <v>40</v>
      </c>
      <c r="O109" s="122" t="s">
        <v>40</v>
      </c>
      <c r="P109" s="122" t="s">
        <v>40</v>
      </c>
      <c r="Q109" s="122"/>
      <c r="R109" s="97">
        <f>COUNTIF(C109:Q109,"x")</f>
        <v>12</v>
      </c>
      <c r="S109" s="97">
        <f t="shared" si="30"/>
        <v>0</v>
      </c>
      <c r="T109" s="97">
        <f t="shared" si="30"/>
        <v>2</v>
      </c>
      <c r="U109" s="97">
        <f t="shared" si="30"/>
        <v>2</v>
      </c>
      <c r="V109" s="97">
        <f t="shared" si="30"/>
        <v>3</v>
      </c>
      <c r="W109" s="97">
        <f t="shared" si="30"/>
        <v>0</v>
      </c>
      <c r="X109" s="97">
        <f t="shared" si="30"/>
        <v>0</v>
      </c>
      <c r="Y109" s="97">
        <f t="shared" si="30"/>
        <v>2</v>
      </c>
      <c r="Z109" s="97">
        <f t="shared" si="30"/>
        <v>0</v>
      </c>
      <c r="AA109" s="97">
        <f t="shared" si="30"/>
        <v>3</v>
      </c>
      <c r="AB109" s="409"/>
    </row>
    <row r="110" spans="1:575" s="233" customFormat="1" x14ac:dyDescent="0.45">
      <c r="A110" s="192" t="s">
        <v>43</v>
      </c>
      <c r="B110" s="193" t="s">
        <v>266</v>
      </c>
      <c r="C110" s="98" t="s">
        <v>40</v>
      </c>
      <c r="D110" s="98" t="s">
        <v>40</v>
      </c>
      <c r="E110" s="98"/>
      <c r="F110" s="98" t="s">
        <v>40</v>
      </c>
      <c r="G110" s="98" t="s">
        <v>40</v>
      </c>
      <c r="H110" s="98" t="s">
        <v>40</v>
      </c>
      <c r="I110" s="98" t="s">
        <v>40</v>
      </c>
      <c r="J110" s="98" t="s">
        <v>40</v>
      </c>
      <c r="K110" s="98"/>
      <c r="L110" s="98" t="s">
        <v>40</v>
      </c>
      <c r="M110" s="98" t="s">
        <v>40</v>
      </c>
      <c r="N110" s="98" t="s">
        <v>40</v>
      </c>
      <c r="O110" s="98" t="s">
        <v>40</v>
      </c>
      <c r="P110" s="98" t="s">
        <v>40</v>
      </c>
      <c r="Q110" s="98"/>
      <c r="R110" s="98">
        <f t="shared" ref="R110:R126" si="31">COUNTIF(C110:Q110,"x")</f>
        <v>12</v>
      </c>
      <c r="S110" s="98">
        <f t="shared" si="30"/>
        <v>0</v>
      </c>
      <c r="T110" s="98">
        <f t="shared" si="30"/>
        <v>2</v>
      </c>
      <c r="U110" s="98">
        <f t="shared" si="30"/>
        <v>2</v>
      </c>
      <c r="V110" s="98">
        <f t="shared" si="30"/>
        <v>3</v>
      </c>
      <c r="W110" s="98">
        <f t="shared" si="30"/>
        <v>0</v>
      </c>
      <c r="X110" s="98">
        <f t="shared" si="30"/>
        <v>0</v>
      </c>
      <c r="Y110" s="98">
        <f t="shared" si="30"/>
        <v>2</v>
      </c>
      <c r="Z110" s="98">
        <f t="shared" si="30"/>
        <v>0</v>
      </c>
      <c r="AA110" s="98">
        <f t="shared" si="30"/>
        <v>3</v>
      </c>
      <c r="AB110" s="409"/>
    </row>
    <row r="111" spans="1:575" s="269" customFormat="1" x14ac:dyDescent="0.45">
      <c r="A111" s="159" t="s">
        <v>58</v>
      </c>
      <c r="B111" s="189" t="s">
        <v>144</v>
      </c>
      <c r="C111" s="122" t="s">
        <v>40</v>
      </c>
      <c r="D111" s="122"/>
      <c r="E111" s="122"/>
      <c r="F111" s="122" t="s">
        <v>40</v>
      </c>
      <c r="G111" s="122" t="s">
        <v>40</v>
      </c>
      <c r="H111" s="122" t="s">
        <v>40</v>
      </c>
      <c r="I111" s="122" t="s">
        <v>40</v>
      </c>
      <c r="J111" s="122"/>
      <c r="K111" s="122"/>
      <c r="L111" s="122" t="s">
        <v>40</v>
      </c>
      <c r="M111" s="122" t="s">
        <v>40</v>
      </c>
      <c r="N111" s="122" t="s">
        <v>40</v>
      </c>
      <c r="O111" s="122" t="s">
        <v>40</v>
      </c>
      <c r="P111" s="122" t="s">
        <v>40</v>
      </c>
      <c r="Q111" s="122"/>
      <c r="R111" s="97">
        <f t="shared" si="31"/>
        <v>10</v>
      </c>
      <c r="S111" s="97">
        <f t="shared" si="30"/>
        <v>0</v>
      </c>
      <c r="T111" s="97">
        <f t="shared" si="30"/>
        <v>1</v>
      </c>
      <c r="U111" s="97">
        <f t="shared" si="30"/>
        <v>2</v>
      </c>
      <c r="V111" s="97">
        <f t="shared" si="30"/>
        <v>3</v>
      </c>
      <c r="W111" s="97">
        <f t="shared" si="30"/>
        <v>0</v>
      </c>
      <c r="X111" s="97">
        <f t="shared" si="30"/>
        <v>0</v>
      </c>
      <c r="Y111" s="97">
        <f t="shared" si="30"/>
        <v>2</v>
      </c>
      <c r="Z111" s="97">
        <f t="shared" si="30"/>
        <v>0</v>
      </c>
      <c r="AA111" s="97">
        <f t="shared" si="30"/>
        <v>2</v>
      </c>
      <c r="AB111" s="409"/>
    </row>
    <row r="112" spans="1:575" s="269" customFormat="1" x14ac:dyDescent="0.45">
      <c r="A112" s="194" t="s">
        <v>78</v>
      </c>
      <c r="B112" s="195" t="s">
        <v>145</v>
      </c>
      <c r="C112" s="162" t="s">
        <v>40</v>
      </c>
      <c r="D112" s="162"/>
      <c r="E112" s="162"/>
      <c r="F112" s="162" t="s">
        <v>40</v>
      </c>
      <c r="G112" s="162"/>
      <c r="H112" s="162" t="s">
        <v>40</v>
      </c>
      <c r="I112" s="162" t="s">
        <v>40</v>
      </c>
      <c r="J112" s="162"/>
      <c r="K112" s="162"/>
      <c r="L112" s="162"/>
      <c r="M112" s="162" t="s">
        <v>40</v>
      </c>
      <c r="N112" s="162" t="s">
        <v>40</v>
      </c>
      <c r="O112" s="162" t="s">
        <v>40</v>
      </c>
      <c r="P112" s="162"/>
      <c r="Q112" s="162"/>
      <c r="R112" s="98">
        <f t="shared" si="31"/>
        <v>7</v>
      </c>
      <c r="S112" s="98">
        <f t="shared" si="30"/>
        <v>0</v>
      </c>
      <c r="T112" s="98">
        <f t="shared" si="30"/>
        <v>1</v>
      </c>
      <c r="U112" s="98">
        <f t="shared" si="30"/>
        <v>1</v>
      </c>
      <c r="V112" s="98">
        <f t="shared" si="30"/>
        <v>1</v>
      </c>
      <c r="W112" s="98">
        <f t="shared" si="30"/>
        <v>0</v>
      </c>
      <c r="X112" s="98">
        <f t="shared" si="30"/>
        <v>0</v>
      </c>
      <c r="Y112" s="98">
        <f t="shared" si="30"/>
        <v>2</v>
      </c>
      <c r="Z112" s="98">
        <f t="shared" si="30"/>
        <v>0</v>
      </c>
      <c r="AA112" s="98">
        <f t="shared" si="30"/>
        <v>2</v>
      </c>
      <c r="AB112" s="409"/>
    </row>
    <row r="113" spans="1:575" s="269" customFormat="1" x14ac:dyDescent="0.45">
      <c r="A113" s="194" t="s">
        <v>80</v>
      </c>
      <c r="B113" s="195" t="s">
        <v>148</v>
      </c>
      <c r="C113" s="162"/>
      <c r="D113" s="162"/>
      <c r="E113" s="162"/>
      <c r="F113" s="162"/>
      <c r="G113" s="162" t="s">
        <v>40</v>
      </c>
      <c r="H113" s="162"/>
      <c r="I113" s="162"/>
      <c r="J113" s="162"/>
      <c r="K113" s="162"/>
      <c r="L113" s="162" t="s">
        <v>40</v>
      </c>
      <c r="M113" s="162"/>
      <c r="N113" s="162"/>
      <c r="O113" s="162"/>
      <c r="P113" s="162" t="s">
        <v>40</v>
      </c>
      <c r="Q113" s="162"/>
      <c r="R113" s="98">
        <f t="shared" si="31"/>
        <v>3</v>
      </c>
      <c r="S113" s="98">
        <f t="shared" si="30"/>
        <v>0</v>
      </c>
      <c r="T113" s="98">
        <f t="shared" si="30"/>
        <v>0</v>
      </c>
      <c r="U113" s="98">
        <f t="shared" si="30"/>
        <v>1</v>
      </c>
      <c r="V113" s="98">
        <f t="shared" si="30"/>
        <v>2</v>
      </c>
      <c r="W113" s="98">
        <f t="shared" si="30"/>
        <v>0</v>
      </c>
      <c r="X113" s="98">
        <f t="shared" si="30"/>
        <v>0</v>
      </c>
      <c r="Y113" s="98">
        <f t="shared" si="30"/>
        <v>0</v>
      </c>
      <c r="Z113" s="98">
        <f t="shared" si="30"/>
        <v>0</v>
      </c>
      <c r="AA113" s="98">
        <f t="shared" si="30"/>
        <v>0</v>
      </c>
      <c r="AB113" s="409"/>
    </row>
    <row r="114" spans="1:575" s="269" customFormat="1" x14ac:dyDescent="0.45">
      <c r="A114" s="159" t="s">
        <v>115</v>
      </c>
      <c r="B114" s="189" t="s">
        <v>267</v>
      </c>
      <c r="C114" s="122" t="s">
        <v>40</v>
      </c>
      <c r="D114" s="122" t="s">
        <v>40</v>
      </c>
      <c r="E114" s="122"/>
      <c r="F114" s="122" t="s">
        <v>40</v>
      </c>
      <c r="G114" s="122" t="s">
        <v>40</v>
      </c>
      <c r="H114" s="122" t="s">
        <v>40</v>
      </c>
      <c r="I114" s="122"/>
      <c r="J114" s="122" t="s">
        <v>40</v>
      </c>
      <c r="K114" s="122"/>
      <c r="L114" s="122" t="s">
        <v>40</v>
      </c>
      <c r="M114" s="122" t="s">
        <v>40</v>
      </c>
      <c r="N114" s="122" t="s">
        <v>40</v>
      </c>
      <c r="O114" s="122" t="s">
        <v>40</v>
      </c>
      <c r="P114" s="122" t="s">
        <v>40</v>
      </c>
      <c r="Q114" s="122"/>
      <c r="R114" s="97">
        <f t="shared" si="31"/>
        <v>11</v>
      </c>
      <c r="S114" s="97">
        <f t="shared" si="30"/>
        <v>0</v>
      </c>
      <c r="T114" s="97">
        <f t="shared" si="30"/>
        <v>1</v>
      </c>
      <c r="U114" s="97">
        <f t="shared" si="30"/>
        <v>2</v>
      </c>
      <c r="V114" s="97">
        <f t="shared" si="30"/>
        <v>3</v>
      </c>
      <c r="W114" s="97">
        <f t="shared" si="30"/>
        <v>0</v>
      </c>
      <c r="X114" s="97">
        <f t="shared" si="30"/>
        <v>0</v>
      </c>
      <c r="Y114" s="97">
        <f t="shared" si="30"/>
        <v>2</v>
      </c>
      <c r="Z114" s="97">
        <f t="shared" si="30"/>
        <v>0</v>
      </c>
      <c r="AA114" s="97">
        <f t="shared" si="30"/>
        <v>3</v>
      </c>
      <c r="AB114" s="409"/>
    </row>
    <row r="115" spans="1:575" s="269" customFormat="1" x14ac:dyDescent="0.45">
      <c r="A115" s="194" t="s">
        <v>150</v>
      </c>
      <c r="B115" s="195" t="s">
        <v>151</v>
      </c>
      <c r="C115" s="162"/>
      <c r="D115" s="162"/>
      <c r="E115" s="162"/>
      <c r="F115" s="162" t="s">
        <v>40</v>
      </c>
      <c r="G115" s="162" t="s">
        <v>40</v>
      </c>
      <c r="H115" s="162" t="s">
        <v>40</v>
      </c>
      <c r="I115" s="162"/>
      <c r="J115" s="162" t="s">
        <v>40</v>
      </c>
      <c r="K115" s="162"/>
      <c r="L115" s="162"/>
      <c r="M115" s="162" t="s">
        <v>40</v>
      </c>
      <c r="N115" s="162" t="s">
        <v>40</v>
      </c>
      <c r="O115" s="162" t="s">
        <v>40</v>
      </c>
      <c r="P115" s="162"/>
      <c r="Q115" s="162"/>
      <c r="R115" s="98">
        <f t="shared" si="31"/>
        <v>7</v>
      </c>
      <c r="S115" s="98">
        <f t="shared" si="30"/>
        <v>0</v>
      </c>
      <c r="T115" s="98">
        <f t="shared" si="30"/>
        <v>1</v>
      </c>
      <c r="U115" s="98">
        <f t="shared" si="30"/>
        <v>1</v>
      </c>
      <c r="V115" s="98">
        <f t="shared" si="30"/>
        <v>2</v>
      </c>
      <c r="W115" s="98">
        <f t="shared" si="30"/>
        <v>0</v>
      </c>
      <c r="X115" s="98">
        <f t="shared" si="30"/>
        <v>0</v>
      </c>
      <c r="Y115" s="98">
        <f t="shared" si="30"/>
        <v>2</v>
      </c>
      <c r="Z115" s="98">
        <f t="shared" si="30"/>
        <v>0</v>
      </c>
      <c r="AA115" s="98">
        <f t="shared" si="30"/>
        <v>1</v>
      </c>
      <c r="AB115" s="409"/>
    </row>
    <row r="116" spans="1:575" s="269" customFormat="1" x14ac:dyDescent="0.45">
      <c r="A116" s="194" t="s">
        <v>152</v>
      </c>
      <c r="B116" s="195" t="s">
        <v>153</v>
      </c>
      <c r="C116" s="162"/>
      <c r="D116" s="162"/>
      <c r="E116" s="162"/>
      <c r="F116" s="162"/>
      <c r="G116" s="162"/>
      <c r="H116" s="162"/>
      <c r="I116" s="162"/>
      <c r="J116" s="162"/>
      <c r="K116" s="162"/>
      <c r="L116" s="162" t="s">
        <v>40</v>
      </c>
      <c r="M116" s="162"/>
      <c r="N116" s="162"/>
      <c r="O116" s="162"/>
      <c r="P116" s="162" t="s">
        <v>40</v>
      </c>
      <c r="Q116" s="162"/>
      <c r="R116" s="98">
        <f t="shared" si="31"/>
        <v>2</v>
      </c>
      <c r="S116" s="98">
        <f t="shared" si="30"/>
        <v>0</v>
      </c>
      <c r="T116" s="98">
        <f t="shared" si="30"/>
        <v>0</v>
      </c>
      <c r="U116" s="98">
        <f t="shared" si="30"/>
        <v>1</v>
      </c>
      <c r="V116" s="98">
        <f t="shared" si="30"/>
        <v>1</v>
      </c>
      <c r="W116" s="98">
        <f t="shared" si="30"/>
        <v>0</v>
      </c>
      <c r="X116" s="98">
        <f t="shared" si="30"/>
        <v>0</v>
      </c>
      <c r="Y116" s="98">
        <f t="shared" si="30"/>
        <v>0</v>
      </c>
      <c r="Z116" s="98">
        <f t="shared" si="30"/>
        <v>0</v>
      </c>
      <c r="AA116" s="98">
        <f t="shared" si="30"/>
        <v>0</v>
      </c>
      <c r="AB116" s="409"/>
    </row>
    <row r="117" spans="1:575" s="269" customFormat="1" x14ac:dyDescent="0.45">
      <c r="A117" s="194" t="s">
        <v>154</v>
      </c>
      <c r="B117" s="195" t="s">
        <v>268</v>
      </c>
      <c r="C117" s="162"/>
      <c r="D117" s="162" t="s">
        <v>40</v>
      </c>
      <c r="E117" s="162"/>
      <c r="F117" s="162"/>
      <c r="G117" s="162"/>
      <c r="H117" s="162"/>
      <c r="I117" s="162"/>
      <c r="J117" s="162"/>
      <c r="K117" s="162"/>
      <c r="L117" s="162"/>
      <c r="M117" s="162"/>
      <c r="N117" s="162"/>
      <c r="O117" s="162"/>
      <c r="P117" s="162"/>
      <c r="Q117" s="162"/>
      <c r="R117" s="98">
        <f t="shared" si="31"/>
        <v>1</v>
      </c>
      <c r="S117" s="98">
        <f t="shared" si="30"/>
        <v>0</v>
      </c>
      <c r="T117" s="98">
        <f t="shared" si="30"/>
        <v>0</v>
      </c>
      <c r="U117" s="98">
        <f t="shared" si="30"/>
        <v>0</v>
      </c>
      <c r="V117" s="98">
        <f t="shared" si="30"/>
        <v>0</v>
      </c>
      <c r="W117" s="98">
        <f t="shared" si="30"/>
        <v>0</v>
      </c>
      <c r="X117" s="98">
        <f t="shared" si="30"/>
        <v>0</v>
      </c>
      <c r="Y117" s="98">
        <f t="shared" si="30"/>
        <v>0</v>
      </c>
      <c r="Z117" s="98">
        <f t="shared" si="30"/>
        <v>0</v>
      </c>
      <c r="AA117" s="98">
        <f t="shared" si="30"/>
        <v>1</v>
      </c>
      <c r="AB117" s="409"/>
    </row>
    <row r="118" spans="1:575" s="269" customFormat="1" x14ac:dyDescent="0.45">
      <c r="A118" s="194" t="s">
        <v>269</v>
      </c>
      <c r="B118" s="195" t="s">
        <v>270</v>
      </c>
      <c r="C118" s="162" t="s">
        <v>40</v>
      </c>
      <c r="D118" s="162"/>
      <c r="E118" s="162"/>
      <c r="F118" s="162"/>
      <c r="G118" s="162"/>
      <c r="H118" s="162"/>
      <c r="I118" s="162"/>
      <c r="J118" s="162"/>
      <c r="K118" s="162"/>
      <c r="L118" s="162"/>
      <c r="M118" s="162"/>
      <c r="N118" s="162"/>
      <c r="O118" s="162"/>
      <c r="P118" s="162"/>
      <c r="Q118" s="162"/>
      <c r="R118" s="98">
        <f t="shared" si="31"/>
        <v>1</v>
      </c>
      <c r="S118" s="98">
        <f t="shared" ref="S118:AA126" si="32">COUNTIFS($C118:$Q118,"x",$C$3:$Q$3,S$4)</f>
        <v>0</v>
      </c>
      <c r="T118" s="98">
        <f t="shared" si="32"/>
        <v>0</v>
      </c>
      <c r="U118" s="98">
        <f t="shared" si="32"/>
        <v>0</v>
      </c>
      <c r="V118" s="98">
        <f t="shared" si="32"/>
        <v>0</v>
      </c>
      <c r="W118" s="98">
        <f t="shared" si="32"/>
        <v>0</v>
      </c>
      <c r="X118" s="98">
        <f t="shared" si="32"/>
        <v>0</v>
      </c>
      <c r="Y118" s="98">
        <f t="shared" si="32"/>
        <v>0</v>
      </c>
      <c r="Z118" s="98">
        <f t="shared" si="32"/>
        <v>0</v>
      </c>
      <c r="AA118" s="98">
        <f t="shared" si="32"/>
        <v>1</v>
      </c>
      <c r="AB118" s="409"/>
    </row>
    <row r="119" spans="1:575" s="269" customFormat="1" x14ac:dyDescent="0.45">
      <c r="A119" s="159" t="s">
        <v>117</v>
      </c>
      <c r="B119" s="189" t="s">
        <v>271</v>
      </c>
      <c r="C119" s="122" t="s">
        <v>40</v>
      </c>
      <c r="D119" s="122" t="s">
        <v>40</v>
      </c>
      <c r="E119" s="122"/>
      <c r="F119" s="122" t="s">
        <v>40</v>
      </c>
      <c r="G119" s="122" t="s">
        <v>40</v>
      </c>
      <c r="H119" s="122" t="s">
        <v>40</v>
      </c>
      <c r="I119" s="122" t="s">
        <v>40</v>
      </c>
      <c r="J119" s="122" t="s">
        <v>40</v>
      </c>
      <c r="K119" s="122"/>
      <c r="L119" s="122" t="s">
        <v>40</v>
      </c>
      <c r="M119" s="122" t="s">
        <v>40</v>
      </c>
      <c r="N119" s="122"/>
      <c r="O119" s="122" t="s">
        <v>40</v>
      </c>
      <c r="P119" s="122" t="s">
        <v>40</v>
      </c>
      <c r="Q119" s="122" t="s">
        <v>40</v>
      </c>
      <c r="R119" s="97">
        <f t="shared" si="31"/>
        <v>12</v>
      </c>
      <c r="S119" s="97">
        <f t="shared" si="32"/>
        <v>0</v>
      </c>
      <c r="T119" s="97">
        <f t="shared" si="32"/>
        <v>2</v>
      </c>
      <c r="U119" s="97">
        <f t="shared" si="32"/>
        <v>2</v>
      </c>
      <c r="V119" s="97">
        <f t="shared" si="32"/>
        <v>3</v>
      </c>
      <c r="W119" s="97">
        <f t="shared" si="32"/>
        <v>0</v>
      </c>
      <c r="X119" s="97">
        <f t="shared" si="32"/>
        <v>0</v>
      </c>
      <c r="Y119" s="97">
        <f t="shared" si="32"/>
        <v>2</v>
      </c>
      <c r="Z119" s="97">
        <f t="shared" si="32"/>
        <v>0</v>
      </c>
      <c r="AA119" s="97">
        <f t="shared" si="32"/>
        <v>3</v>
      </c>
      <c r="AB119" s="409"/>
    </row>
    <row r="120" spans="1:575" s="269" customFormat="1" x14ac:dyDescent="0.45">
      <c r="A120" s="194" t="s">
        <v>177</v>
      </c>
      <c r="B120" s="195" t="s">
        <v>272</v>
      </c>
      <c r="C120" s="162"/>
      <c r="D120" s="162" t="s">
        <v>40</v>
      </c>
      <c r="E120" s="162"/>
      <c r="F120" s="162"/>
      <c r="G120" s="162"/>
      <c r="H120" s="162"/>
      <c r="I120" s="162"/>
      <c r="J120" s="162"/>
      <c r="K120" s="162"/>
      <c r="L120" s="162"/>
      <c r="M120" s="162"/>
      <c r="N120" s="162"/>
      <c r="O120" s="162"/>
      <c r="P120" s="162"/>
      <c r="Q120" s="162"/>
      <c r="R120" s="98">
        <f t="shared" si="31"/>
        <v>1</v>
      </c>
      <c r="S120" s="98">
        <f t="shared" si="32"/>
        <v>0</v>
      </c>
      <c r="T120" s="98">
        <f t="shared" si="32"/>
        <v>0</v>
      </c>
      <c r="U120" s="98">
        <f t="shared" si="32"/>
        <v>0</v>
      </c>
      <c r="V120" s="98">
        <f t="shared" si="32"/>
        <v>0</v>
      </c>
      <c r="W120" s="98">
        <f t="shared" si="32"/>
        <v>0</v>
      </c>
      <c r="X120" s="98">
        <f t="shared" si="32"/>
        <v>0</v>
      </c>
      <c r="Y120" s="98">
        <f t="shared" si="32"/>
        <v>0</v>
      </c>
      <c r="Z120" s="98">
        <f t="shared" si="32"/>
        <v>0</v>
      </c>
      <c r="AA120" s="98">
        <f t="shared" si="32"/>
        <v>1</v>
      </c>
      <c r="AB120" s="409"/>
    </row>
    <row r="121" spans="1:575" s="269" customFormat="1" x14ac:dyDescent="0.45">
      <c r="A121" s="194" t="s">
        <v>273</v>
      </c>
      <c r="B121" s="195" t="s">
        <v>274</v>
      </c>
      <c r="C121" s="162"/>
      <c r="D121" s="162"/>
      <c r="E121" s="162"/>
      <c r="F121" s="162" t="s">
        <v>40</v>
      </c>
      <c r="G121" s="162"/>
      <c r="H121" s="162"/>
      <c r="I121" s="162"/>
      <c r="J121" s="162"/>
      <c r="K121" s="162"/>
      <c r="L121" s="162"/>
      <c r="M121" s="162"/>
      <c r="N121" s="162"/>
      <c r="O121" s="162"/>
      <c r="P121" s="162"/>
      <c r="Q121" s="162"/>
      <c r="R121" s="98">
        <f t="shared" si="31"/>
        <v>1</v>
      </c>
      <c r="S121" s="98">
        <f t="shared" si="32"/>
        <v>0</v>
      </c>
      <c r="T121" s="98">
        <f t="shared" si="32"/>
        <v>0</v>
      </c>
      <c r="U121" s="98">
        <f t="shared" si="32"/>
        <v>1</v>
      </c>
      <c r="V121" s="98">
        <f t="shared" si="32"/>
        <v>0</v>
      </c>
      <c r="W121" s="98">
        <f t="shared" si="32"/>
        <v>0</v>
      </c>
      <c r="X121" s="98">
        <f t="shared" si="32"/>
        <v>0</v>
      </c>
      <c r="Y121" s="98">
        <f t="shared" si="32"/>
        <v>0</v>
      </c>
      <c r="Z121" s="98">
        <f t="shared" si="32"/>
        <v>0</v>
      </c>
      <c r="AA121" s="98">
        <f t="shared" si="32"/>
        <v>0</v>
      </c>
      <c r="AB121" s="409"/>
    </row>
    <row r="122" spans="1:575" s="269" customFormat="1" x14ac:dyDescent="0.45">
      <c r="A122" s="194" t="s">
        <v>275</v>
      </c>
      <c r="B122" s="195" t="s">
        <v>276</v>
      </c>
      <c r="C122" s="162"/>
      <c r="D122" s="162"/>
      <c r="E122" s="162"/>
      <c r="F122" s="162"/>
      <c r="G122" s="162" t="s">
        <v>40</v>
      </c>
      <c r="H122" s="162"/>
      <c r="I122" s="162"/>
      <c r="J122" s="162"/>
      <c r="K122" s="162"/>
      <c r="L122" s="162"/>
      <c r="M122" s="162"/>
      <c r="N122" s="162"/>
      <c r="O122" s="162"/>
      <c r="P122" s="162"/>
      <c r="Q122" s="162"/>
      <c r="R122" s="98">
        <f t="shared" si="31"/>
        <v>1</v>
      </c>
      <c r="S122" s="98">
        <f t="shared" si="32"/>
        <v>0</v>
      </c>
      <c r="T122" s="98">
        <f t="shared" si="32"/>
        <v>0</v>
      </c>
      <c r="U122" s="98">
        <f t="shared" si="32"/>
        <v>0</v>
      </c>
      <c r="V122" s="98">
        <f t="shared" si="32"/>
        <v>1</v>
      </c>
      <c r="W122" s="98">
        <f t="shared" si="32"/>
        <v>0</v>
      </c>
      <c r="X122" s="98">
        <f t="shared" si="32"/>
        <v>0</v>
      </c>
      <c r="Y122" s="98">
        <f t="shared" si="32"/>
        <v>0</v>
      </c>
      <c r="Z122" s="98">
        <f t="shared" si="32"/>
        <v>0</v>
      </c>
      <c r="AA122" s="98">
        <f t="shared" si="32"/>
        <v>0</v>
      </c>
      <c r="AB122" s="409"/>
    </row>
    <row r="123" spans="1:575" s="269" customFormat="1" x14ac:dyDescent="0.45">
      <c r="A123" s="194" t="s">
        <v>277</v>
      </c>
      <c r="B123" s="195" t="s">
        <v>278</v>
      </c>
      <c r="C123" s="162" t="s">
        <v>40</v>
      </c>
      <c r="D123" s="162"/>
      <c r="E123" s="162"/>
      <c r="F123" s="162"/>
      <c r="G123" s="162"/>
      <c r="H123" s="162" t="s">
        <v>40</v>
      </c>
      <c r="I123" s="162"/>
      <c r="J123" s="162"/>
      <c r="K123" s="162"/>
      <c r="L123" s="162"/>
      <c r="M123" s="162"/>
      <c r="N123" s="162"/>
      <c r="O123" s="162"/>
      <c r="P123" s="162"/>
      <c r="Q123" s="162"/>
      <c r="R123" s="98">
        <f t="shared" ref="R123:R124" si="33">COUNTIF(C123:Q123,"x")</f>
        <v>2</v>
      </c>
      <c r="S123" s="98">
        <f t="shared" si="32"/>
        <v>0</v>
      </c>
      <c r="T123" s="98">
        <f t="shared" si="32"/>
        <v>0</v>
      </c>
      <c r="U123" s="98">
        <f t="shared" si="32"/>
        <v>0</v>
      </c>
      <c r="V123" s="98">
        <f t="shared" si="32"/>
        <v>0</v>
      </c>
      <c r="W123" s="98">
        <f t="shared" si="32"/>
        <v>0</v>
      </c>
      <c r="X123" s="98">
        <f t="shared" si="32"/>
        <v>0</v>
      </c>
      <c r="Y123" s="98">
        <f t="shared" si="32"/>
        <v>0</v>
      </c>
      <c r="Z123" s="98">
        <f t="shared" si="32"/>
        <v>0</v>
      </c>
      <c r="AA123" s="98">
        <f t="shared" si="32"/>
        <v>2</v>
      </c>
      <c r="AB123" s="409"/>
    </row>
    <row r="124" spans="1:575" s="269" customFormat="1" x14ac:dyDescent="0.45">
      <c r="A124" s="194" t="s">
        <v>279</v>
      </c>
      <c r="B124" s="195" t="s">
        <v>280</v>
      </c>
      <c r="C124" s="162"/>
      <c r="D124" s="162"/>
      <c r="E124" s="162"/>
      <c r="F124" s="162"/>
      <c r="G124" s="162"/>
      <c r="H124" s="162"/>
      <c r="I124" s="162" t="s">
        <v>40</v>
      </c>
      <c r="J124" s="162" t="s">
        <v>40</v>
      </c>
      <c r="K124" s="162"/>
      <c r="L124" s="162"/>
      <c r="M124" s="162" t="s">
        <v>40</v>
      </c>
      <c r="N124" s="162"/>
      <c r="O124" s="162" t="s">
        <v>40</v>
      </c>
      <c r="P124" s="162"/>
      <c r="Q124" s="162"/>
      <c r="R124" s="98">
        <f t="shared" si="33"/>
        <v>4</v>
      </c>
      <c r="S124" s="98">
        <f t="shared" si="32"/>
        <v>0</v>
      </c>
      <c r="T124" s="98">
        <f t="shared" si="32"/>
        <v>2</v>
      </c>
      <c r="U124" s="98">
        <f t="shared" si="32"/>
        <v>0</v>
      </c>
      <c r="V124" s="98">
        <f t="shared" si="32"/>
        <v>1</v>
      </c>
      <c r="W124" s="98">
        <f t="shared" si="32"/>
        <v>0</v>
      </c>
      <c r="X124" s="98">
        <f t="shared" si="32"/>
        <v>0</v>
      </c>
      <c r="Y124" s="98">
        <f t="shared" si="32"/>
        <v>1</v>
      </c>
      <c r="Z124" s="98">
        <f t="shared" si="32"/>
        <v>0</v>
      </c>
      <c r="AA124" s="98">
        <f t="shared" si="32"/>
        <v>0</v>
      </c>
      <c r="AB124" s="409"/>
    </row>
    <row r="125" spans="1:575" s="269" customFormat="1" x14ac:dyDescent="0.45">
      <c r="A125" s="194" t="s">
        <v>281</v>
      </c>
      <c r="B125" s="195" t="s">
        <v>282</v>
      </c>
      <c r="C125" s="162"/>
      <c r="D125" s="162" t="s">
        <v>40</v>
      </c>
      <c r="E125" s="162"/>
      <c r="F125" s="162"/>
      <c r="G125" s="162"/>
      <c r="H125" s="162"/>
      <c r="I125" s="162" t="s">
        <v>40</v>
      </c>
      <c r="J125" s="162" t="s">
        <v>40</v>
      </c>
      <c r="K125" s="162"/>
      <c r="L125" s="162" t="s">
        <v>40</v>
      </c>
      <c r="M125" s="162" t="s">
        <v>40</v>
      </c>
      <c r="N125" s="162"/>
      <c r="O125" s="162" t="s">
        <v>40</v>
      </c>
      <c r="P125" s="162" t="s">
        <v>40</v>
      </c>
      <c r="Q125" s="162" t="s">
        <v>40</v>
      </c>
      <c r="R125" s="98">
        <f t="shared" si="31"/>
        <v>8</v>
      </c>
      <c r="S125" s="98">
        <f t="shared" si="32"/>
        <v>0</v>
      </c>
      <c r="T125" s="98">
        <f t="shared" si="32"/>
        <v>2</v>
      </c>
      <c r="U125" s="98">
        <f t="shared" si="32"/>
        <v>1</v>
      </c>
      <c r="V125" s="98">
        <f t="shared" si="32"/>
        <v>2</v>
      </c>
      <c r="W125" s="98">
        <f t="shared" si="32"/>
        <v>0</v>
      </c>
      <c r="X125" s="98">
        <f t="shared" si="32"/>
        <v>0</v>
      </c>
      <c r="Y125" s="98">
        <f t="shared" si="32"/>
        <v>2</v>
      </c>
      <c r="Z125" s="98">
        <f t="shared" si="32"/>
        <v>0</v>
      </c>
      <c r="AA125" s="98">
        <f t="shared" si="32"/>
        <v>1</v>
      </c>
      <c r="AB125" s="409"/>
    </row>
    <row r="126" spans="1:575" s="269" customFormat="1" x14ac:dyDescent="0.45">
      <c r="A126" s="159" t="s">
        <v>119</v>
      </c>
      <c r="B126" s="189" t="s">
        <v>283</v>
      </c>
      <c r="C126" s="122"/>
      <c r="D126" s="122" t="s">
        <v>40</v>
      </c>
      <c r="E126" s="122"/>
      <c r="F126" s="122"/>
      <c r="G126" s="122"/>
      <c r="H126" s="122"/>
      <c r="I126" s="122"/>
      <c r="J126" s="122"/>
      <c r="K126" s="122"/>
      <c r="L126" s="122"/>
      <c r="M126" s="122"/>
      <c r="N126" s="122"/>
      <c r="O126" s="122"/>
      <c r="P126" s="122"/>
      <c r="Q126" s="122"/>
      <c r="R126" s="97">
        <f t="shared" si="31"/>
        <v>1</v>
      </c>
      <c r="S126" s="97">
        <f t="shared" si="32"/>
        <v>0</v>
      </c>
      <c r="T126" s="97">
        <f t="shared" si="32"/>
        <v>0</v>
      </c>
      <c r="U126" s="97">
        <f t="shared" si="32"/>
        <v>0</v>
      </c>
      <c r="V126" s="97">
        <f t="shared" si="32"/>
        <v>0</v>
      </c>
      <c r="W126" s="97">
        <f t="shared" si="32"/>
        <v>0</v>
      </c>
      <c r="X126" s="97">
        <f t="shared" si="32"/>
        <v>0</v>
      </c>
      <c r="Y126" s="97">
        <f t="shared" si="32"/>
        <v>0</v>
      </c>
      <c r="Z126" s="97">
        <f t="shared" si="32"/>
        <v>0</v>
      </c>
      <c r="AA126" s="97">
        <f t="shared" si="32"/>
        <v>1</v>
      </c>
      <c r="AB126" s="409"/>
    </row>
    <row r="127" spans="1:575" ht="32" x14ac:dyDescent="0.45">
      <c r="A127" s="26" t="s">
        <v>156</v>
      </c>
      <c r="B127" s="260" t="s">
        <v>284</v>
      </c>
      <c r="C127" s="417"/>
      <c r="D127" s="417"/>
      <c r="E127" s="417"/>
      <c r="F127" s="417"/>
      <c r="G127" s="417"/>
      <c r="H127" s="417"/>
      <c r="I127" s="417"/>
      <c r="J127" s="417"/>
      <c r="K127" s="417"/>
      <c r="L127" s="417"/>
      <c r="M127" s="417"/>
      <c r="N127" s="417"/>
      <c r="O127" s="417"/>
      <c r="P127" s="417"/>
      <c r="Q127" s="417"/>
      <c r="R127" s="417"/>
      <c r="S127" s="417"/>
      <c r="T127" s="417"/>
      <c r="U127" s="417"/>
      <c r="V127" s="417"/>
      <c r="W127" s="417"/>
      <c r="X127" s="417"/>
      <c r="Y127" s="417"/>
      <c r="Z127" s="417"/>
      <c r="AA127" s="417"/>
      <c r="AB127" s="199"/>
      <c r="AC127" s="84"/>
      <c r="AD127" s="84" t="s">
        <v>112</v>
      </c>
      <c r="AE127" s="84" t="s">
        <v>112</v>
      </c>
      <c r="AF127" s="84" t="s">
        <v>112</v>
      </c>
      <c r="AG127" s="84" t="s">
        <v>112</v>
      </c>
      <c r="AH127" s="84" t="s">
        <v>112</v>
      </c>
      <c r="AI127" s="84" t="s">
        <v>112</v>
      </c>
      <c r="AJ127" s="84" t="s">
        <v>112</v>
      </c>
      <c r="AK127" s="84" t="s">
        <v>112</v>
      </c>
      <c r="AL127" s="84" t="s">
        <v>112</v>
      </c>
      <c r="AM127" s="84" t="s">
        <v>112</v>
      </c>
      <c r="AN127" s="84" t="s">
        <v>112</v>
      </c>
      <c r="AO127" s="84" t="s">
        <v>112</v>
      </c>
      <c r="AP127" s="84" t="s">
        <v>112</v>
      </c>
      <c r="AQ127" s="84" t="s">
        <v>112</v>
      </c>
      <c r="AR127" s="84" t="s">
        <v>112</v>
      </c>
      <c r="AS127" s="84" t="s">
        <v>112</v>
      </c>
      <c r="AT127" s="84" t="s">
        <v>112</v>
      </c>
      <c r="AU127" s="84" t="s">
        <v>112</v>
      </c>
      <c r="AV127" s="84" t="s">
        <v>112</v>
      </c>
      <c r="AW127" s="84" t="s">
        <v>112</v>
      </c>
      <c r="AX127" s="84" t="s">
        <v>112</v>
      </c>
      <c r="AY127" s="84" t="s">
        <v>112</v>
      </c>
      <c r="AZ127" s="84" t="s">
        <v>112</v>
      </c>
      <c r="BA127" s="84" t="s">
        <v>112</v>
      </c>
      <c r="BB127" s="84" t="s">
        <v>112</v>
      </c>
      <c r="BC127" s="84" t="s">
        <v>112</v>
      </c>
      <c r="BD127" s="84" t="s">
        <v>112</v>
      </c>
      <c r="BE127" s="84" t="s">
        <v>112</v>
      </c>
      <c r="BF127" s="84" t="s">
        <v>112</v>
      </c>
      <c r="BG127" s="84" t="s">
        <v>112</v>
      </c>
      <c r="BH127" s="84" t="s">
        <v>112</v>
      </c>
      <c r="BI127" s="84" t="s">
        <v>112</v>
      </c>
      <c r="BJ127" s="84" t="s">
        <v>112</v>
      </c>
      <c r="BK127" s="84" t="s">
        <v>112</v>
      </c>
      <c r="BL127" s="84" t="s">
        <v>112</v>
      </c>
      <c r="BM127" s="84" t="s">
        <v>112</v>
      </c>
      <c r="BN127" s="84" t="s">
        <v>112</v>
      </c>
      <c r="BO127" s="84" t="s">
        <v>112</v>
      </c>
      <c r="BP127" s="84" t="s">
        <v>112</v>
      </c>
      <c r="BQ127" s="84" t="s">
        <v>112</v>
      </c>
      <c r="BR127" s="84" t="s">
        <v>112</v>
      </c>
      <c r="BS127" s="84" t="s">
        <v>112</v>
      </c>
      <c r="BT127" s="84" t="s">
        <v>112</v>
      </c>
      <c r="BU127" s="84" t="s">
        <v>112</v>
      </c>
      <c r="BV127" s="84" t="s">
        <v>112</v>
      </c>
      <c r="BW127" s="84" t="s">
        <v>112</v>
      </c>
      <c r="BX127" s="84" t="s">
        <v>112</v>
      </c>
      <c r="BY127" s="84" t="s">
        <v>112</v>
      </c>
      <c r="BZ127" s="84" t="s">
        <v>112</v>
      </c>
      <c r="CA127" s="84" t="s">
        <v>112</v>
      </c>
      <c r="CB127" s="84" t="s">
        <v>112</v>
      </c>
      <c r="CC127" s="84" t="s">
        <v>112</v>
      </c>
      <c r="CD127" s="84" t="s">
        <v>112</v>
      </c>
      <c r="CE127" s="84" t="s">
        <v>112</v>
      </c>
      <c r="CF127" s="84" t="s">
        <v>112</v>
      </c>
      <c r="CG127" s="84" t="s">
        <v>112</v>
      </c>
      <c r="CH127" s="84" t="s">
        <v>112</v>
      </c>
      <c r="CI127" s="84" t="s">
        <v>112</v>
      </c>
      <c r="CJ127" s="84" t="s">
        <v>112</v>
      </c>
      <c r="CK127" s="84" t="s">
        <v>112</v>
      </c>
      <c r="CL127" s="84" t="s">
        <v>112</v>
      </c>
      <c r="CM127" s="84" t="s">
        <v>112</v>
      </c>
      <c r="CN127" s="84" t="s">
        <v>112</v>
      </c>
      <c r="CO127" s="84" t="s">
        <v>112</v>
      </c>
      <c r="CP127" s="84" t="s">
        <v>112</v>
      </c>
      <c r="CQ127" s="84" t="s">
        <v>112</v>
      </c>
      <c r="CR127" s="84" t="s">
        <v>112</v>
      </c>
      <c r="CS127" s="84" t="s">
        <v>112</v>
      </c>
      <c r="CT127" s="84" t="s">
        <v>112</v>
      </c>
      <c r="CU127" s="84" t="s">
        <v>112</v>
      </c>
      <c r="CV127" s="84" t="s">
        <v>112</v>
      </c>
      <c r="CW127" s="84" t="s">
        <v>112</v>
      </c>
      <c r="CX127" s="84" t="s">
        <v>112</v>
      </c>
      <c r="CY127" s="84" t="s">
        <v>112</v>
      </c>
      <c r="CZ127" s="84" t="s">
        <v>112</v>
      </c>
      <c r="DA127" s="84" t="s">
        <v>112</v>
      </c>
      <c r="DB127" s="84" t="s">
        <v>112</v>
      </c>
      <c r="DC127" s="84" t="s">
        <v>112</v>
      </c>
      <c r="DD127" s="84" t="s">
        <v>112</v>
      </c>
      <c r="DE127" s="84" t="s">
        <v>112</v>
      </c>
      <c r="DF127" s="84" t="s">
        <v>112</v>
      </c>
      <c r="DG127" s="84" t="s">
        <v>112</v>
      </c>
      <c r="DH127" s="84" t="s">
        <v>112</v>
      </c>
      <c r="DI127" s="84" t="s">
        <v>112</v>
      </c>
      <c r="DJ127" s="84" t="s">
        <v>112</v>
      </c>
      <c r="DK127" s="84" t="s">
        <v>112</v>
      </c>
      <c r="DL127" s="84" t="s">
        <v>112</v>
      </c>
      <c r="DM127" s="84" t="s">
        <v>112</v>
      </c>
      <c r="DN127" s="84" t="s">
        <v>112</v>
      </c>
      <c r="DO127" s="84" t="s">
        <v>112</v>
      </c>
      <c r="DP127" s="84" t="s">
        <v>112</v>
      </c>
      <c r="DQ127" s="84" t="s">
        <v>112</v>
      </c>
      <c r="DR127" s="84" t="s">
        <v>112</v>
      </c>
      <c r="DS127" s="84" t="s">
        <v>112</v>
      </c>
      <c r="DT127" s="84" t="s">
        <v>112</v>
      </c>
      <c r="DU127" s="84" t="s">
        <v>112</v>
      </c>
      <c r="DV127" s="84" t="s">
        <v>112</v>
      </c>
      <c r="DW127" s="84" t="s">
        <v>112</v>
      </c>
      <c r="DX127" s="84" t="s">
        <v>112</v>
      </c>
      <c r="DY127" s="84" t="s">
        <v>112</v>
      </c>
      <c r="DZ127" s="84" t="s">
        <v>112</v>
      </c>
      <c r="EA127" s="84" t="s">
        <v>112</v>
      </c>
      <c r="EB127" s="84" t="s">
        <v>112</v>
      </c>
      <c r="EC127" s="84" t="s">
        <v>112</v>
      </c>
      <c r="ED127" s="84" t="s">
        <v>112</v>
      </c>
      <c r="EE127" s="84" t="s">
        <v>112</v>
      </c>
      <c r="EF127" s="84" t="s">
        <v>112</v>
      </c>
      <c r="EG127" s="84" t="s">
        <v>112</v>
      </c>
      <c r="EH127" s="84" t="s">
        <v>112</v>
      </c>
      <c r="EI127" s="84" t="s">
        <v>112</v>
      </c>
      <c r="EJ127" s="84" t="s">
        <v>112</v>
      </c>
      <c r="EK127" s="84" t="s">
        <v>112</v>
      </c>
      <c r="EL127" s="84" t="s">
        <v>112</v>
      </c>
      <c r="EM127" s="84" t="s">
        <v>112</v>
      </c>
      <c r="EN127" s="84" t="s">
        <v>112</v>
      </c>
      <c r="EO127" s="84" t="s">
        <v>112</v>
      </c>
      <c r="EP127" s="84" t="s">
        <v>112</v>
      </c>
      <c r="EQ127" s="84" t="s">
        <v>112</v>
      </c>
      <c r="ER127" s="84" t="s">
        <v>112</v>
      </c>
      <c r="ES127" s="84" t="s">
        <v>112</v>
      </c>
      <c r="ET127" s="84" t="s">
        <v>112</v>
      </c>
      <c r="EU127" s="84" t="s">
        <v>112</v>
      </c>
      <c r="EV127" s="84" t="s">
        <v>112</v>
      </c>
      <c r="EW127" s="84" t="s">
        <v>112</v>
      </c>
      <c r="EX127" s="84" t="s">
        <v>112</v>
      </c>
      <c r="EY127" s="84" t="s">
        <v>112</v>
      </c>
      <c r="EZ127" s="84" t="s">
        <v>112</v>
      </c>
      <c r="FA127" s="84" t="s">
        <v>112</v>
      </c>
      <c r="FB127" s="84" t="s">
        <v>112</v>
      </c>
      <c r="FC127" s="84" t="s">
        <v>112</v>
      </c>
      <c r="FD127" s="84" t="s">
        <v>112</v>
      </c>
      <c r="FE127" s="84" t="s">
        <v>112</v>
      </c>
      <c r="FF127" s="84" t="s">
        <v>112</v>
      </c>
      <c r="FG127" s="84" t="s">
        <v>112</v>
      </c>
      <c r="FH127" s="84" t="s">
        <v>112</v>
      </c>
      <c r="FI127" s="84" t="s">
        <v>112</v>
      </c>
      <c r="FJ127" s="84" t="s">
        <v>112</v>
      </c>
      <c r="FK127" s="84" t="s">
        <v>112</v>
      </c>
      <c r="FL127" s="84" t="s">
        <v>112</v>
      </c>
      <c r="FM127" s="84" t="s">
        <v>112</v>
      </c>
      <c r="FN127" s="84" t="s">
        <v>112</v>
      </c>
      <c r="FO127" s="84" t="s">
        <v>112</v>
      </c>
      <c r="FP127" s="84" t="s">
        <v>112</v>
      </c>
      <c r="FQ127" s="84" t="s">
        <v>112</v>
      </c>
      <c r="FR127" s="84" t="s">
        <v>112</v>
      </c>
      <c r="FS127" s="84" t="s">
        <v>112</v>
      </c>
      <c r="FT127" s="84" t="s">
        <v>112</v>
      </c>
      <c r="FU127" s="84" t="s">
        <v>112</v>
      </c>
      <c r="FV127" s="84" t="s">
        <v>112</v>
      </c>
      <c r="FW127" s="84" t="s">
        <v>112</v>
      </c>
      <c r="FX127" s="84" t="s">
        <v>112</v>
      </c>
      <c r="FY127" s="84" t="s">
        <v>112</v>
      </c>
      <c r="FZ127" s="84" t="s">
        <v>112</v>
      </c>
      <c r="GA127" s="84" t="s">
        <v>112</v>
      </c>
      <c r="GB127" s="84" t="s">
        <v>112</v>
      </c>
      <c r="GC127" s="84" t="s">
        <v>112</v>
      </c>
      <c r="GD127" s="84" t="s">
        <v>112</v>
      </c>
      <c r="GE127" s="84" t="s">
        <v>112</v>
      </c>
      <c r="GF127" s="84" t="s">
        <v>112</v>
      </c>
      <c r="GG127" s="84" t="s">
        <v>112</v>
      </c>
      <c r="GH127" s="84" t="s">
        <v>112</v>
      </c>
      <c r="GI127" s="84" t="s">
        <v>112</v>
      </c>
      <c r="GJ127" s="84" t="s">
        <v>112</v>
      </c>
      <c r="GK127" s="84" t="s">
        <v>112</v>
      </c>
      <c r="GL127" s="84" t="s">
        <v>112</v>
      </c>
      <c r="GM127" s="84" t="s">
        <v>112</v>
      </c>
      <c r="GN127" s="84" t="s">
        <v>112</v>
      </c>
      <c r="GO127" s="84" t="s">
        <v>112</v>
      </c>
      <c r="GP127" s="84" t="s">
        <v>112</v>
      </c>
      <c r="GQ127" s="84" t="s">
        <v>112</v>
      </c>
      <c r="GR127" s="84" t="s">
        <v>112</v>
      </c>
      <c r="GS127" s="84" t="s">
        <v>112</v>
      </c>
      <c r="GT127" s="84" t="s">
        <v>112</v>
      </c>
      <c r="GU127" s="84" t="s">
        <v>112</v>
      </c>
      <c r="GV127" s="84" t="s">
        <v>112</v>
      </c>
      <c r="GW127" s="84" t="s">
        <v>112</v>
      </c>
      <c r="GX127" s="84" t="s">
        <v>112</v>
      </c>
      <c r="GY127" s="84" t="s">
        <v>112</v>
      </c>
      <c r="GZ127" s="84" t="s">
        <v>112</v>
      </c>
      <c r="HA127" s="84" t="s">
        <v>112</v>
      </c>
      <c r="HB127" s="84" t="s">
        <v>112</v>
      </c>
      <c r="HC127" s="84" t="s">
        <v>112</v>
      </c>
      <c r="HD127" s="84" t="s">
        <v>112</v>
      </c>
      <c r="HE127" s="84" t="s">
        <v>112</v>
      </c>
      <c r="HF127" s="84" t="s">
        <v>112</v>
      </c>
      <c r="HG127" s="84" t="s">
        <v>112</v>
      </c>
      <c r="HH127" s="84" t="s">
        <v>112</v>
      </c>
      <c r="HI127" s="84" t="s">
        <v>112</v>
      </c>
      <c r="HJ127" s="84" t="s">
        <v>112</v>
      </c>
      <c r="HK127" s="84" t="s">
        <v>112</v>
      </c>
      <c r="HL127" s="84" t="s">
        <v>112</v>
      </c>
      <c r="HM127" s="84" t="s">
        <v>112</v>
      </c>
      <c r="HN127" s="84" t="s">
        <v>112</v>
      </c>
      <c r="HO127" s="84" t="s">
        <v>112</v>
      </c>
      <c r="HP127" s="84" t="s">
        <v>112</v>
      </c>
      <c r="HQ127" s="84" t="s">
        <v>112</v>
      </c>
      <c r="HR127" s="84" t="s">
        <v>112</v>
      </c>
      <c r="HS127" s="84" t="s">
        <v>112</v>
      </c>
      <c r="HT127" s="84" t="s">
        <v>112</v>
      </c>
      <c r="HU127" s="84" t="s">
        <v>112</v>
      </c>
      <c r="HV127" s="84" t="s">
        <v>112</v>
      </c>
      <c r="HW127" s="84" t="s">
        <v>112</v>
      </c>
      <c r="HX127" s="84" t="s">
        <v>112</v>
      </c>
      <c r="HY127" s="84" t="s">
        <v>112</v>
      </c>
      <c r="HZ127" s="84" t="s">
        <v>112</v>
      </c>
      <c r="IA127" s="84" t="s">
        <v>112</v>
      </c>
      <c r="IB127" s="84" t="s">
        <v>112</v>
      </c>
      <c r="IC127" s="84" t="s">
        <v>112</v>
      </c>
      <c r="ID127" s="84" t="s">
        <v>112</v>
      </c>
      <c r="IE127" s="84" t="s">
        <v>112</v>
      </c>
      <c r="IF127" s="84" t="s">
        <v>112</v>
      </c>
      <c r="IG127" s="84" t="s">
        <v>112</v>
      </c>
      <c r="IH127" s="84" t="s">
        <v>112</v>
      </c>
      <c r="II127" s="84" t="s">
        <v>112</v>
      </c>
      <c r="IJ127" s="84" t="s">
        <v>112</v>
      </c>
      <c r="IK127" s="84" t="s">
        <v>112</v>
      </c>
      <c r="IL127" s="84" t="s">
        <v>112</v>
      </c>
      <c r="IM127" s="84" t="s">
        <v>112</v>
      </c>
      <c r="IN127" s="84" t="s">
        <v>112</v>
      </c>
      <c r="IO127" s="84" t="s">
        <v>112</v>
      </c>
      <c r="IP127" s="84" t="s">
        <v>112</v>
      </c>
      <c r="IQ127" s="84" t="s">
        <v>112</v>
      </c>
      <c r="IR127" s="84" t="s">
        <v>112</v>
      </c>
      <c r="IS127" s="84" t="s">
        <v>112</v>
      </c>
      <c r="IT127" s="84" t="s">
        <v>112</v>
      </c>
      <c r="IU127" s="84" t="s">
        <v>112</v>
      </c>
      <c r="IV127" s="84" t="s">
        <v>112</v>
      </c>
      <c r="IW127" s="84" t="s">
        <v>112</v>
      </c>
      <c r="IX127" s="84" t="s">
        <v>112</v>
      </c>
      <c r="IY127" s="84" t="s">
        <v>112</v>
      </c>
      <c r="IZ127" s="84" t="s">
        <v>112</v>
      </c>
      <c r="JA127" s="84" t="s">
        <v>112</v>
      </c>
      <c r="JB127" s="84" t="s">
        <v>112</v>
      </c>
      <c r="JC127" s="84" t="s">
        <v>112</v>
      </c>
      <c r="JD127" s="84" t="s">
        <v>112</v>
      </c>
      <c r="JE127" s="84" t="s">
        <v>112</v>
      </c>
      <c r="JF127" s="84" t="s">
        <v>112</v>
      </c>
      <c r="JG127" s="84" t="s">
        <v>112</v>
      </c>
      <c r="JH127" s="84" t="s">
        <v>112</v>
      </c>
      <c r="JI127" s="84" t="s">
        <v>112</v>
      </c>
      <c r="JJ127" s="84" t="s">
        <v>112</v>
      </c>
      <c r="JK127" s="84" t="s">
        <v>112</v>
      </c>
      <c r="JL127" s="84" t="s">
        <v>112</v>
      </c>
      <c r="JM127" s="84" t="s">
        <v>112</v>
      </c>
      <c r="JN127" s="84" t="s">
        <v>112</v>
      </c>
      <c r="JO127" s="84" t="s">
        <v>112</v>
      </c>
      <c r="JP127" s="84" t="s">
        <v>112</v>
      </c>
      <c r="JQ127" s="84" t="s">
        <v>112</v>
      </c>
      <c r="JR127" s="84" t="s">
        <v>112</v>
      </c>
      <c r="JS127" s="84" t="s">
        <v>112</v>
      </c>
      <c r="JT127" s="84" t="s">
        <v>112</v>
      </c>
      <c r="JU127" s="84" t="s">
        <v>112</v>
      </c>
      <c r="JV127" s="84" t="s">
        <v>112</v>
      </c>
      <c r="JW127" s="84" t="s">
        <v>112</v>
      </c>
      <c r="JX127" s="84" t="s">
        <v>112</v>
      </c>
      <c r="JY127" s="84" t="s">
        <v>112</v>
      </c>
      <c r="JZ127" s="84" t="s">
        <v>112</v>
      </c>
      <c r="KA127" s="84" t="s">
        <v>112</v>
      </c>
      <c r="KB127" s="84" t="s">
        <v>112</v>
      </c>
      <c r="KC127" s="84" t="s">
        <v>112</v>
      </c>
      <c r="KD127" s="84" t="s">
        <v>112</v>
      </c>
      <c r="KE127" s="84" t="s">
        <v>112</v>
      </c>
      <c r="KF127" s="84" t="s">
        <v>112</v>
      </c>
      <c r="KG127" s="84" t="s">
        <v>112</v>
      </c>
      <c r="KH127" s="84" t="s">
        <v>112</v>
      </c>
      <c r="KI127" s="84" t="s">
        <v>112</v>
      </c>
      <c r="KJ127" s="84" t="s">
        <v>112</v>
      </c>
      <c r="KK127" s="84" t="s">
        <v>112</v>
      </c>
      <c r="KL127" s="84" t="s">
        <v>112</v>
      </c>
      <c r="KM127" s="84" t="s">
        <v>112</v>
      </c>
      <c r="KN127" s="84" t="s">
        <v>112</v>
      </c>
      <c r="KO127" s="84" t="s">
        <v>112</v>
      </c>
      <c r="KP127" s="84" t="s">
        <v>112</v>
      </c>
      <c r="KQ127" s="84" t="s">
        <v>112</v>
      </c>
      <c r="KR127" s="84" t="s">
        <v>112</v>
      </c>
      <c r="KS127" s="84" t="s">
        <v>112</v>
      </c>
      <c r="KT127" s="84" t="s">
        <v>112</v>
      </c>
      <c r="KU127" s="84" t="s">
        <v>112</v>
      </c>
      <c r="KV127" s="84" t="s">
        <v>112</v>
      </c>
      <c r="KW127" s="84" t="s">
        <v>112</v>
      </c>
      <c r="KX127" s="84" t="s">
        <v>112</v>
      </c>
      <c r="KY127" s="84" t="s">
        <v>112</v>
      </c>
      <c r="KZ127" s="84" t="s">
        <v>112</v>
      </c>
      <c r="LA127" s="84" t="s">
        <v>112</v>
      </c>
      <c r="LB127" s="84" t="s">
        <v>112</v>
      </c>
      <c r="LC127" s="84" t="s">
        <v>112</v>
      </c>
      <c r="LD127" s="84" t="s">
        <v>112</v>
      </c>
      <c r="LE127" s="84" t="s">
        <v>112</v>
      </c>
      <c r="LF127" s="84" t="s">
        <v>112</v>
      </c>
      <c r="LG127" s="84" t="s">
        <v>112</v>
      </c>
      <c r="LH127" s="84" t="s">
        <v>112</v>
      </c>
      <c r="LI127" s="84" t="s">
        <v>112</v>
      </c>
      <c r="LJ127" s="84" t="s">
        <v>112</v>
      </c>
      <c r="LK127" s="84" t="s">
        <v>112</v>
      </c>
      <c r="LL127" s="84" t="s">
        <v>112</v>
      </c>
      <c r="LM127" s="84" t="s">
        <v>112</v>
      </c>
      <c r="LN127" s="84" t="s">
        <v>112</v>
      </c>
      <c r="LO127" s="84" t="s">
        <v>112</v>
      </c>
      <c r="LP127" s="84" t="s">
        <v>112</v>
      </c>
      <c r="LQ127" s="84" t="s">
        <v>112</v>
      </c>
      <c r="LR127" s="84" t="s">
        <v>112</v>
      </c>
      <c r="LS127" s="84" t="s">
        <v>112</v>
      </c>
      <c r="LT127" s="84" t="s">
        <v>112</v>
      </c>
      <c r="LU127" s="84" t="s">
        <v>112</v>
      </c>
      <c r="LV127" s="84" t="s">
        <v>112</v>
      </c>
      <c r="LW127" s="84" t="s">
        <v>112</v>
      </c>
      <c r="LX127" s="84" t="s">
        <v>112</v>
      </c>
      <c r="LY127" s="84" t="s">
        <v>112</v>
      </c>
      <c r="LZ127" s="84" t="s">
        <v>112</v>
      </c>
      <c r="MA127" s="84" t="s">
        <v>112</v>
      </c>
      <c r="MB127" s="84" t="s">
        <v>112</v>
      </c>
      <c r="MC127" s="84" t="s">
        <v>112</v>
      </c>
      <c r="MD127" s="84" t="s">
        <v>112</v>
      </c>
      <c r="ME127" s="84" t="s">
        <v>112</v>
      </c>
      <c r="MF127" s="84" t="s">
        <v>112</v>
      </c>
      <c r="MG127" s="84" t="s">
        <v>112</v>
      </c>
      <c r="MH127" s="84" t="s">
        <v>112</v>
      </c>
      <c r="MI127" s="84" t="s">
        <v>112</v>
      </c>
      <c r="MJ127" s="84" t="s">
        <v>112</v>
      </c>
      <c r="MK127" s="84" t="s">
        <v>112</v>
      </c>
      <c r="ML127" s="84" t="s">
        <v>112</v>
      </c>
      <c r="MM127" s="84" t="s">
        <v>112</v>
      </c>
      <c r="MN127" s="84" t="s">
        <v>112</v>
      </c>
      <c r="MO127" s="84" t="s">
        <v>112</v>
      </c>
      <c r="MP127" s="84" t="s">
        <v>112</v>
      </c>
      <c r="MQ127" s="84" t="s">
        <v>112</v>
      </c>
      <c r="MR127" s="84" t="s">
        <v>112</v>
      </c>
      <c r="MS127" s="84" t="s">
        <v>112</v>
      </c>
      <c r="MT127" s="84" t="s">
        <v>112</v>
      </c>
      <c r="MU127" s="84" t="s">
        <v>112</v>
      </c>
      <c r="MV127" s="84" t="s">
        <v>112</v>
      </c>
      <c r="MW127" s="84" t="s">
        <v>112</v>
      </c>
      <c r="MX127" s="84" t="s">
        <v>112</v>
      </c>
      <c r="MY127" s="84" t="s">
        <v>112</v>
      </c>
      <c r="MZ127" s="84" t="s">
        <v>112</v>
      </c>
      <c r="NA127" s="84" t="s">
        <v>112</v>
      </c>
      <c r="NB127" s="84" t="s">
        <v>112</v>
      </c>
      <c r="NC127" s="84" t="s">
        <v>112</v>
      </c>
      <c r="ND127" s="84" t="s">
        <v>112</v>
      </c>
      <c r="NE127" s="84" t="s">
        <v>112</v>
      </c>
      <c r="NF127" s="84" t="s">
        <v>112</v>
      </c>
      <c r="NG127" s="84" t="s">
        <v>112</v>
      </c>
      <c r="NH127" s="84" t="s">
        <v>112</v>
      </c>
      <c r="NI127" s="84" t="s">
        <v>112</v>
      </c>
      <c r="NJ127" s="84" t="s">
        <v>112</v>
      </c>
      <c r="NK127" s="84" t="s">
        <v>112</v>
      </c>
      <c r="NL127" s="84" t="s">
        <v>112</v>
      </c>
      <c r="NM127" s="84" t="s">
        <v>112</v>
      </c>
      <c r="NN127" s="84" t="s">
        <v>112</v>
      </c>
      <c r="NO127" s="84" t="s">
        <v>112</v>
      </c>
      <c r="NP127" s="84" t="s">
        <v>112</v>
      </c>
      <c r="NQ127" s="84" t="s">
        <v>112</v>
      </c>
      <c r="NR127" s="84" t="s">
        <v>112</v>
      </c>
      <c r="NS127" s="84" t="s">
        <v>112</v>
      </c>
      <c r="NT127" s="84" t="s">
        <v>112</v>
      </c>
      <c r="NU127" s="84" t="s">
        <v>112</v>
      </c>
      <c r="NV127" s="84" t="s">
        <v>112</v>
      </c>
      <c r="NW127" s="84" t="s">
        <v>112</v>
      </c>
      <c r="NX127" s="84" t="s">
        <v>112</v>
      </c>
      <c r="NY127" s="84" t="s">
        <v>112</v>
      </c>
      <c r="NZ127" s="84" t="s">
        <v>112</v>
      </c>
      <c r="OA127" s="84" t="s">
        <v>112</v>
      </c>
      <c r="OB127" s="84" t="s">
        <v>112</v>
      </c>
      <c r="OC127" s="84" t="s">
        <v>112</v>
      </c>
      <c r="OD127" s="84" t="s">
        <v>112</v>
      </c>
      <c r="OE127" s="84" t="s">
        <v>112</v>
      </c>
      <c r="OF127" s="84" t="s">
        <v>112</v>
      </c>
      <c r="OG127" s="84" t="s">
        <v>112</v>
      </c>
      <c r="OH127" s="84" t="s">
        <v>112</v>
      </c>
      <c r="OI127" s="84" t="s">
        <v>112</v>
      </c>
      <c r="OJ127" s="84" t="s">
        <v>112</v>
      </c>
      <c r="OK127" s="84" t="s">
        <v>112</v>
      </c>
      <c r="OL127" s="84" t="s">
        <v>112</v>
      </c>
      <c r="OM127" s="84" t="s">
        <v>112</v>
      </c>
      <c r="ON127" s="84" t="s">
        <v>112</v>
      </c>
      <c r="OO127" s="84" t="s">
        <v>112</v>
      </c>
      <c r="OP127" s="84" t="s">
        <v>112</v>
      </c>
      <c r="OQ127" s="84" t="s">
        <v>112</v>
      </c>
      <c r="OR127" s="84" t="s">
        <v>112</v>
      </c>
      <c r="OS127" s="84" t="s">
        <v>112</v>
      </c>
      <c r="OT127" s="84" t="s">
        <v>112</v>
      </c>
      <c r="OU127" s="84" t="s">
        <v>112</v>
      </c>
      <c r="OV127" s="84" t="s">
        <v>112</v>
      </c>
      <c r="OW127" s="84" t="s">
        <v>112</v>
      </c>
      <c r="OX127" s="84" t="s">
        <v>112</v>
      </c>
      <c r="OY127" s="84" t="s">
        <v>112</v>
      </c>
      <c r="OZ127" s="84" t="s">
        <v>112</v>
      </c>
      <c r="PA127" s="84" t="s">
        <v>112</v>
      </c>
      <c r="PB127" s="84" t="s">
        <v>112</v>
      </c>
      <c r="PC127" s="84" t="s">
        <v>112</v>
      </c>
      <c r="PD127" s="84" t="s">
        <v>112</v>
      </c>
      <c r="PE127" s="84" t="s">
        <v>112</v>
      </c>
      <c r="PF127" s="84" t="s">
        <v>112</v>
      </c>
      <c r="PG127" s="84" t="s">
        <v>112</v>
      </c>
      <c r="PH127" s="84" t="s">
        <v>112</v>
      </c>
      <c r="PI127" s="84" t="s">
        <v>112</v>
      </c>
      <c r="PJ127" s="84" t="s">
        <v>112</v>
      </c>
      <c r="PK127" s="84" t="s">
        <v>112</v>
      </c>
      <c r="PL127" s="84" t="s">
        <v>112</v>
      </c>
      <c r="PM127" s="84" t="s">
        <v>112</v>
      </c>
      <c r="PN127" s="84" t="s">
        <v>112</v>
      </c>
      <c r="PO127" s="84" t="s">
        <v>112</v>
      </c>
      <c r="PP127" s="84" t="s">
        <v>112</v>
      </c>
      <c r="PQ127" s="84" t="s">
        <v>112</v>
      </c>
      <c r="PR127" s="84" t="s">
        <v>112</v>
      </c>
      <c r="PS127" s="84" t="s">
        <v>112</v>
      </c>
      <c r="PT127" s="84" t="s">
        <v>112</v>
      </c>
      <c r="PU127" s="84" t="s">
        <v>112</v>
      </c>
      <c r="PV127" s="84" t="s">
        <v>112</v>
      </c>
      <c r="PW127" s="84" t="s">
        <v>112</v>
      </c>
      <c r="PX127" s="84" t="s">
        <v>112</v>
      </c>
      <c r="PY127" s="84" t="s">
        <v>112</v>
      </c>
      <c r="PZ127" s="84" t="s">
        <v>112</v>
      </c>
      <c r="QA127" s="84" t="s">
        <v>112</v>
      </c>
      <c r="QB127" s="84" t="s">
        <v>112</v>
      </c>
      <c r="QC127" s="84" t="s">
        <v>112</v>
      </c>
      <c r="QD127" s="84" t="s">
        <v>112</v>
      </c>
      <c r="QE127" s="84" t="s">
        <v>112</v>
      </c>
      <c r="QF127" s="84" t="s">
        <v>112</v>
      </c>
      <c r="QG127" s="84" t="s">
        <v>112</v>
      </c>
      <c r="QH127" s="84" t="s">
        <v>112</v>
      </c>
      <c r="QI127" s="84" t="s">
        <v>112</v>
      </c>
      <c r="QJ127" s="84" t="s">
        <v>112</v>
      </c>
      <c r="QK127" s="84" t="s">
        <v>112</v>
      </c>
      <c r="QL127" s="84" t="s">
        <v>112</v>
      </c>
      <c r="QM127" s="84" t="s">
        <v>112</v>
      </c>
      <c r="QN127" s="84" t="s">
        <v>112</v>
      </c>
      <c r="QO127" s="84" t="s">
        <v>112</v>
      </c>
      <c r="QP127" s="84" t="s">
        <v>112</v>
      </c>
      <c r="QQ127" s="84" t="s">
        <v>112</v>
      </c>
      <c r="QR127" s="84" t="s">
        <v>112</v>
      </c>
      <c r="QS127" s="84" t="s">
        <v>112</v>
      </c>
      <c r="QT127" s="84" t="s">
        <v>112</v>
      </c>
      <c r="QU127" s="84" t="s">
        <v>112</v>
      </c>
      <c r="QV127" s="84" t="s">
        <v>112</v>
      </c>
      <c r="QW127" s="84" t="s">
        <v>112</v>
      </c>
      <c r="QX127" s="84" t="s">
        <v>112</v>
      </c>
      <c r="QY127" s="84" t="s">
        <v>112</v>
      </c>
      <c r="QZ127" s="84" t="s">
        <v>112</v>
      </c>
      <c r="RA127" s="84" t="s">
        <v>112</v>
      </c>
      <c r="RB127" s="84" t="s">
        <v>112</v>
      </c>
      <c r="RC127" s="84" t="s">
        <v>112</v>
      </c>
      <c r="RD127" s="84" t="s">
        <v>112</v>
      </c>
      <c r="RE127" s="84" t="s">
        <v>112</v>
      </c>
      <c r="RF127" s="84" t="s">
        <v>112</v>
      </c>
      <c r="RG127" s="84" t="s">
        <v>112</v>
      </c>
      <c r="RH127" s="84" t="s">
        <v>112</v>
      </c>
      <c r="RI127" s="84" t="s">
        <v>112</v>
      </c>
      <c r="RJ127" s="84" t="s">
        <v>112</v>
      </c>
      <c r="RK127" s="84" t="s">
        <v>112</v>
      </c>
      <c r="RL127" s="84" t="s">
        <v>112</v>
      </c>
      <c r="RM127" s="84" t="s">
        <v>112</v>
      </c>
      <c r="RN127" s="84" t="s">
        <v>112</v>
      </c>
      <c r="RO127" s="84" t="s">
        <v>112</v>
      </c>
      <c r="RP127" s="84" t="s">
        <v>112</v>
      </c>
      <c r="RQ127" s="84" t="s">
        <v>112</v>
      </c>
      <c r="RR127" s="84" t="s">
        <v>112</v>
      </c>
      <c r="RS127" s="84" t="s">
        <v>112</v>
      </c>
      <c r="RT127" s="84" t="s">
        <v>112</v>
      </c>
      <c r="RU127" s="84" t="s">
        <v>112</v>
      </c>
      <c r="RV127" s="84" t="s">
        <v>112</v>
      </c>
      <c r="RW127" s="84" t="s">
        <v>112</v>
      </c>
      <c r="RX127" s="84" t="s">
        <v>112</v>
      </c>
      <c r="RY127" s="84" t="s">
        <v>112</v>
      </c>
      <c r="RZ127" s="84" t="s">
        <v>112</v>
      </c>
      <c r="SA127" s="84" t="s">
        <v>112</v>
      </c>
      <c r="SB127" s="84" t="s">
        <v>112</v>
      </c>
      <c r="SC127" s="84" t="s">
        <v>112</v>
      </c>
      <c r="SD127" s="84" t="s">
        <v>112</v>
      </c>
      <c r="SE127" s="84" t="s">
        <v>112</v>
      </c>
      <c r="SF127" s="84" t="s">
        <v>112</v>
      </c>
      <c r="SG127" s="84" t="s">
        <v>112</v>
      </c>
      <c r="SH127" s="84" t="s">
        <v>112</v>
      </c>
      <c r="SI127" s="84" t="s">
        <v>112</v>
      </c>
      <c r="SJ127" s="84" t="s">
        <v>112</v>
      </c>
      <c r="SK127" s="84" t="s">
        <v>112</v>
      </c>
      <c r="SL127" s="84" t="s">
        <v>112</v>
      </c>
      <c r="SM127" s="84" t="s">
        <v>112</v>
      </c>
      <c r="SN127" s="84" t="s">
        <v>112</v>
      </c>
      <c r="SO127" s="84" t="s">
        <v>112</v>
      </c>
      <c r="SP127" s="84" t="s">
        <v>112</v>
      </c>
      <c r="SQ127" s="84" t="s">
        <v>112</v>
      </c>
      <c r="SR127" s="84" t="s">
        <v>112</v>
      </c>
      <c r="SS127" s="84" t="s">
        <v>112</v>
      </c>
      <c r="ST127" s="84" t="s">
        <v>112</v>
      </c>
      <c r="SU127" s="84" t="s">
        <v>112</v>
      </c>
      <c r="SV127" s="84" t="s">
        <v>112</v>
      </c>
      <c r="SW127" s="84" t="s">
        <v>112</v>
      </c>
      <c r="SX127" s="84" t="s">
        <v>112</v>
      </c>
      <c r="SY127" s="84" t="s">
        <v>112</v>
      </c>
      <c r="SZ127" s="84" t="s">
        <v>112</v>
      </c>
      <c r="TA127" s="84" t="s">
        <v>112</v>
      </c>
      <c r="TB127" s="84" t="s">
        <v>112</v>
      </c>
      <c r="TC127" s="84" t="s">
        <v>112</v>
      </c>
      <c r="TD127" s="84" t="s">
        <v>112</v>
      </c>
      <c r="TE127" s="84" t="s">
        <v>112</v>
      </c>
      <c r="TF127" s="84" t="s">
        <v>112</v>
      </c>
      <c r="TG127" s="84" t="s">
        <v>112</v>
      </c>
      <c r="TH127" s="84" t="s">
        <v>112</v>
      </c>
      <c r="TI127" s="84" t="s">
        <v>112</v>
      </c>
      <c r="TJ127" s="84" t="s">
        <v>112</v>
      </c>
      <c r="TK127" s="84" t="s">
        <v>112</v>
      </c>
      <c r="TL127" s="84" t="s">
        <v>112</v>
      </c>
      <c r="TM127" s="84" t="s">
        <v>112</v>
      </c>
      <c r="TN127" s="84" t="s">
        <v>112</v>
      </c>
      <c r="TO127" s="84" t="s">
        <v>112</v>
      </c>
      <c r="TP127" s="84" t="s">
        <v>112</v>
      </c>
      <c r="TQ127" s="84" t="s">
        <v>112</v>
      </c>
      <c r="TR127" s="84" t="s">
        <v>112</v>
      </c>
      <c r="TS127" s="84" t="s">
        <v>112</v>
      </c>
      <c r="TT127" s="84" t="s">
        <v>112</v>
      </c>
      <c r="TU127" s="84" t="s">
        <v>112</v>
      </c>
      <c r="TV127" s="84" t="s">
        <v>112</v>
      </c>
      <c r="TW127" s="84" t="s">
        <v>112</v>
      </c>
      <c r="TX127" s="84" t="s">
        <v>112</v>
      </c>
      <c r="TY127" s="84" t="s">
        <v>112</v>
      </c>
      <c r="TZ127" s="84" t="s">
        <v>112</v>
      </c>
      <c r="UA127" s="84" t="s">
        <v>112</v>
      </c>
      <c r="UB127" s="84" t="s">
        <v>112</v>
      </c>
      <c r="UC127" s="84" t="s">
        <v>112</v>
      </c>
      <c r="UD127" s="84" t="s">
        <v>112</v>
      </c>
      <c r="UE127" s="84" t="s">
        <v>112</v>
      </c>
      <c r="UF127" s="84" t="s">
        <v>112</v>
      </c>
      <c r="UG127" s="84" t="s">
        <v>112</v>
      </c>
      <c r="UH127" s="84" t="s">
        <v>112</v>
      </c>
      <c r="UI127" s="84" t="s">
        <v>112</v>
      </c>
      <c r="UJ127" s="84" t="s">
        <v>112</v>
      </c>
      <c r="UK127" s="84" t="s">
        <v>112</v>
      </c>
      <c r="UL127" s="84" t="s">
        <v>112</v>
      </c>
      <c r="UM127" s="84" t="s">
        <v>112</v>
      </c>
      <c r="UN127" s="84" t="s">
        <v>112</v>
      </c>
      <c r="UO127" s="84" t="s">
        <v>112</v>
      </c>
      <c r="UP127" s="84" t="s">
        <v>112</v>
      </c>
      <c r="UQ127" s="84" t="s">
        <v>112</v>
      </c>
      <c r="UR127" s="84" t="s">
        <v>112</v>
      </c>
      <c r="US127" s="84" t="s">
        <v>112</v>
      </c>
      <c r="UT127" s="84" t="s">
        <v>112</v>
      </c>
      <c r="UU127" s="84" t="s">
        <v>112</v>
      </c>
      <c r="UV127" s="84" t="s">
        <v>112</v>
      </c>
      <c r="UW127" s="84" t="s">
        <v>112</v>
      </c>
      <c r="UX127" s="84" t="s">
        <v>112</v>
      </c>
      <c r="UY127" s="84" t="s">
        <v>112</v>
      </c>
      <c r="UZ127" s="84" t="s">
        <v>112</v>
      </c>
      <c r="VA127" s="84" t="s">
        <v>112</v>
      </c>
      <c r="VB127" s="84" t="s">
        <v>112</v>
      </c>
      <c r="VC127" s="84" t="s">
        <v>112</v>
      </c>
    </row>
    <row r="128" spans="1:575" x14ac:dyDescent="0.45">
      <c r="A128" s="314" t="s">
        <v>41</v>
      </c>
      <c r="B128" s="208" t="s">
        <v>241</v>
      </c>
      <c r="C128" s="184"/>
      <c r="D128" s="184"/>
      <c r="E128" s="187" t="s">
        <v>40</v>
      </c>
      <c r="F128" s="184"/>
      <c r="G128" s="184"/>
      <c r="H128" s="184"/>
      <c r="I128" s="184"/>
      <c r="J128" s="184"/>
      <c r="K128" s="184"/>
      <c r="L128" s="184"/>
      <c r="M128" s="184"/>
      <c r="N128" s="184"/>
      <c r="O128" s="184"/>
      <c r="P128" s="184"/>
      <c r="Q128" s="187" t="s">
        <v>40</v>
      </c>
      <c r="R128" s="97">
        <f>COUNTIF(C128:Q128,"x")</f>
        <v>2</v>
      </c>
      <c r="S128" s="97">
        <f t="shared" ref="S128:AA142" si="34">COUNTIFS($C128:$Q128,"x",$C$3:$Q$3,S$4)</f>
        <v>0</v>
      </c>
      <c r="T128" s="97">
        <f t="shared" si="34"/>
        <v>1</v>
      </c>
      <c r="U128" s="97">
        <f t="shared" si="34"/>
        <v>0</v>
      </c>
      <c r="V128" s="97">
        <f t="shared" si="34"/>
        <v>0</v>
      </c>
      <c r="W128" s="97">
        <f t="shared" si="34"/>
        <v>0</v>
      </c>
      <c r="X128" s="97">
        <f t="shared" si="34"/>
        <v>0</v>
      </c>
      <c r="Y128" s="97">
        <f t="shared" si="34"/>
        <v>1</v>
      </c>
      <c r="Z128" s="97">
        <f t="shared" si="34"/>
        <v>0</v>
      </c>
      <c r="AA128" s="97">
        <f t="shared" si="34"/>
        <v>0</v>
      </c>
      <c r="AB128" s="409" t="s">
        <v>605</v>
      </c>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c r="BL128" s="84"/>
      <c r="BM128" s="84"/>
      <c r="BN128" s="84"/>
      <c r="BO128" s="84"/>
      <c r="BP128" s="84"/>
      <c r="BQ128" s="84"/>
      <c r="BR128" s="84"/>
      <c r="BS128" s="84"/>
      <c r="BT128" s="84"/>
      <c r="BU128" s="84"/>
      <c r="BV128" s="84"/>
      <c r="BW128" s="84"/>
      <c r="BX128" s="84"/>
      <c r="BY128" s="84"/>
      <c r="BZ128" s="84"/>
      <c r="CA128" s="84"/>
      <c r="CB128" s="84"/>
      <c r="CC128" s="84"/>
      <c r="CD128" s="84"/>
      <c r="CE128" s="84"/>
      <c r="CF128" s="84"/>
      <c r="CG128" s="84"/>
      <c r="CH128" s="84"/>
      <c r="CI128" s="84"/>
      <c r="CJ128" s="84"/>
      <c r="CK128" s="84"/>
      <c r="CL128" s="84"/>
      <c r="CM128" s="84"/>
      <c r="CN128" s="84"/>
      <c r="CO128" s="84"/>
      <c r="CP128" s="84"/>
      <c r="CQ128" s="84"/>
      <c r="CR128" s="84"/>
      <c r="CS128" s="84"/>
      <c r="CT128" s="84"/>
      <c r="CU128" s="84"/>
      <c r="CV128" s="84"/>
      <c r="CW128" s="84"/>
      <c r="CX128" s="84"/>
      <c r="CY128" s="84"/>
      <c r="CZ128" s="84"/>
      <c r="DA128" s="84"/>
      <c r="DB128" s="84"/>
      <c r="DC128" s="84"/>
      <c r="DD128" s="84"/>
      <c r="DE128" s="84"/>
      <c r="DF128" s="84"/>
      <c r="DG128" s="84"/>
      <c r="DH128" s="84"/>
      <c r="DI128" s="84"/>
      <c r="DJ128" s="84"/>
      <c r="DK128" s="84"/>
      <c r="DL128" s="84"/>
      <c r="DM128" s="84"/>
      <c r="DN128" s="84"/>
      <c r="DO128" s="84"/>
      <c r="DP128" s="84"/>
      <c r="DQ128" s="84"/>
      <c r="DR128" s="84"/>
      <c r="DS128" s="84"/>
      <c r="DT128" s="84"/>
      <c r="DU128" s="84"/>
      <c r="DV128" s="84"/>
      <c r="DW128" s="84"/>
      <c r="DX128" s="84"/>
      <c r="DY128" s="84"/>
      <c r="DZ128" s="84"/>
      <c r="EA128" s="84"/>
      <c r="EB128" s="84"/>
      <c r="EC128" s="84"/>
      <c r="ED128" s="84"/>
      <c r="EE128" s="84"/>
      <c r="EF128" s="84"/>
      <c r="EG128" s="84"/>
      <c r="EH128" s="84"/>
      <c r="EI128" s="84"/>
      <c r="EJ128" s="84"/>
      <c r="EK128" s="84"/>
      <c r="EL128" s="84"/>
      <c r="EM128" s="84"/>
      <c r="EN128" s="84"/>
      <c r="EO128" s="84"/>
      <c r="EP128" s="84"/>
      <c r="EQ128" s="84"/>
      <c r="ER128" s="84"/>
      <c r="ES128" s="84"/>
      <c r="ET128" s="84"/>
      <c r="EU128" s="84"/>
      <c r="EV128" s="84"/>
      <c r="EW128" s="84"/>
      <c r="EX128" s="84"/>
      <c r="EY128" s="84"/>
      <c r="EZ128" s="84"/>
      <c r="FA128" s="84"/>
      <c r="FB128" s="84"/>
      <c r="FC128" s="84"/>
      <c r="FD128" s="84"/>
      <c r="FE128" s="84"/>
      <c r="FF128" s="84"/>
      <c r="FG128" s="84"/>
      <c r="FH128" s="84"/>
      <c r="FI128" s="84"/>
      <c r="FJ128" s="84"/>
      <c r="FK128" s="84"/>
      <c r="FL128" s="84"/>
      <c r="FM128" s="84"/>
      <c r="FN128" s="84"/>
      <c r="FO128" s="84"/>
      <c r="FP128" s="84"/>
      <c r="FQ128" s="84"/>
      <c r="FR128" s="84"/>
      <c r="FS128" s="84"/>
      <c r="FT128" s="84"/>
      <c r="FU128" s="84"/>
      <c r="FV128" s="84"/>
      <c r="FW128" s="84"/>
      <c r="FX128" s="84"/>
      <c r="FY128" s="84"/>
      <c r="FZ128" s="84"/>
      <c r="GA128" s="84"/>
      <c r="GB128" s="84"/>
      <c r="GC128" s="84"/>
      <c r="GD128" s="84"/>
      <c r="GE128" s="84"/>
      <c r="GF128" s="84"/>
      <c r="GG128" s="84"/>
      <c r="GH128" s="84"/>
      <c r="GI128" s="84"/>
      <c r="GJ128" s="84"/>
      <c r="GK128" s="84"/>
      <c r="GL128" s="84"/>
      <c r="GM128" s="84"/>
      <c r="GN128" s="84"/>
      <c r="GO128" s="84"/>
      <c r="GP128" s="84"/>
      <c r="GQ128" s="84"/>
      <c r="GR128" s="84"/>
      <c r="GS128" s="84"/>
      <c r="GT128" s="84"/>
      <c r="GU128" s="84"/>
      <c r="GV128" s="84"/>
      <c r="GW128" s="84"/>
      <c r="GX128" s="84"/>
      <c r="GY128" s="84"/>
      <c r="GZ128" s="84"/>
      <c r="HA128" s="84"/>
      <c r="HB128" s="84"/>
      <c r="HC128" s="84"/>
      <c r="HD128" s="84"/>
      <c r="HE128" s="84"/>
      <c r="HF128" s="84"/>
      <c r="HG128" s="84"/>
      <c r="HH128" s="84"/>
      <c r="HI128" s="84"/>
      <c r="HJ128" s="84"/>
      <c r="HK128" s="84"/>
      <c r="HL128" s="84"/>
      <c r="HM128" s="84"/>
      <c r="HN128" s="84"/>
      <c r="HO128" s="84"/>
      <c r="HP128" s="84"/>
      <c r="HQ128" s="84"/>
      <c r="HR128" s="84"/>
      <c r="HS128" s="84"/>
      <c r="HT128" s="84"/>
      <c r="HU128" s="84"/>
      <c r="HV128" s="84"/>
      <c r="HW128" s="84"/>
      <c r="HX128" s="84"/>
      <c r="HY128" s="84"/>
      <c r="HZ128" s="84"/>
      <c r="IA128" s="84"/>
      <c r="IB128" s="84"/>
      <c r="IC128" s="84"/>
      <c r="ID128" s="84"/>
      <c r="IE128" s="84"/>
      <c r="IF128" s="84"/>
      <c r="IG128" s="84"/>
      <c r="IH128" s="84"/>
      <c r="II128" s="84"/>
      <c r="IJ128" s="84"/>
      <c r="IK128" s="84"/>
      <c r="IL128" s="84"/>
      <c r="IM128" s="84"/>
      <c r="IN128" s="84"/>
      <c r="IO128" s="84"/>
      <c r="IP128" s="84"/>
      <c r="IQ128" s="84"/>
      <c r="IR128" s="84"/>
      <c r="IS128" s="84"/>
      <c r="IT128" s="84"/>
      <c r="IU128" s="84"/>
      <c r="IV128" s="84"/>
      <c r="IW128" s="84"/>
      <c r="IX128" s="84"/>
      <c r="IY128" s="84"/>
      <c r="IZ128" s="84"/>
      <c r="JA128" s="84"/>
      <c r="JB128" s="84"/>
      <c r="JC128" s="84"/>
      <c r="JD128" s="84"/>
      <c r="JE128" s="84"/>
      <c r="JF128" s="84"/>
      <c r="JG128" s="84"/>
      <c r="JH128" s="84"/>
      <c r="JI128" s="84"/>
      <c r="JJ128" s="84"/>
      <c r="JK128" s="84"/>
      <c r="JL128" s="84"/>
      <c r="JM128" s="84"/>
      <c r="JN128" s="84"/>
      <c r="JO128" s="84"/>
      <c r="JP128" s="84"/>
      <c r="JQ128" s="84"/>
      <c r="JR128" s="84"/>
      <c r="JS128" s="84"/>
      <c r="JT128" s="84"/>
      <c r="JU128" s="84"/>
      <c r="JV128" s="84"/>
      <c r="JW128" s="84"/>
      <c r="JX128" s="84"/>
      <c r="JY128" s="84"/>
      <c r="JZ128" s="84"/>
      <c r="KA128" s="84"/>
      <c r="KB128" s="84"/>
      <c r="KC128" s="84"/>
      <c r="KD128" s="84"/>
      <c r="KE128" s="84"/>
      <c r="KF128" s="84"/>
      <c r="KG128" s="84"/>
      <c r="KH128" s="84"/>
      <c r="KI128" s="84"/>
      <c r="KJ128" s="84"/>
      <c r="KK128" s="84"/>
      <c r="KL128" s="84"/>
      <c r="KM128" s="84"/>
      <c r="KN128" s="84"/>
      <c r="KO128" s="84"/>
      <c r="KP128" s="84"/>
      <c r="KQ128" s="84"/>
      <c r="KR128" s="84"/>
      <c r="KS128" s="84"/>
      <c r="KT128" s="84"/>
      <c r="KU128" s="84"/>
      <c r="KV128" s="84"/>
      <c r="KW128" s="84"/>
      <c r="KX128" s="84"/>
      <c r="KY128" s="84"/>
      <c r="KZ128" s="84"/>
      <c r="LA128" s="84"/>
      <c r="LB128" s="84"/>
      <c r="LC128" s="84"/>
      <c r="LD128" s="84"/>
      <c r="LE128" s="84"/>
      <c r="LF128" s="84"/>
      <c r="LG128" s="84"/>
      <c r="LH128" s="84"/>
      <c r="LI128" s="84"/>
      <c r="LJ128" s="84"/>
      <c r="LK128" s="84"/>
      <c r="LL128" s="84"/>
      <c r="LM128" s="84"/>
      <c r="LN128" s="84"/>
      <c r="LO128" s="84"/>
      <c r="LP128" s="84"/>
      <c r="LQ128" s="84"/>
      <c r="LR128" s="84"/>
      <c r="LS128" s="84"/>
      <c r="LT128" s="84"/>
      <c r="LU128" s="84"/>
      <c r="LV128" s="84"/>
      <c r="LW128" s="84"/>
      <c r="LX128" s="84"/>
      <c r="LY128" s="84"/>
      <c r="LZ128" s="84"/>
      <c r="MA128" s="84"/>
      <c r="MB128" s="84"/>
      <c r="MC128" s="84"/>
      <c r="MD128" s="84"/>
      <c r="ME128" s="84"/>
      <c r="MF128" s="84"/>
      <c r="MG128" s="84"/>
      <c r="MH128" s="84"/>
      <c r="MI128" s="84"/>
      <c r="MJ128" s="84"/>
      <c r="MK128" s="84"/>
      <c r="ML128" s="84"/>
      <c r="MM128" s="84"/>
      <c r="MN128" s="84"/>
      <c r="MO128" s="84"/>
      <c r="MP128" s="84"/>
      <c r="MQ128" s="84"/>
      <c r="MR128" s="84"/>
      <c r="MS128" s="84"/>
      <c r="MT128" s="84"/>
      <c r="MU128" s="84"/>
      <c r="MV128" s="84"/>
      <c r="MW128" s="84"/>
      <c r="MX128" s="84"/>
      <c r="MY128" s="84"/>
      <c r="MZ128" s="84"/>
      <c r="NA128" s="84"/>
      <c r="NB128" s="84"/>
      <c r="NC128" s="84"/>
      <c r="ND128" s="84"/>
      <c r="NE128" s="84"/>
      <c r="NF128" s="84"/>
      <c r="NG128" s="84"/>
      <c r="NH128" s="84"/>
      <c r="NI128" s="84"/>
      <c r="NJ128" s="84"/>
      <c r="NK128" s="84"/>
      <c r="NL128" s="84"/>
      <c r="NM128" s="84"/>
      <c r="NN128" s="84"/>
      <c r="NO128" s="84"/>
      <c r="NP128" s="84"/>
      <c r="NQ128" s="84"/>
      <c r="NR128" s="84"/>
      <c r="NS128" s="84"/>
      <c r="NT128" s="84"/>
      <c r="NU128" s="84"/>
      <c r="NV128" s="84"/>
      <c r="NW128" s="84"/>
      <c r="NX128" s="84"/>
      <c r="NY128" s="84"/>
      <c r="NZ128" s="84"/>
      <c r="OA128" s="84"/>
      <c r="OB128" s="84"/>
      <c r="OC128" s="84"/>
      <c r="OD128" s="84"/>
      <c r="OE128" s="84"/>
      <c r="OF128" s="84"/>
      <c r="OG128" s="84"/>
      <c r="OH128" s="84"/>
      <c r="OI128" s="84"/>
      <c r="OJ128" s="84"/>
      <c r="OK128" s="84"/>
      <c r="OL128" s="84"/>
      <c r="OM128" s="84"/>
      <c r="ON128" s="84"/>
      <c r="OO128" s="84"/>
      <c r="OP128" s="84"/>
      <c r="OQ128" s="84"/>
      <c r="OR128" s="84"/>
      <c r="OS128" s="84"/>
      <c r="OT128" s="84"/>
      <c r="OU128" s="84"/>
      <c r="OV128" s="84"/>
      <c r="OW128" s="84"/>
      <c r="OX128" s="84"/>
      <c r="OY128" s="84"/>
      <c r="OZ128" s="84"/>
      <c r="PA128" s="84"/>
      <c r="PB128" s="84"/>
      <c r="PC128" s="84"/>
      <c r="PD128" s="84"/>
      <c r="PE128" s="84"/>
      <c r="PF128" s="84"/>
      <c r="PG128" s="84"/>
      <c r="PH128" s="84"/>
      <c r="PI128" s="84"/>
      <c r="PJ128" s="84"/>
      <c r="PK128" s="84"/>
      <c r="PL128" s="84"/>
      <c r="PM128" s="84"/>
      <c r="PN128" s="84"/>
      <c r="PO128" s="84"/>
      <c r="PP128" s="84"/>
      <c r="PQ128" s="84"/>
      <c r="PR128" s="84"/>
      <c r="PS128" s="84"/>
      <c r="PT128" s="84"/>
      <c r="PU128" s="84"/>
      <c r="PV128" s="84"/>
      <c r="PW128" s="84"/>
      <c r="PX128" s="84"/>
      <c r="PY128" s="84"/>
      <c r="PZ128" s="84"/>
      <c r="QA128" s="84"/>
      <c r="QB128" s="84"/>
      <c r="QC128" s="84"/>
      <c r="QD128" s="84"/>
      <c r="QE128" s="84"/>
      <c r="QF128" s="84"/>
      <c r="QG128" s="84"/>
      <c r="QH128" s="84"/>
      <c r="QI128" s="84"/>
      <c r="QJ128" s="84"/>
      <c r="QK128" s="84"/>
      <c r="QL128" s="84"/>
      <c r="QM128" s="84"/>
      <c r="QN128" s="84"/>
      <c r="QO128" s="84"/>
      <c r="QP128" s="84"/>
      <c r="QQ128" s="84"/>
      <c r="QR128" s="84"/>
      <c r="QS128" s="84"/>
      <c r="QT128" s="84"/>
      <c r="QU128" s="84"/>
      <c r="QV128" s="84"/>
      <c r="QW128" s="84"/>
      <c r="QX128" s="84"/>
      <c r="QY128" s="84"/>
      <c r="QZ128" s="84"/>
      <c r="RA128" s="84"/>
      <c r="RB128" s="84"/>
      <c r="RC128" s="84"/>
      <c r="RD128" s="84"/>
      <c r="RE128" s="84"/>
      <c r="RF128" s="84"/>
      <c r="RG128" s="84"/>
      <c r="RH128" s="84"/>
      <c r="RI128" s="84"/>
      <c r="RJ128" s="84"/>
      <c r="RK128" s="84"/>
      <c r="RL128" s="84"/>
      <c r="RM128" s="84"/>
      <c r="RN128" s="84"/>
      <c r="RO128" s="84"/>
      <c r="RP128" s="84"/>
      <c r="RQ128" s="84"/>
      <c r="RR128" s="84"/>
      <c r="RS128" s="84"/>
      <c r="RT128" s="84"/>
      <c r="RU128" s="84"/>
      <c r="RV128" s="84"/>
      <c r="RW128" s="84"/>
      <c r="RX128" s="84"/>
      <c r="RY128" s="84"/>
      <c r="RZ128" s="84"/>
      <c r="SA128" s="84"/>
      <c r="SB128" s="84"/>
      <c r="SC128" s="84"/>
      <c r="SD128" s="84"/>
      <c r="SE128" s="84"/>
      <c r="SF128" s="84"/>
      <c r="SG128" s="84"/>
      <c r="SH128" s="84"/>
      <c r="SI128" s="84"/>
      <c r="SJ128" s="84"/>
      <c r="SK128" s="84"/>
      <c r="SL128" s="84"/>
      <c r="SM128" s="84"/>
      <c r="SN128" s="84"/>
      <c r="SO128" s="84"/>
      <c r="SP128" s="84"/>
      <c r="SQ128" s="84"/>
      <c r="SR128" s="84"/>
      <c r="SS128" s="84"/>
      <c r="ST128" s="84"/>
      <c r="SU128" s="84"/>
      <c r="SV128" s="84"/>
      <c r="SW128" s="84"/>
      <c r="SX128" s="84"/>
      <c r="SY128" s="84"/>
      <c r="SZ128" s="84"/>
      <c r="TA128" s="84"/>
      <c r="TB128" s="84"/>
      <c r="TC128" s="84"/>
      <c r="TD128" s="84"/>
      <c r="TE128" s="84"/>
      <c r="TF128" s="84"/>
      <c r="TG128" s="84"/>
      <c r="TH128" s="84"/>
      <c r="TI128" s="84"/>
      <c r="TJ128" s="84"/>
      <c r="TK128" s="84"/>
      <c r="TL128" s="84"/>
      <c r="TM128" s="84"/>
      <c r="TN128" s="84"/>
      <c r="TO128" s="84"/>
      <c r="TP128" s="84"/>
      <c r="TQ128" s="84"/>
      <c r="TR128" s="84"/>
      <c r="TS128" s="84"/>
      <c r="TT128" s="84"/>
      <c r="TU128" s="84"/>
      <c r="TV128" s="84"/>
      <c r="TW128" s="84"/>
      <c r="TX128" s="84"/>
      <c r="TY128" s="84"/>
      <c r="TZ128" s="84"/>
      <c r="UA128" s="84"/>
      <c r="UB128" s="84"/>
      <c r="UC128" s="84"/>
      <c r="UD128" s="84"/>
      <c r="UE128" s="84"/>
      <c r="UF128" s="84"/>
      <c r="UG128" s="84"/>
      <c r="UH128" s="84"/>
      <c r="UI128" s="84"/>
      <c r="UJ128" s="84"/>
      <c r="UK128" s="84"/>
      <c r="UL128" s="84"/>
      <c r="UM128" s="84"/>
      <c r="UN128" s="84"/>
      <c r="UO128" s="84"/>
      <c r="UP128" s="84"/>
      <c r="UQ128" s="84"/>
      <c r="UR128" s="84"/>
      <c r="US128" s="84"/>
      <c r="UT128" s="84"/>
      <c r="UU128" s="84"/>
      <c r="UV128" s="84"/>
      <c r="UW128" s="84"/>
      <c r="UX128" s="84"/>
      <c r="UY128" s="84"/>
      <c r="UZ128" s="84"/>
      <c r="VA128" s="84"/>
      <c r="VB128" s="84"/>
      <c r="VC128" s="84"/>
    </row>
    <row r="129" spans="1:575" s="233" customFormat="1" x14ac:dyDescent="0.45">
      <c r="A129" s="314" t="s">
        <v>58</v>
      </c>
      <c r="B129" s="158" t="s">
        <v>285</v>
      </c>
      <c r="C129" s="97" t="s">
        <v>40</v>
      </c>
      <c r="D129" s="97" t="s">
        <v>40</v>
      </c>
      <c r="E129" s="97"/>
      <c r="F129" s="97"/>
      <c r="G129" s="97"/>
      <c r="H129" s="97"/>
      <c r="I129" s="97"/>
      <c r="J129" s="97"/>
      <c r="K129" s="97"/>
      <c r="L129" s="97" t="s">
        <v>40</v>
      </c>
      <c r="M129" s="97" t="s">
        <v>40</v>
      </c>
      <c r="N129" s="97"/>
      <c r="O129" s="97"/>
      <c r="P129" s="97" t="s">
        <v>40</v>
      </c>
      <c r="Q129" s="97"/>
      <c r="R129" s="97">
        <f>COUNTIF(C129:Q129,"x")</f>
        <v>5</v>
      </c>
      <c r="S129" s="97">
        <f t="shared" si="34"/>
        <v>0</v>
      </c>
      <c r="T129" s="97">
        <f t="shared" si="34"/>
        <v>0</v>
      </c>
      <c r="U129" s="97">
        <f t="shared" si="34"/>
        <v>1</v>
      </c>
      <c r="V129" s="97">
        <f t="shared" si="34"/>
        <v>2</v>
      </c>
      <c r="W129" s="97">
        <f t="shared" si="34"/>
        <v>0</v>
      </c>
      <c r="X129" s="97">
        <f t="shared" si="34"/>
        <v>0</v>
      </c>
      <c r="Y129" s="97">
        <f t="shared" si="34"/>
        <v>0</v>
      </c>
      <c r="Z129" s="97">
        <f t="shared" si="34"/>
        <v>0</v>
      </c>
      <c r="AA129" s="97">
        <f t="shared" si="34"/>
        <v>2</v>
      </c>
      <c r="AB129" s="409"/>
    </row>
    <row r="130" spans="1:575" s="233" customFormat="1" x14ac:dyDescent="0.45">
      <c r="A130" s="314" t="s">
        <v>115</v>
      </c>
      <c r="B130" s="158" t="s">
        <v>286</v>
      </c>
      <c r="C130" s="97"/>
      <c r="D130" s="97"/>
      <c r="E130" s="97"/>
      <c r="F130" s="97"/>
      <c r="G130" s="97" t="s">
        <v>40</v>
      </c>
      <c r="H130" s="97" t="s">
        <v>40</v>
      </c>
      <c r="I130" s="97" t="s">
        <v>40</v>
      </c>
      <c r="J130" s="97" t="s">
        <v>40</v>
      </c>
      <c r="K130" s="97" t="s">
        <v>40</v>
      </c>
      <c r="L130" s="97"/>
      <c r="M130" s="97"/>
      <c r="N130" s="97" t="s">
        <v>40</v>
      </c>
      <c r="O130" s="97" t="s">
        <v>40</v>
      </c>
      <c r="P130" s="97"/>
      <c r="Q130" s="97"/>
      <c r="R130" s="97">
        <f t="shared" ref="R130:R141" si="35">COUNTIF(C130:Q130,"x")</f>
        <v>7</v>
      </c>
      <c r="S130" s="97">
        <f t="shared" si="34"/>
        <v>0</v>
      </c>
      <c r="T130" s="97">
        <f t="shared" si="34"/>
        <v>2</v>
      </c>
      <c r="U130" s="97">
        <f t="shared" si="34"/>
        <v>1</v>
      </c>
      <c r="V130" s="97">
        <f t="shared" si="34"/>
        <v>1</v>
      </c>
      <c r="W130" s="97">
        <f t="shared" si="34"/>
        <v>0</v>
      </c>
      <c r="X130" s="97">
        <f t="shared" si="34"/>
        <v>0</v>
      </c>
      <c r="Y130" s="97">
        <f t="shared" si="34"/>
        <v>2</v>
      </c>
      <c r="Z130" s="97">
        <f t="shared" si="34"/>
        <v>0</v>
      </c>
      <c r="AA130" s="97">
        <f t="shared" si="34"/>
        <v>1</v>
      </c>
      <c r="AB130" s="409"/>
    </row>
    <row r="131" spans="1:575" s="233" customFormat="1" x14ac:dyDescent="0.45">
      <c r="A131" s="314" t="s">
        <v>117</v>
      </c>
      <c r="B131" s="158" t="s">
        <v>287</v>
      </c>
      <c r="C131" s="97" t="s">
        <v>40</v>
      </c>
      <c r="D131" s="97" t="s">
        <v>40</v>
      </c>
      <c r="E131" s="97"/>
      <c r="F131" s="97" t="s">
        <v>40</v>
      </c>
      <c r="G131" s="97"/>
      <c r="H131" s="97"/>
      <c r="I131" s="97"/>
      <c r="J131" s="97"/>
      <c r="K131" s="97"/>
      <c r="L131" s="97"/>
      <c r="M131" s="97"/>
      <c r="N131" s="97" t="s">
        <v>40</v>
      </c>
      <c r="O131" s="97"/>
      <c r="P131" s="97"/>
      <c r="Q131" s="97"/>
      <c r="R131" s="97">
        <f t="shared" si="35"/>
        <v>4</v>
      </c>
      <c r="S131" s="97">
        <f t="shared" si="34"/>
        <v>0</v>
      </c>
      <c r="T131" s="97">
        <f t="shared" si="34"/>
        <v>0</v>
      </c>
      <c r="U131" s="97">
        <f t="shared" si="34"/>
        <v>1</v>
      </c>
      <c r="V131" s="97">
        <f t="shared" si="34"/>
        <v>0</v>
      </c>
      <c r="W131" s="97">
        <f t="shared" si="34"/>
        <v>0</v>
      </c>
      <c r="X131" s="97">
        <f t="shared" si="34"/>
        <v>0</v>
      </c>
      <c r="Y131" s="97">
        <f t="shared" si="34"/>
        <v>1</v>
      </c>
      <c r="Z131" s="97">
        <f t="shared" si="34"/>
        <v>0</v>
      </c>
      <c r="AA131" s="97">
        <f t="shared" si="34"/>
        <v>2</v>
      </c>
      <c r="AB131" s="409"/>
    </row>
    <row r="132" spans="1:575" s="233" customFormat="1" ht="32" x14ac:dyDescent="0.45">
      <c r="A132" s="230" t="s">
        <v>177</v>
      </c>
      <c r="B132" s="155" t="s">
        <v>288</v>
      </c>
      <c r="C132" s="99"/>
      <c r="D132" s="99" t="s">
        <v>40</v>
      </c>
      <c r="E132" s="99"/>
      <c r="F132" s="99"/>
      <c r="G132" s="99"/>
      <c r="H132" s="99"/>
      <c r="I132" s="99"/>
      <c r="J132" s="99"/>
      <c r="K132" s="99"/>
      <c r="L132" s="99"/>
      <c r="M132" s="99"/>
      <c r="N132" s="99"/>
      <c r="O132" s="99"/>
      <c r="P132" s="99"/>
      <c r="Q132" s="99"/>
      <c r="R132" s="99">
        <f t="shared" si="35"/>
        <v>1</v>
      </c>
      <c r="S132" s="99">
        <f t="shared" si="34"/>
        <v>0</v>
      </c>
      <c r="T132" s="99">
        <f t="shared" si="34"/>
        <v>0</v>
      </c>
      <c r="U132" s="99">
        <f t="shared" si="34"/>
        <v>0</v>
      </c>
      <c r="V132" s="99">
        <f t="shared" si="34"/>
        <v>0</v>
      </c>
      <c r="W132" s="99">
        <f t="shared" si="34"/>
        <v>0</v>
      </c>
      <c r="X132" s="99">
        <f t="shared" si="34"/>
        <v>0</v>
      </c>
      <c r="Y132" s="99">
        <f t="shared" si="34"/>
        <v>0</v>
      </c>
      <c r="Z132" s="99">
        <f t="shared" si="34"/>
        <v>0</v>
      </c>
      <c r="AA132" s="99">
        <f t="shared" si="34"/>
        <v>1</v>
      </c>
      <c r="AB132" s="409"/>
    </row>
    <row r="133" spans="1:575" s="233" customFormat="1" x14ac:dyDescent="0.45">
      <c r="A133" s="230" t="s">
        <v>273</v>
      </c>
      <c r="B133" s="155" t="s">
        <v>289</v>
      </c>
      <c r="C133" s="99"/>
      <c r="D133" s="99"/>
      <c r="E133" s="99"/>
      <c r="F133" s="99" t="s">
        <v>40</v>
      </c>
      <c r="G133" s="99"/>
      <c r="H133" s="99"/>
      <c r="I133" s="99"/>
      <c r="J133" s="99"/>
      <c r="K133" s="99"/>
      <c r="L133" s="99"/>
      <c r="M133" s="99"/>
      <c r="N133" s="99" t="s">
        <v>40</v>
      </c>
      <c r="O133" s="99"/>
      <c r="P133" s="99"/>
      <c r="Q133" s="99"/>
      <c r="R133" s="99">
        <f t="shared" si="35"/>
        <v>2</v>
      </c>
      <c r="S133" s="99">
        <f t="shared" si="34"/>
        <v>0</v>
      </c>
      <c r="T133" s="99">
        <f t="shared" si="34"/>
        <v>0</v>
      </c>
      <c r="U133" s="99">
        <f t="shared" si="34"/>
        <v>1</v>
      </c>
      <c r="V133" s="99">
        <f t="shared" si="34"/>
        <v>0</v>
      </c>
      <c r="W133" s="99">
        <f t="shared" si="34"/>
        <v>0</v>
      </c>
      <c r="X133" s="99">
        <f t="shared" si="34"/>
        <v>0</v>
      </c>
      <c r="Y133" s="99">
        <f t="shared" si="34"/>
        <v>1</v>
      </c>
      <c r="Z133" s="99">
        <f t="shared" si="34"/>
        <v>0</v>
      </c>
      <c r="AA133" s="99">
        <f t="shared" si="34"/>
        <v>0</v>
      </c>
      <c r="AB133" s="409"/>
    </row>
    <row r="134" spans="1:575" s="233" customFormat="1" x14ac:dyDescent="0.45">
      <c r="A134" s="230" t="s">
        <v>275</v>
      </c>
      <c r="B134" s="155" t="s">
        <v>290</v>
      </c>
      <c r="C134" s="99" t="s">
        <v>40</v>
      </c>
      <c r="D134" s="99"/>
      <c r="E134" s="99"/>
      <c r="F134" s="99"/>
      <c r="G134" s="99"/>
      <c r="H134" s="99"/>
      <c r="I134" s="99"/>
      <c r="J134" s="99"/>
      <c r="K134" s="99"/>
      <c r="L134" s="99"/>
      <c r="M134" s="99"/>
      <c r="N134" s="99"/>
      <c r="O134" s="99"/>
      <c r="P134" s="99"/>
      <c r="Q134" s="99"/>
      <c r="R134" s="99">
        <f t="shared" ref="R134" si="36">COUNTIF(C134:Q134,"x")</f>
        <v>1</v>
      </c>
      <c r="S134" s="99">
        <f t="shared" si="34"/>
        <v>0</v>
      </c>
      <c r="T134" s="99">
        <f t="shared" si="34"/>
        <v>0</v>
      </c>
      <c r="U134" s="99">
        <f t="shared" si="34"/>
        <v>0</v>
      </c>
      <c r="V134" s="99">
        <f t="shared" si="34"/>
        <v>0</v>
      </c>
      <c r="W134" s="99">
        <f t="shared" si="34"/>
        <v>0</v>
      </c>
      <c r="X134" s="99">
        <f t="shared" si="34"/>
        <v>0</v>
      </c>
      <c r="Y134" s="99">
        <f t="shared" si="34"/>
        <v>0</v>
      </c>
      <c r="Z134" s="99">
        <f t="shared" si="34"/>
        <v>0</v>
      </c>
      <c r="AA134" s="99">
        <f t="shared" si="34"/>
        <v>1</v>
      </c>
      <c r="AB134" s="409"/>
    </row>
    <row r="135" spans="1:575" s="233" customFormat="1" x14ac:dyDescent="0.45">
      <c r="A135" s="314" t="s">
        <v>119</v>
      </c>
      <c r="B135" s="158" t="s">
        <v>291</v>
      </c>
      <c r="C135" s="97"/>
      <c r="D135" s="97"/>
      <c r="E135" s="97"/>
      <c r="F135" s="97" t="s">
        <v>40</v>
      </c>
      <c r="G135" s="97" t="s">
        <v>40</v>
      </c>
      <c r="H135" s="97"/>
      <c r="I135" s="97" t="s">
        <v>40</v>
      </c>
      <c r="J135" s="97" t="s">
        <v>40</v>
      </c>
      <c r="K135" s="97" t="s">
        <v>40</v>
      </c>
      <c r="L135" s="97"/>
      <c r="M135" s="97"/>
      <c r="N135" s="97" t="s">
        <v>40</v>
      </c>
      <c r="O135" s="97" t="s">
        <v>40</v>
      </c>
      <c r="P135" s="97"/>
      <c r="Q135" s="97"/>
      <c r="R135" s="97">
        <f t="shared" si="35"/>
        <v>7</v>
      </c>
      <c r="S135" s="97">
        <f t="shared" si="34"/>
        <v>0</v>
      </c>
      <c r="T135" s="97">
        <f t="shared" si="34"/>
        <v>2</v>
      </c>
      <c r="U135" s="97">
        <f t="shared" si="34"/>
        <v>2</v>
      </c>
      <c r="V135" s="97">
        <f t="shared" si="34"/>
        <v>1</v>
      </c>
      <c r="W135" s="97">
        <f t="shared" si="34"/>
        <v>0</v>
      </c>
      <c r="X135" s="97">
        <f t="shared" si="34"/>
        <v>0</v>
      </c>
      <c r="Y135" s="97">
        <f t="shared" si="34"/>
        <v>2</v>
      </c>
      <c r="Z135" s="97">
        <f t="shared" si="34"/>
        <v>0</v>
      </c>
      <c r="AA135" s="97">
        <f t="shared" si="34"/>
        <v>0</v>
      </c>
      <c r="AB135" s="409"/>
    </row>
    <row r="136" spans="1:575" s="233" customFormat="1" x14ac:dyDescent="0.45">
      <c r="A136" s="230" t="s">
        <v>121</v>
      </c>
      <c r="B136" s="155" t="s">
        <v>292</v>
      </c>
      <c r="C136" s="99"/>
      <c r="D136" s="99"/>
      <c r="E136" s="99"/>
      <c r="F136" s="99" t="s">
        <v>40</v>
      </c>
      <c r="G136" s="99"/>
      <c r="H136" s="99"/>
      <c r="I136" s="99"/>
      <c r="J136" s="99"/>
      <c r="K136" s="99"/>
      <c r="L136" s="99"/>
      <c r="M136" s="99"/>
      <c r="N136" s="99"/>
      <c r="O136" s="99"/>
      <c r="P136" s="99"/>
      <c r="Q136" s="99"/>
      <c r="R136" s="99">
        <f t="shared" si="35"/>
        <v>1</v>
      </c>
      <c r="S136" s="99">
        <f t="shared" si="34"/>
        <v>0</v>
      </c>
      <c r="T136" s="99">
        <f t="shared" si="34"/>
        <v>0</v>
      </c>
      <c r="U136" s="99">
        <f t="shared" si="34"/>
        <v>1</v>
      </c>
      <c r="V136" s="99">
        <f t="shared" si="34"/>
        <v>0</v>
      </c>
      <c r="W136" s="99">
        <f t="shared" si="34"/>
        <v>0</v>
      </c>
      <c r="X136" s="99">
        <f t="shared" si="34"/>
        <v>0</v>
      </c>
      <c r="Y136" s="99">
        <f t="shared" si="34"/>
        <v>0</v>
      </c>
      <c r="Z136" s="99">
        <f t="shared" si="34"/>
        <v>0</v>
      </c>
      <c r="AA136" s="99">
        <f t="shared" si="34"/>
        <v>0</v>
      </c>
      <c r="AB136" s="409"/>
    </row>
    <row r="137" spans="1:575" s="233" customFormat="1" x14ac:dyDescent="0.45">
      <c r="A137" s="230" t="s">
        <v>123</v>
      </c>
      <c r="B137" s="155" t="s">
        <v>293</v>
      </c>
      <c r="C137" s="99"/>
      <c r="D137" s="99"/>
      <c r="E137" s="99"/>
      <c r="F137" s="99"/>
      <c r="G137" s="99" t="s">
        <v>40</v>
      </c>
      <c r="H137" s="99"/>
      <c r="I137" s="99"/>
      <c r="J137" s="99" t="s">
        <v>40</v>
      </c>
      <c r="K137" s="99"/>
      <c r="L137" s="99"/>
      <c r="M137" s="99"/>
      <c r="N137" s="99"/>
      <c r="O137" s="99" t="s">
        <v>40</v>
      </c>
      <c r="P137" s="99"/>
      <c r="Q137" s="99"/>
      <c r="R137" s="99">
        <f t="shared" si="35"/>
        <v>3</v>
      </c>
      <c r="S137" s="99">
        <f t="shared" si="34"/>
        <v>0</v>
      </c>
      <c r="T137" s="99">
        <f t="shared" si="34"/>
        <v>1</v>
      </c>
      <c r="U137" s="99">
        <f t="shared" si="34"/>
        <v>0</v>
      </c>
      <c r="V137" s="99">
        <f t="shared" si="34"/>
        <v>1</v>
      </c>
      <c r="W137" s="99">
        <f t="shared" si="34"/>
        <v>0</v>
      </c>
      <c r="X137" s="99">
        <f t="shared" si="34"/>
        <v>0</v>
      </c>
      <c r="Y137" s="99">
        <f t="shared" si="34"/>
        <v>1</v>
      </c>
      <c r="Z137" s="99">
        <f t="shared" si="34"/>
        <v>0</v>
      </c>
      <c r="AA137" s="99">
        <f t="shared" si="34"/>
        <v>0</v>
      </c>
      <c r="AB137" s="409"/>
    </row>
    <row r="138" spans="1:575" s="233" customFormat="1" x14ac:dyDescent="0.45">
      <c r="A138" s="230" t="s">
        <v>193</v>
      </c>
      <c r="B138" s="155" t="s">
        <v>604</v>
      </c>
      <c r="C138" s="99"/>
      <c r="D138" s="99"/>
      <c r="E138" s="99"/>
      <c r="F138" s="99" t="s">
        <v>40</v>
      </c>
      <c r="G138" s="99" t="s">
        <v>40</v>
      </c>
      <c r="H138" s="99"/>
      <c r="I138" s="99"/>
      <c r="J138" s="99"/>
      <c r="K138" s="99"/>
      <c r="L138" s="99"/>
      <c r="M138" s="99"/>
      <c r="N138" s="99" t="s">
        <v>40</v>
      </c>
      <c r="O138" s="99"/>
      <c r="P138" s="99"/>
      <c r="Q138" s="99"/>
      <c r="R138" s="99">
        <f t="shared" si="35"/>
        <v>3</v>
      </c>
      <c r="S138" s="99">
        <f t="shared" si="34"/>
        <v>0</v>
      </c>
      <c r="T138" s="99">
        <f t="shared" si="34"/>
        <v>0</v>
      </c>
      <c r="U138" s="99">
        <f t="shared" si="34"/>
        <v>1</v>
      </c>
      <c r="V138" s="99">
        <f t="shared" si="34"/>
        <v>1</v>
      </c>
      <c r="W138" s="99">
        <f t="shared" si="34"/>
        <v>0</v>
      </c>
      <c r="X138" s="99">
        <f t="shared" si="34"/>
        <v>0</v>
      </c>
      <c r="Y138" s="99">
        <f t="shared" si="34"/>
        <v>1</v>
      </c>
      <c r="Z138" s="99">
        <f t="shared" si="34"/>
        <v>0</v>
      </c>
      <c r="AA138" s="99">
        <f t="shared" si="34"/>
        <v>0</v>
      </c>
      <c r="AB138" s="409"/>
    </row>
    <row r="139" spans="1:575" s="233" customFormat="1" x14ac:dyDescent="0.45">
      <c r="A139" s="230" t="s">
        <v>195</v>
      </c>
      <c r="B139" s="155" t="s">
        <v>603</v>
      </c>
      <c r="C139" s="99"/>
      <c r="D139" s="99"/>
      <c r="E139" s="99"/>
      <c r="F139" s="99"/>
      <c r="G139" s="99"/>
      <c r="H139" s="99"/>
      <c r="I139" s="99" t="s">
        <v>40</v>
      </c>
      <c r="J139" s="99" t="s">
        <v>40</v>
      </c>
      <c r="K139" s="99"/>
      <c r="L139" s="99"/>
      <c r="M139" s="99"/>
      <c r="N139" s="99"/>
      <c r="O139" s="99" t="s">
        <v>40</v>
      </c>
      <c r="P139" s="99"/>
      <c r="Q139" s="99"/>
      <c r="R139" s="99">
        <f t="shared" si="35"/>
        <v>3</v>
      </c>
      <c r="S139" s="99">
        <f t="shared" si="34"/>
        <v>0</v>
      </c>
      <c r="T139" s="99">
        <f t="shared" si="34"/>
        <v>2</v>
      </c>
      <c r="U139" s="99">
        <f t="shared" si="34"/>
        <v>0</v>
      </c>
      <c r="V139" s="99">
        <f t="shared" si="34"/>
        <v>0</v>
      </c>
      <c r="W139" s="99">
        <f t="shared" si="34"/>
        <v>0</v>
      </c>
      <c r="X139" s="99">
        <f t="shared" si="34"/>
        <v>0</v>
      </c>
      <c r="Y139" s="99">
        <f t="shared" si="34"/>
        <v>1</v>
      </c>
      <c r="Z139" s="99">
        <f t="shared" si="34"/>
        <v>0</v>
      </c>
      <c r="AA139" s="99">
        <f t="shared" si="34"/>
        <v>0</v>
      </c>
      <c r="AB139" s="409"/>
    </row>
    <row r="140" spans="1:575" s="233" customFormat="1" x14ac:dyDescent="0.45">
      <c r="A140" s="230" t="s">
        <v>606</v>
      </c>
      <c r="B140" s="155" t="s">
        <v>294</v>
      </c>
      <c r="C140" s="99"/>
      <c r="D140" s="99"/>
      <c r="E140" s="99"/>
      <c r="F140" s="99"/>
      <c r="G140" s="99"/>
      <c r="H140" s="99"/>
      <c r="I140" s="99"/>
      <c r="J140" s="99"/>
      <c r="K140" s="99" t="s">
        <v>40</v>
      </c>
      <c r="L140" s="99"/>
      <c r="M140" s="99"/>
      <c r="N140" s="99"/>
      <c r="O140" s="99"/>
      <c r="P140" s="99"/>
      <c r="Q140" s="99"/>
      <c r="R140" s="99">
        <f t="shared" si="35"/>
        <v>1</v>
      </c>
      <c r="S140" s="99">
        <f t="shared" si="34"/>
        <v>0</v>
      </c>
      <c r="T140" s="99">
        <f t="shared" si="34"/>
        <v>0</v>
      </c>
      <c r="U140" s="99">
        <f t="shared" si="34"/>
        <v>1</v>
      </c>
      <c r="V140" s="99">
        <f t="shared" si="34"/>
        <v>0</v>
      </c>
      <c r="W140" s="99">
        <f t="shared" si="34"/>
        <v>0</v>
      </c>
      <c r="X140" s="99">
        <f t="shared" si="34"/>
        <v>0</v>
      </c>
      <c r="Y140" s="99">
        <f t="shared" si="34"/>
        <v>0</v>
      </c>
      <c r="Z140" s="99">
        <f t="shared" si="34"/>
        <v>0</v>
      </c>
      <c r="AA140" s="99">
        <f t="shared" si="34"/>
        <v>0</v>
      </c>
      <c r="AB140" s="409"/>
    </row>
    <row r="141" spans="1:575" s="233" customFormat="1" x14ac:dyDescent="0.45">
      <c r="A141" s="314" t="s">
        <v>133</v>
      </c>
      <c r="B141" s="158" t="s">
        <v>134</v>
      </c>
      <c r="C141" s="97"/>
      <c r="D141" s="97"/>
      <c r="E141" s="97"/>
      <c r="F141" s="97" t="s">
        <v>40</v>
      </c>
      <c r="G141" s="97" t="s">
        <v>40</v>
      </c>
      <c r="H141" s="97" t="s">
        <v>40</v>
      </c>
      <c r="I141" s="97" t="s">
        <v>40</v>
      </c>
      <c r="J141" s="97" t="s">
        <v>40</v>
      </c>
      <c r="K141" s="97" t="s">
        <v>40</v>
      </c>
      <c r="L141" s="97"/>
      <c r="M141" s="97"/>
      <c r="N141" s="97" t="s">
        <v>40</v>
      </c>
      <c r="O141" s="97" t="s">
        <v>40</v>
      </c>
      <c r="P141" s="97"/>
      <c r="Q141" s="97"/>
      <c r="R141" s="97">
        <f t="shared" si="35"/>
        <v>8</v>
      </c>
      <c r="S141" s="97">
        <f t="shared" si="34"/>
        <v>0</v>
      </c>
      <c r="T141" s="97">
        <f t="shared" si="34"/>
        <v>2</v>
      </c>
      <c r="U141" s="97">
        <f t="shared" si="34"/>
        <v>2</v>
      </c>
      <c r="V141" s="97">
        <f t="shared" si="34"/>
        <v>1</v>
      </c>
      <c r="W141" s="97">
        <f t="shared" si="34"/>
        <v>0</v>
      </c>
      <c r="X141" s="97">
        <f t="shared" si="34"/>
        <v>0</v>
      </c>
      <c r="Y141" s="97">
        <f t="shared" si="34"/>
        <v>2</v>
      </c>
      <c r="Z141" s="97">
        <f t="shared" si="34"/>
        <v>0</v>
      </c>
      <c r="AA141" s="97">
        <f t="shared" si="34"/>
        <v>1</v>
      </c>
      <c r="AB141" s="409"/>
    </row>
    <row r="142" spans="1:575" s="233" customFormat="1" x14ac:dyDescent="0.45">
      <c r="A142" s="181" t="s">
        <v>135</v>
      </c>
      <c r="B142" s="155" t="s">
        <v>138</v>
      </c>
      <c r="C142" s="99"/>
      <c r="D142" s="99"/>
      <c r="E142" s="99"/>
      <c r="F142" s="99" t="s">
        <v>40</v>
      </c>
      <c r="G142" s="99" t="s">
        <v>40</v>
      </c>
      <c r="H142" s="99" t="s">
        <v>40</v>
      </c>
      <c r="I142" s="99" t="s">
        <v>40</v>
      </c>
      <c r="J142" s="99" t="s">
        <v>40</v>
      </c>
      <c r="K142" s="99" t="s">
        <v>40</v>
      </c>
      <c r="L142" s="99"/>
      <c r="M142" s="99"/>
      <c r="N142" s="99" t="s">
        <v>40</v>
      </c>
      <c r="O142" s="99" t="s">
        <v>40</v>
      </c>
      <c r="P142" s="99"/>
      <c r="Q142" s="99"/>
      <c r="R142" s="99">
        <f t="shared" ref="R142" si="37">COUNTIF(C142:Q142,"x")</f>
        <v>8</v>
      </c>
      <c r="S142" s="99">
        <f t="shared" si="34"/>
        <v>0</v>
      </c>
      <c r="T142" s="99">
        <f t="shared" si="34"/>
        <v>2</v>
      </c>
      <c r="U142" s="99">
        <f t="shared" si="34"/>
        <v>2</v>
      </c>
      <c r="V142" s="99">
        <f t="shared" si="34"/>
        <v>1</v>
      </c>
      <c r="W142" s="99">
        <f t="shared" si="34"/>
        <v>0</v>
      </c>
      <c r="X142" s="99">
        <f t="shared" si="34"/>
        <v>0</v>
      </c>
      <c r="Y142" s="99">
        <f t="shared" si="34"/>
        <v>2</v>
      </c>
      <c r="Z142" s="99">
        <f t="shared" si="34"/>
        <v>0</v>
      </c>
      <c r="AA142" s="99">
        <f t="shared" si="34"/>
        <v>1</v>
      </c>
      <c r="AB142" s="409"/>
    </row>
    <row r="143" spans="1:575" x14ac:dyDescent="0.45">
      <c r="A143" s="394" t="s">
        <v>160</v>
      </c>
      <c r="B143" s="394"/>
      <c r="C143" s="28"/>
      <c r="D143" s="28"/>
      <c r="E143" s="28"/>
      <c r="F143" s="28"/>
      <c r="G143" s="28"/>
      <c r="H143" s="28"/>
      <c r="I143" s="28"/>
      <c r="J143" s="28"/>
      <c r="K143" s="28"/>
      <c r="L143" s="28"/>
      <c r="M143" s="28"/>
      <c r="N143" s="28"/>
      <c r="O143" s="28"/>
      <c r="P143" s="28"/>
      <c r="Q143" s="28"/>
      <c r="R143" s="29"/>
      <c r="S143" s="29"/>
      <c r="T143" s="29"/>
      <c r="U143" s="29"/>
      <c r="V143" s="29"/>
      <c r="W143" s="29"/>
      <c r="X143" s="29"/>
      <c r="Y143" s="29"/>
      <c r="Z143" s="29"/>
      <c r="AA143" s="29"/>
      <c r="AB143" s="46"/>
    </row>
    <row r="144" spans="1:575" ht="32" x14ac:dyDescent="0.45">
      <c r="A144" s="26" t="s">
        <v>37</v>
      </c>
      <c r="B144" s="31" t="s">
        <v>295</v>
      </c>
      <c r="C144" s="406"/>
      <c r="D144" s="406"/>
      <c r="E144" s="406"/>
      <c r="F144" s="406"/>
      <c r="G144" s="406"/>
      <c r="H144" s="406"/>
      <c r="I144" s="406"/>
      <c r="J144" s="406"/>
      <c r="K144" s="406"/>
      <c r="L144" s="406"/>
      <c r="M144" s="406"/>
      <c r="N144" s="406"/>
      <c r="O144" s="406"/>
      <c r="P144" s="406"/>
      <c r="Q144" s="406"/>
      <c r="R144" s="406"/>
      <c r="S144" s="406"/>
      <c r="T144" s="406"/>
      <c r="U144" s="406"/>
      <c r="V144" s="406"/>
      <c r="W144" s="406"/>
      <c r="X144" s="406"/>
      <c r="Y144" s="406"/>
      <c r="Z144" s="406"/>
      <c r="AA144" s="406"/>
      <c r="AB144" s="407"/>
      <c r="AC144" s="84"/>
      <c r="AD144" s="84" t="s">
        <v>112</v>
      </c>
      <c r="AE144" s="84" t="s">
        <v>112</v>
      </c>
      <c r="AF144" s="84" t="s">
        <v>112</v>
      </c>
      <c r="AG144" s="84" t="s">
        <v>112</v>
      </c>
      <c r="AH144" s="84" t="s">
        <v>112</v>
      </c>
      <c r="AI144" s="84" t="s">
        <v>112</v>
      </c>
      <c r="AJ144" s="84" t="s">
        <v>112</v>
      </c>
      <c r="AK144" s="84" t="s">
        <v>112</v>
      </c>
      <c r="AL144" s="84" t="s">
        <v>112</v>
      </c>
      <c r="AM144" s="84" t="s">
        <v>112</v>
      </c>
      <c r="AN144" s="84" t="s">
        <v>112</v>
      </c>
      <c r="AO144" s="84" t="s">
        <v>112</v>
      </c>
      <c r="AP144" s="84" t="s">
        <v>112</v>
      </c>
      <c r="AQ144" s="84" t="s">
        <v>112</v>
      </c>
      <c r="AR144" s="84" t="s">
        <v>112</v>
      </c>
      <c r="AS144" s="84" t="s">
        <v>112</v>
      </c>
      <c r="AT144" s="84" t="s">
        <v>112</v>
      </c>
      <c r="AU144" s="84" t="s">
        <v>112</v>
      </c>
      <c r="AV144" s="84" t="s">
        <v>112</v>
      </c>
      <c r="AW144" s="84" t="s">
        <v>112</v>
      </c>
      <c r="AX144" s="84" t="s">
        <v>112</v>
      </c>
      <c r="AY144" s="84" t="s">
        <v>112</v>
      </c>
      <c r="AZ144" s="84" t="s">
        <v>112</v>
      </c>
      <c r="BA144" s="84" t="s">
        <v>112</v>
      </c>
      <c r="BB144" s="84" t="s">
        <v>112</v>
      </c>
      <c r="BC144" s="84" t="s">
        <v>112</v>
      </c>
      <c r="BD144" s="84" t="s">
        <v>112</v>
      </c>
      <c r="BE144" s="84" t="s">
        <v>112</v>
      </c>
      <c r="BF144" s="84" t="s">
        <v>112</v>
      </c>
      <c r="BG144" s="84" t="s">
        <v>112</v>
      </c>
      <c r="BH144" s="84" t="s">
        <v>112</v>
      </c>
      <c r="BI144" s="84" t="s">
        <v>112</v>
      </c>
      <c r="BJ144" s="84" t="s">
        <v>112</v>
      </c>
      <c r="BK144" s="84" t="s">
        <v>112</v>
      </c>
      <c r="BL144" s="84" t="s">
        <v>112</v>
      </c>
      <c r="BM144" s="84" t="s">
        <v>112</v>
      </c>
      <c r="BN144" s="84" t="s">
        <v>112</v>
      </c>
      <c r="BO144" s="84" t="s">
        <v>112</v>
      </c>
      <c r="BP144" s="84" t="s">
        <v>112</v>
      </c>
      <c r="BQ144" s="84" t="s">
        <v>112</v>
      </c>
      <c r="BR144" s="84" t="s">
        <v>112</v>
      </c>
      <c r="BS144" s="84" t="s">
        <v>112</v>
      </c>
      <c r="BT144" s="84" t="s">
        <v>112</v>
      </c>
      <c r="BU144" s="84" t="s">
        <v>112</v>
      </c>
      <c r="BV144" s="84" t="s">
        <v>112</v>
      </c>
      <c r="BW144" s="84" t="s">
        <v>112</v>
      </c>
      <c r="BX144" s="84" t="s">
        <v>112</v>
      </c>
      <c r="BY144" s="84" t="s">
        <v>112</v>
      </c>
      <c r="BZ144" s="84" t="s">
        <v>112</v>
      </c>
      <c r="CA144" s="84" t="s">
        <v>112</v>
      </c>
      <c r="CB144" s="84" t="s">
        <v>112</v>
      </c>
      <c r="CC144" s="84" t="s">
        <v>112</v>
      </c>
      <c r="CD144" s="84" t="s">
        <v>112</v>
      </c>
      <c r="CE144" s="84" t="s">
        <v>112</v>
      </c>
      <c r="CF144" s="84" t="s">
        <v>112</v>
      </c>
      <c r="CG144" s="84" t="s">
        <v>112</v>
      </c>
      <c r="CH144" s="84" t="s">
        <v>112</v>
      </c>
      <c r="CI144" s="84" t="s">
        <v>112</v>
      </c>
      <c r="CJ144" s="84" t="s">
        <v>112</v>
      </c>
      <c r="CK144" s="84" t="s">
        <v>112</v>
      </c>
      <c r="CL144" s="84" t="s">
        <v>112</v>
      </c>
      <c r="CM144" s="84" t="s">
        <v>112</v>
      </c>
      <c r="CN144" s="84" t="s">
        <v>112</v>
      </c>
      <c r="CO144" s="84" t="s">
        <v>112</v>
      </c>
      <c r="CP144" s="84" t="s">
        <v>112</v>
      </c>
      <c r="CQ144" s="84" t="s">
        <v>112</v>
      </c>
      <c r="CR144" s="84" t="s">
        <v>112</v>
      </c>
      <c r="CS144" s="84" t="s">
        <v>112</v>
      </c>
      <c r="CT144" s="84" t="s">
        <v>112</v>
      </c>
      <c r="CU144" s="84" t="s">
        <v>112</v>
      </c>
      <c r="CV144" s="84" t="s">
        <v>112</v>
      </c>
      <c r="CW144" s="84" t="s">
        <v>112</v>
      </c>
      <c r="CX144" s="84" t="s">
        <v>112</v>
      </c>
      <c r="CY144" s="84" t="s">
        <v>112</v>
      </c>
      <c r="CZ144" s="84" t="s">
        <v>112</v>
      </c>
      <c r="DA144" s="84" t="s">
        <v>112</v>
      </c>
      <c r="DB144" s="84" t="s">
        <v>112</v>
      </c>
      <c r="DC144" s="84" t="s">
        <v>112</v>
      </c>
      <c r="DD144" s="84" t="s">
        <v>112</v>
      </c>
      <c r="DE144" s="84" t="s">
        <v>112</v>
      </c>
      <c r="DF144" s="84" t="s">
        <v>112</v>
      </c>
      <c r="DG144" s="84" t="s">
        <v>112</v>
      </c>
      <c r="DH144" s="84" t="s">
        <v>112</v>
      </c>
      <c r="DI144" s="84" t="s">
        <v>112</v>
      </c>
      <c r="DJ144" s="84" t="s">
        <v>112</v>
      </c>
      <c r="DK144" s="84" t="s">
        <v>112</v>
      </c>
      <c r="DL144" s="84" t="s">
        <v>112</v>
      </c>
      <c r="DM144" s="84" t="s">
        <v>112</v>
      </c>
      <c r="DN144" s="84" t="s">
        <v>112</v>
      </c>
      <c r="DO144" s="84" t="s">
        <v>112</v>
      </c>
      <c r="DP144" s="84" t="s">
        <v>112</v>
      </c>
      <c r="DQ144" s="84" t="s">
        <v>112</v>
      </c>
      <c r="DR144" s="84" t="s">
        <v>112</v>
      </c>
      <c r="DS144" s="84" t="s">
        <v>112</v>
      </c>
      <c r="DT144" s="84" t="s">
        <v>112</v>
      </c>
      <c r="DU144" s="84" t="s">
        <v>112</v>
      </c>
      <c r="DV144" s="84" t="s">
        <v>112</v>
      </c>
      <c r="DW144" s="84" t="s">
        <v>112</v>
      </c>
      <c r="DX144" s="84" t="s">
        <v>112</v>
      </c>
      <c r="DY144" s="84" t="s">
        <v>112</v>
      </c>
      <c r="DZ144" s="84" t="s">
        <v>112</v>
      </c>
      <c r="EA144" s="84" t="s">
        <v>112</v>
      </c>
      <c r="EB144" s="84" t="s">
        <v>112</v>
      </c>
      <c r="EC144" s="84" t="s">
        <v>112</v>
      </c>
      <c r="ED144" s="84" t="s">
        <v>112</v>
      </c>
      <c r="EE144" s="84" t="s">
        <v>112</v>
      </c>
      <c r="EF144" s="84" t="s">
        <v>112</v>
      </c>
      <c r="EG144" s="84" t="s">
        <v>112</v>
      </c>
      <c r="EH144" s="84" t="s">
        <v>112</v>
      </c>
      <c r="EI144" s="84" t="s">
        <v>112</v>
      </c>
      <c r="EJ144" s="84" t="s">
        <v>112</v>
      </c>
      <c r="EK144" s="84" t="s">
        <v>112</v>
      </c>
      <c r="EL144" s="84" t="s">
        <v>112</v>
      </c>
      <c r="EM144" s="84" t="s">
        <v>112</v>
      </c>
      <c r="EN144" s="84" t="s">
        <v>112</v>
      </c>
      <c r="EO144" s="84" t="s">
        <v>112</v>
      </c>
      <c r="EP144" s="84" t="s">
        <v>112</v>
      </c>
      <c r="EQ144" s="84" t="s">
        <v>112</v>
      </c>
      <c r="ER144" s="84" t="s">
        <v>112</v>
      </c>
      <c r="ES144" s="84" t="s">
        <v>112</v>
      </c>
      <c r="ET144" s="84" t="s">
        <v>112</v>
      </c>
      <c r="EU144" s="84" t="s">
        <v>112</v>
      </c>
      <c r="EV144" s="84" t="s">
        <v>112</v>
      </c>
      <c r="EW144" s="84" t="s">
        <v>112</v>
      </c>
      <c r="EX144" s="84" t="s">
        <v>112</v>
      </c>
      <c r="EY144" s="84" t="s">
        <v>112</v>
      </c>
      <c r="EZ144" s="84" t="s">
        <v>112</v>
      </c>
      <c r="FA144" s="84" t="s">
        <v>112</v>
      </c>
      <c r="FB144" s="84" t="s">
        <v>112</v>
      </c>
      <c r="FC144" s="84" t="s">
        <v>112</v>
      </c>
      <c r="FD144" s="84" t="s">
        <v>112</v>
      </c>
      <c r="FE144" s="84" t="s">
        <v>112</v>
      </c>
      <c r="FF144" s="84" t="s">
        <v>112</v>
      </c>
      <c r="FG144" s="84" t="s">
        <v>112</v>
      </c>
      <c r="FH144" s="84" t="s">
        <v>112</v>
      </c>
      <c r="FI144" s="84" t="s">
        <v>112</v>
      </c>
      <c r="FJ144" s="84" t="s">
        <v>112</v>
      </c>
      <c r="FK144" s="84" t="s">
        <v>112</v>
      </c>
      <c r="FL144" s="84" t="s">
        <v>112</v>
      </c>
      <c r="FM144" s="84" t="s">
        <v>112</v>
      </c>
      <c r="FN144" s="84" t="s">
        <v>112</v>
      </c>
      <c r="FO144" s="84" t="s">
        <v>112</v>
      </c>
      <c r="FP144" s="84" t="s">
        <v>112</v>
      </c>
      <c r="FQ144" s="84" t="s">
        <v>112</v>
      </c>
      <c r="FR144" s="84" t="s">
        <v>112</v>
      </c>
      <c r="FS144" s="84" t="s">
        <v>112</v>
      </c>
      <c r="FT144" s="84" t="s">
        <v>112</v>
      </c>
      <c r="FU144" s="84" t="s">
        <v>112</v>
      </c>
      <c r="FV144" s="84" t="s">
        <v>112</v>
      </c>
      <c r="FW144" s="84" t="s">
        <v>112</v>
      </c>
      <c r="FX144" s="84" t="s">
        <v>112</v>
      </c>
      <c r="FY144" s="84" t="s">
        <v>112</v>
      </c>
      <c r="FZ144" s="84" t="s">
        <v>112</v>
      </c>
      <c r="GA144" s="84" t="s">
        <v>112</v>
      </c>
      <c r="GB144" s="84" t="s">
        <v>112</v>
      </c>
      <c r="GC144" s="84" t="s">
        <v>112</v>
      </c>
      <c r="GD144" s="84" t="s">
        <v>112</v>
      </c>
      <c r="GE144" s="84" t="s">
        <v>112</v>
      </c>
      <c r="GF144" s="84" t="s">
        <v>112</v>
      </c>
      <c r="GG144" s="84" t="s">
        <v>112</v>
      </c>
      <c r="GH144" s="84" t="s">
        <v>112</v>
      </c>
      <c r="GI144" s="84" t="s">
        <v>112</v>
      </c>
      <c r="GJ144" s="84" t="s">
        <v>112</v>
      </c>
      <c r="GK144" s="84" t="s">
        <v>112</v>
      </c>
      <c r="GL144" s="84" t="s">
        <v>112</v>
      </c>
      <c r="GM144" s="84" t="s">
        <v>112</v>
      </c>
      <c r="GN144" s="84" t="s">
        <v>112</v>
      </c>
      <c r="GO144" s="84" t="s">
        <v>112</v>
      </c>
      <c r="GP144" s="84" t="s">
        <v>112</v>
      </c>
      <c r="GQ144" s="84" t="s">
        <v>112</v>
      </c>
      <c r="GR144" s="84" t="s">
        <v>112</v>
      </c>
      <c r="GS144" s="84" t="s">
        <v>112</v>
      </c>
      <c r="GT144" s="84" t="s">
        <v>112</v>
      </c>
      <c r="GU144" s="84" t="s">
        <v>112</v>
      </c>
      <c r="GV144" s="84" t="s">
        <v>112</v>
      </c>
      <c r="GW144" s="84" t="s">
        <v>112</v>
      </c>
      <c r="GX144" s="84" t="s">
        <v>112</v>
      </c>
      <c r="GY144" s="84" t="s">
        <v>112</v>
      </c>
      <c r="GZ144" s="84" t="s">
        <v>112</v>
      </c>
      <c r="HA144" s="84" t="s">
        <v>112</v>
      </c>
      <c r="HB144" s="84" t="s">
        <v>112</v>
      </c>
      <c r="HC144" s="84" t="s">
        <v>112</v>
      </c>
      <c r="HD144" s="84" t="s">
        <v>112</v>
      </c>
      <c r="HE144" s="84" t="s">
        <v>112</v>
      </c>
      <c r="HF144" s="84" t="s">
        <v>112</v>
      </c>
      <c r="HG144" s="84" t="s">
        <v>112</v>
      </c>
      <c r="HH144" s="84" t="s">
        <v>112</v>
      </c>
      <c r="HI144" s="84" t="s">
        <v>112</v>
      </c>
      <c r="HJ144" s="84" t="s">
        <v>112</v>
      </c>
      <c r="HK144" s="84" t="s">
        <v>112</v>
      </c>
      <c r="HL144" s="84" t="s">
        <v>112</v>
      </c>
      <c r="HM144" s="84" t="s">
        <v>112</v>
      </c>
      <c r="HN144" s="84" t="s">
        <v>112</v>
      </c>
      <c r="HO144" s="84" t="s">
        <v>112</v>
      </c>
      <c r="HP144" s="84" t="s">
        <v>112</v>
      </c>
      <c r="HQ144" s="84" t="s">
        <v>112</v>
      </c>
      <c r="HR144" s="84" t="s">
        <v>112</v>
      </c>
      <c r="HS144" s="84" t="s">
        <v>112</v>
      </c>
      <c r="HT144" s="84" t="s">
        <v>112</v>
      </c>
      <c r="HU144" s="84" t="s">
        <v>112</v>
      </c>
      <c r="HV144" s="84" t="s">
        <v>112</v>
      </c>
      <c r="HW144" s="84" t="s">
        <v>112</v>
      </c>
      <c r="HX144" s="84" t="s">
        <v>112</v>
      </c>
      <c r="HY144" s="84" t="s">
        <v>112</v>
      </c>
      <c r="HZ144" s="84" t="s">
        <v>112</v>
      </c>
      <c r="IA144" s="84" t="s">
        <v>112</v>
      </c>
      <c r="IB144" s="84" t="s">
        <v>112</v>
      </c>
      <c r="IC144" s="84" t="s">
        <v>112</v>
      </c>
      <c r="ID144" s="84" t="s">
        <v>112</v>
      </c>
      <c r="IE144" s="84" t="s">
        <v>112</v>
      </c>
      <c r="IF144" s="84" t="s">
        <v>112</v>
      </c>
      <c r="IG144" s="84" t="s">
        <v>112</v>
      </c>
      <c r="IH144" s="84" t="s">
        <v>112</v>
      </c>
      <c r="II144" s="84" t="s">
        <v>112</v>
      </c>
      <c r="IJ144" s="84" t="s">
        <v>112</v>
      </c>
      <c r="IK144" s="84" t="s">
        <v>112</v>
      </c>
      <c r="IL144" s="84" t="s">
        <v>112</v>
      </c>
      <c r="IM144" s="84" t="s">
        <v>112</v>
      </c>
      <c r="IN144" s="84" t="s">
        <v>112</v>
      </c>
      <c r="IO144" s="84" t="s">
        <v>112</v>
      </c>
      <c r="IP144" s="84" t="s">
        <v>112</v>
      </c>
      <c r="IQ144" s="84" t="s">
        <v>112</v>
      </c>
      <c r="IR144" s="84" t="s">
        <v>112</v>
      </c>
      <c r="IS144" s="84" t="s">
        <v>112</v>
      </c>
      <c r="IT144" s="84" t="s">
        <v>112</v>
      </c>
      <c r="IU144" s="84" t="s">
        <v>112</v>
      </c>
      <c r="IV144" s="84" t="s">
        <v>112</v>
      </c>
      <c r="IW144" s="84" t="s">
        <v>112</v>
      </c>
      <c r="IX144" s="84" t="s">
        <v>112</v>
      </c>
      <c r="IY144" s="84" t="s">
        <v>112</v>
      </c>
      <c r="IZ144" s="84" t="s">
        <v>112</v>
      </c>
      <c r="JA144" s="84" t="s">
        <v>112</v>
      </c>
      <c r="JB144" s="84" t="s">
        <v>112</v>
      </c>
      <c r="JC144" s="84" t="s">
        <v>112</v>
      </c>
      <c r="JD144" s="84" t="s">
        <v>112</v>
      </c>
      <c r="JE144" s="84" t="s">
        <v>112</v>
      </c>
      <c r="JF144" s="84" t="s">
        <v>112</v>
      </c>
      <c r="JG144" s="84" t="s">
        <v>112</v>
      </c>
      <c r="JH144" s="84" t="s">
        <v>112</v>
      </c>
      <c r="JI144" s="84" t="s">
        <v>112</v>
      </c>
      <c r="JJ144" s="84" t="s">
        <v>112</v>
      </c>
      <c r="JK144" s="84" t="s">
        <v>112</v>
      </c>
      <c r="JL144" s="84" t="s">
        <v>112</v>
      </c>
      <c r="JM144" s="84" t="s">
        <v>112</v>
      </c>
      <c r="JN144" s="84" t="s">
        <v>112</v>
      </c>
      <c r="JO144" s="84" t="s">
        <v>112</v>
      </c>
      <c r="JP144" s="84" t="s">
        <v>112</v>
      </c>
      <c r="JQ144" s="84" t="s">
        <v>112</v>
      </c>
      <c r="JR144" s="84" t="s">
        <v>112</v>
      </c>
      <c r="JS144" s="84" t="s">
        <v>112</v>
      </c>
      <c r="JT144" s="84" t="s">
        <v>112</v>
      </c>
      <c r="JU144" s="84" t="s">
        <v>112</v>
      </c>
      <c r="JV144" s="84" t="s">
        <v>112</v>
      </c>
      <c r="JW144" s="84" t="s">
        <v>112</v>
      </c>
      <c r="JX144" s="84" t="s">
        <v>112</v>
      </c>
      <c r="JY144" s="84" t="s">
        <v>112</v>
      </c>
      <c r="JZ144" s="84" t="s">
        <v>112</v>
      </c>
      <c r="KA144" s="84" t="s">
        <v>112</v>
      </c>
      <c r="KB144" s="84" t="s">
        <v>112</v>
      </c>
      <c r="KC144" s="84" t="s">
        <v>112</v>
      </c>
      <c r="KD144" s="84" t="s">
        <v>112</v>
      </c>
      <c r="KE144" s="84" t="s">
        <v>112</v>
      </c>
      <c r="KF144" s="84" t="s">
        <v>112</v>
      </c>
      <c r="KG144" s="84" t="s">
        <v>112</v>
      </c>
      <c r="KH144" s="84" t="s">
        <v>112</v>
      </c>
      <c r="KI144" s="84" t="s">
        <v>112</v>
      </c>
      <c r="KJ144" s="84" t="s">
        <v>112</v>
      </c>
      <c r="KK144" s="84" t="s">
        <v>112</v>
      </c>
      <c r="KL144" s="84" t="s">
        <v>112</v>
      </c>
      <c r="KM144" s="84" t="s">
        <v>112</v>
      </c>
      <c r="KN144" s="84" t="s">
        <v>112</v>
      </c>
      <c r="KO144" s="84" t="s">
        <v>112</v>
      </c>
      <c r="KP144" s="84" t="s">
        <v>112</v>
      </c>
      <c r="KQ144" s="84" t="s">
        <v>112</v>
      </c>
      <c r="KR144" s="84" t="s">
        <v>112</v>
      </c>
      <c r="KS144" s="84" t="s">
        <v>112</v>
      </c>
      <c r="KT144" s="84" t="s">
        <v>112</v>
      </c>
      <c r="KU144" s="84" t="s">
        <v>112</v>
      </c>
      <c r="KV144" s="84" t="s">
        <v>112</v>
      </c>
      <c r="KW144" s="84" t="s">
        <v>112</v>
      </c>
      <c r="KX144" s="84" t="s">
        <v>112</v>
      </c>
      <c r="KY144" s="84" t="s">
        <v>112</v>
      </c>
      <c r="KZ144" s="84" t="s">
        <v>112</v>
      </c>
      <c r="LA144" s="84" t="s">
        <v>112</v>
      </c>
      <c r="LB144" s="84" t="s">
        <v>112</v>
      </c>
      <c r="LC144" s="84" t="s">
        <v>112</v>
      </c>
      <c r="LD144" s="84" t="s">
        <v>112</v>
      </c>
      <c r="LE144" s="84" t="s">
        <v>112</v>
      </c>
      <c r="LF144" s="84" t="s">
        <v>112</v>
      </c>
      <c r="LG144" s="84" t="s">
        <v>112</v>
      </c>
      <c r="LH144" s="84" t="s">
        <v>112</v>
      </c>
      <c r="LI144" s="84" t="s">
        <v>112</v>
      </c>
      <c r="LJ144" s="84" t="s">
        <v>112</v>
      </c>
      <c r="LK144" s="84" t="s">
        <v>112</v>
      </c>
      <c r="LL144" s="84" t="s">
        <v>112</v>
      </c>
      <c r="LM144" s="84" t="s">
        <v>112</v>
      </c>
      <c r="LN144" s="84" t="s">
        <v>112</v>
      </c>
      <c r="LO144" s="84" t="s">
        <v>112</v>
      </c>
      <c r="LP144" s="84" t="s">
        <v>112</v>
      </c>
      <c r="LQ144" s="84" t="s">
        <v>112</v>
      </c>
      <c r="LR144" s="84" t="s">
        <v>112</v>
      </c>
      <c r="LS144" s="84" t="s">
        <v>112</v>
      </c>
      <c r="LT144" s="84" t="s">
        <v>112</v>
      </c>
      <c r="LU144" s="84" t="s">
        <v>112</v>
      </c>
      <c r="LV144" s="84" t="s">
        <v>112</v>
      </c>
      <c r="LW144" s="84" t="s">
        <v>112</v>
      </c>
      <c r="LX144" s="84" t="s">
        <v>112</v>
      </c>
      <c r="LY144" s="84" t="s">
        <v>112</v>
      </c>
      <c r="LZ144" s="84" t="s">
        <v>112</v>
      </c>
      <c r="MA144" s="84" t="s">
        <v>112</v>
      </c>
      <c r="MB144" s="84" t="s">
        <v>112</v>
      </c>
      <c r="MC144" s="84" t="s">
        <v>112</v>
      </c>
      <c r="MD144" s="84" t="s">
        <v>112</v>
      </c>
      <c r="ME144" s="84" t="s">
        <v>112</v>
      </c>
      <c r="MF144" s="84" t="s">
        <v>112</v>
      </c>
      <c r="MG144" s="84" t="s">
        <v>112</v>
      </c>
      <c r="MH144" s="84" t="s">
        <v>112</v>
      </c>
      <c r="MI144" s="84" t="s">
        <v>112</v>
      </c>
      <c r="MJ144" s="84" t="s">
        <v>112</v>
      </c>
      <c r="MK144" s="84" t="s">
        <v>112</v>
      </c>
      <c r="ML144" s="84" t="s">
        <v>112</v>
      </c>
      <c r="MM144" s="84" t="s">
        <v>112</v>
      </c>
      <c r="MN144" s="84" t="s">
        <v>112</v>
      </c>
      <c r="MO144" s="84" t="s">
        <v>112</v>
      </c>
      <c r="MP144" s="84" t="s">
        <v>112</v>
      </c>
      <c r="MQ144" s="84" t="s">
        <v>112</v>
      </c>
      <c r="MR144" s="84" t="s">
        <v>112</v>
      </c>
      <c r="MS144" s="84" t="s">
        <v>112</v>
      </c>
      <c r="MT144" s="84" t="s">
        <v>112</v>
      </c>
      <c r="MU144" s="84" t="s">
        <v>112</v>
      </c>
      <c r="MV144" s="84" t="s">
        <v>112</v>
      </c>
      <c r="MW144" s="84" t="s">
        <v>112</v>
      </c>
      <c r="MX144" s="84" t="s">
        <v>112</v>
      </c>
      <c r="MY144" s="84" t="s">
        <v>112</v>
      </c>
      <c r="MZ144" s="84" t="s">
        <v>112</v>
      </c>
      <c r="NA144" s="84" t="s">
        <v>112</v>
      </c>
      <c r="NB144" s="84" t="s">
        <v>112</v>
      </c>
      <c r="NC144" s="84" t="s">
        <v>112</v>
      </c>
      <c r="ND144" s="84" t="s">
        <v>112</v>
      </c>
      <c r="NE144" s="84" t="s">
        <v>112</v>
      </c>
      <c r="NF144" s="84" t="s">
        <v>112</v>
      </c>
      <c r="NG144" s="84" t="s">
        <v>112</v>
      </c>
      <c r="NH144" s="84" t="s">
        <v>112</v>
      </c>
      <c r="NI144" s="84" t="s">
        <v>112</v>
      </c>
      <c r="NJ144" s="84" t="s">
        <v>112</v>
      </c>
      <c r="NK144" s="84" t="s">
        <v>112</v>
      </c>
      <c r="NL144" s="84" t="s">
        <v>112</v>
      </c>
      <c r="NM144" s="84" t="s">
        <v>112</v>
      </c>
      <c r="NN144" s="84" t="s">
        <v>112</v>
      </c>
      <c r="NO144" s="84" t="s">
        <v>112</v>
      </c>
      <c r="NP144" s="84" t="s">
        <v>112</v>
      </c>
      <c r="NQ144" s="84" t="s">
        <v>112</v>
      </c>
      <c r="NR144" s="84" t="s">
        <v>112</v>
      </c>
      <c r="NS144" s="84" t="s">
        <v>112</v>
      </c>
      <c r="NT144" s="84" t="s">
        <v>112</v>
      </c>
      <c r="NU144" s="84" t="s">
        <v>112</v>
      </c>
      <c r="NV144" s="84" t="s">
        <v>112</v>
      </c>
      <c r="NW144" s="84" t="s">
        <v>112</v>
      </c>
      <c r="NX144" s="84" t="s">
        <v>112</v>
      </c>
      <c r="NY144" s="84" t="s">
        <v>112</v>
      </c>
      <c r="NZ144" s="84" t="s">
        <v>112</v>
      </c>
      <c r="OA144" s="84" t="s">
        <v>112</v>
      </c>
      <c r="OB144" s="84" t="s">
        <v>112</v>
      </c>
      <c r="OC144" s="84" t="s">
        <v>112</v>
      </c>
      <c r="OD144" s="84" t="s">
        <v>112</v>
      </c>
      <c r="OE144" s="84" t="s">
        <v>112</v>
      </c>
      <c r="OF144" s="84" t="s">
        <v>112</v>
      </c>
      <c r="OG144" s="84" t="s">
        <v>112</v>
      </c>
      <c r="OH144" s="84" t="s">
        <v>112</v>
      </c>
      <c r="OI144" s="84" t="s">
        <v>112</v>
      </c>
      <c r="OJ144" s="84" t="s">
        <v>112</v>
      </c>
      <c r="OK144" s="84" t="s">
        <v>112</v>
      </c>
      <c r="OL144" s="84" t="s">
        <v>112</v>
      </c>
      <c r="OM144" s="84" t="s">
        <v>112</v>
      </c>
      <c r="ON144" s="84" t="s">
        <v>112</v>
      </c>
      <c r="OO144" s="84" t="s">
        <v>112</v>
      </c>
      <c r="OP144" s="84" t="s">
        <v>112</v>
      </c>
      <c r="OQ144" s="84" t="s">
        <v>112</v>
      </c>
      <c r="OR144" s="84" t="s">
        <v>112</v>
      </c>
      <c r="OS144" s="84" t="s">
        <v>112</v>
      </c>
      <c r="OT144" s="84" t="s">
        <v>112</v>
      </c>
      <c r="OU144" s="84" t="s">
        <v>112</v>
      </c>
      <c r="OV144" s="84" t="s">
        <v>112</v>
      </c>
      <c r="OW144" s="84" t="s">
        <v>112</v>
      </c>
      <c r="OX144" s="84" t="s">
        <v>112</v>
      </c>
      <c r="OY144" s="84" t="s">
        <v>112</v>
      </c>
      <c r="OZ144" s="84" t="s">
        <v>112</v>
      </c>
      <c r="PA144" s="84" t="s">
        <v>112</v>
      </c>
      <c r="PB144" s="84" t="s">
        <v>112</v>
      </c>
      <c r="PC144" s="84" t="s">
        <v>112</v>
      </c>
      <c r="PD144" s="84" t="s">
        <v>112</v>
      </c>
      <c r="PE144" s="84" t="s">
        <v>112</v>
      </c>
      <c r="PF144" s="84" t="s">
        <v>112</v>
      </c>
      <c r="PG144" s="84" t="s">
        <v>112</v>
      </c>
      <c r="PH144" s="84" t="s">
        <v>112</v>
      </c>
      <c r="PI144" s="84" t="s">
        <v>112</v>
      </c>
      <c r="PJ144" s="84" t="s">
        <v>112</v>
      </c>
      <c r="PK144" s="84" t="s">
        <v>112</v>
      </c>
      <c r="PL144" s="84" t="s">
        <v>112</v>
      </c>
      <c r="PM144" s="84" t="s">
        <v>112</v>
      </c>
      <c r="PN144" s="84" t="s">
        <v>112</v>
      </c>
      <c r="PO144" s="84" t="s">
        <v>112</v>
      </c>
      <c r="PP144" s="84" t="s">
        <v>112</v>
      </c>
      <c r="PQ144" s="84" t="s">
        <v>112</v>
      </c>
      <c r="PR144" s="84" t="s">
        <v>112</v>
      </c>
      <c r="PS144" s="84" t="s">
        <v>112</v>
      </c>
      <c r="PT144" s="84" t="s">
        <v>112</v>
      </c>
      <c r="PU144" s="84" t="s">
        <v>112</v>
      </c>
      <c r="PV144" s="84" t="s">
        <v>112</v>
      </c>
      <c r="PW144" s="84" t="s">
        <v>112</v>
      </c>
      <c r="PX144" s="84" t="s">
        <v>112</v>
      </c>
      <c r="PY144" s="84" t="s">
        <v>112</v>
      </c>
      <c r="PZ144" s="84" t="s">
        <v>112</v>
      </c>
      <c r="QA144" s="84" t="s">
        <v>112</v>
      </c>
      <c r="QB144" s="84" t="s">
        <v>112</v>
      </c>
      <c r="QC144" s="84" t="s">
        <v>112</v>
      </c>
      <c r="QD144" s="84" t="s">
        <v>112</v>
      </c>
      <c r="QE144" s="84" t="s">
        <v>112</v>
      </c>
      <c r="QF144" s="84" t="s">
        <v>112</v>
      </c>
      <c r="QG144" s="84" t="s">
        <v>112</v>
      </c>
      <c r="QH144" s="84" t="s">
        <v>112</v>
      </c>
      <c r="QI144" s="84" t="s">
        <v>112</v>
      </c>
      <c r="QJ144" s="84" t="s">
        <v>112</v>
      </c>
      <c r="QK144" s="84" t="s">
        <v>112</v>
      </c>
      <c r="QL144" s="84" t="s">
        <v>112</v>
      </c>
      <c r="QM144" s="84" t="s">
        <v>112</v>
      </c>
      <c r="QN144" s="84" t="s">
        <v>112</v>
      </c>
      <c r="QO144" s="84" t="s">
        <v>112</v>
      </c>
      <c r="QP144" s="84" t="s">
        <v>112</v>
      </c>
      <c r="QQ144" s="84" t="s">
        <v>112</v>
      </c>
      <c r="QR144" s="84" t="s">
        <v>112</v>
      </c>
      <c r="QS144" s="84" t="s">
        <v>112</v>
      </c>
      <c r="QT144" s="84" t="s">
        <v>112</v>
      </c>
      <c r="QU144" s="84" t="s">
        <v>112</v>
      </c>
      <c r="QV144" s="84" t="s">
        <v>112</v>
      </c>
      <c r="QW144" s="84" t="s">
        <v>112</v>
      </c>
      <c r="QX144" s="84" t="s">
        <v>112</v>
      </c>
      <c r="QY144" s="84" t="s">
        <v>112</v>
      </c>
      <c r="QZ144" s="84" t="s">
        <v>112</v>
      </c>
      <c r="RA144" s="84" t="s">
        <v>112</v>
      </c>
      <c r="RB144" s="84" t="s">
        <v>112</v>
      </c>
      <c r="RC144" s="84" t="s">
        <v>112</v>
      </c>
      <c r="RD144" s="84" t="s">
        <v>112</v>
      </c>
      <c r="RE144" s="84" t="s">
        <v>112</v>
      </c>
      <c r="RF144" s="84" t="s">
        <v>112</v>
      </c>
      <c r="RG144" s="84" t="s">
        <v>112</v>
      </c>
      <c r="RH144" s="84" t="s">
        <v>112</v>
      </c>
      <c r="RI144" s="84" t="s">
        <v>112</v>
      </c>
      <c r="RJ144" s="84" t="s">
        <v>112</v>
      </c>
      <c r="RK144" s="84" t="s">
        <v>112</v>
      </c>
      <c r="RL144" s="84" t="s">
        <v>112</v>
      </c>
      <c r="RM144" s="84" t="s">
        <v>112</v>
      </c>
      <c r="RN144" s="84" t="s">
        <v>112</v>
      </c>
      <c r="RO144" s="84" t="s">
        <v>112</v>
      </c>
      <c r="RP144" s="84" t="s">
        <v>112</v>
      </c>
      <c r="RQ144" s="84" t="s">
        <v>112</v>
      </c>
      <c r="RR144" s="84" t="s">
        <v>112</v>
      </c>
      <c r="RS144" s="84" t="s">
        <v>112</v>
      </c>
      <c r="RT144" s="84" t="s">
        <v>112</v>
      </c>
      <c r="RU144" s="84" t="s">
        <v>112</v>
      </c>
      <c r="RV144" s="84" t="s">
        <v>112</v>
      </c>
      <c r="RW144" s="84" t="s">
        <v>112</v>
      </c>
      <c r="RX144" s="84" t="s">
        <v>112</v>
      </c>
      <c r="RY144" s="84" t="s">
        <v>112</v>
      </c>
      <c r="RZ144" s="84" t="s">
        <v>112</v>
      </c>
      <c r="SA144" s="84" t="s">
        <v>112</v>
      </c>
      <c r="SB144" s="84" t="s">
        <v>112</v>
      </c>
      <c r="SC144" s="84" t="s">
        <v>112</v>
      </c>
      <c r="SD144" s="84" t="s">
        <v>112</v>
      </c>
      <c r="SE144" s="84" t="s">
        <v>112</v>
      </c>
      <c r="SF144" s="84" t="s">
        <v>112</v>
      </c>
      <c r="SG144" s="84" t="s">
        <v>112</v>
      </c>
      <c r="SH144" s="84" t="s">
        <v>112</v>
      </c>
      <c r="SI144" s="84" t="s">
        <v>112</v>
      </c>
      <c r="SJ144" s="84" t="s">
        <v>112</v>
      </c>
      <c r="SK144" s="84" t="s">
        <v>112</v>
      </c>
      <c r="SL144" s="84" t="s">
        <v>112</v>
      </c>
      <c r="SM144" s="84" t="s">
        <v>112</v>
      </c>
      <c r="SN144" s="84" t="s">
        <v>112</v>
      </c>
      <c r="SO144" s="84" t="s">
        <v>112</v>
      </c>
      <c r="SP144" s="84" t="s">
        <v>112</v>
      </c>
      <c r="SQ144" s="84" t="s">
        <v>112</v>
      </c>
      <c r="SR144" s="84" t="s">
        <v>112</v>
      </c>
      <c r="SS144" s="84" t="s">
        <v>112</v>
      </c>
      <c r="ST144" s="84" t="s">
        <v>112</v>
      </c>
      <c r="SU144" s="84" t="s">
        <v>112</v>
      </c>
      <c r="SV144" s="84" t="s">
        <v>112</v>
      </c>
      <c r="SW144" s="84" t="s">
        <v>112</v>
      </c>
      <c r="SX144" s="84" t="s">
        <v>112</v>
      </c>
      <c r="SY144" s="84" t="s">
        <v>112</v>
      </c>
      <c r="SZ144" s="84" t="s">
        <v>112</v>
      </c>
      <c r="TA144" s="84" t="s">
        <v>112</v>
      </c>
      <c r="TB144" s="84" t="s">
        <v>112</v>
      </c>
      <c r="TC144" s="84" t="s">
        <v>112</v>
      </c>
      <c r="TD144" s="84" t="s">
        <v>112</v>
      </c>
      <c r="TE144" s="84" t="s">
        <v>112</v>
      </c>
      <c r="TF144" s="84" t="s">
        <v>112</v>
      </c>
      <c r="TG144" s="84" t="s">
        <v>112</v>
      </c>
      <c r="TH144" s="84" t="s">
        <v>112</v>
      </c>
      <c r="TI144" s="84" t="s">
        <v>112</v>
      </c>
      <c r="TJ144" s="84" t="s">
        <v>112</v>
      </c>
      <c r="TK144" s="84" t="s">
        <v>112</v>
      </c>
      <c r="TL144" s="84" t="s">
        <v>112</v>
      </c>
      <c r="TM144" s="84" t="s">
        <v>112</v>
      </c>
      <c r="TN144" s="84" t="s">
        <v>112</v>
      </c>
      <c r="TO144" s="84" t="s">
        <v>112</v>
      </c>
      <c r="TP144" s="84" t="s">
        <v>112</v>
      </c>
      <c r="TQ144" s="84" t="s">
        <v>112</v>
      </c>
      <c r="TR144" s="84" t="s">
        <v>112</v>
      </c>
      <c r="TS144" s="84" t="s">
        <v>112</v>
      </c>
      <c r="TT144" s="84" t="s">
        <v>112</v>
      </c>
      <c r="TU144" s="84" t="s">
        <v>112</v>
      </c>
      <c r="TV144" s="84" t="s">
        <v>112</v>
      </c>
      <c r="TW144" s="84" t="s">
        <v>112</v>
      </c>
      <c r="TX144" s="84" t="s">
        <v>112</v>
      </c>
      <c r="TY144" s="84" t="s">
        <v>112</v>
      </c>
      <c r="TZ144" s="84" t="s">
        <v>112</v>
      </c>
      <c r="UA144" s="84" t="s">
        <v>112</v>
      </c>
      <c r="UB144" s="84" t="s">
        <v>112</v>
      </c>
      <c r="UC144" s="84" t="s">
        <v>112</v>
      </c>
      <c r="UD144" s="84" t="s">
        <v>112</v>
      </c>
      <c r="UE144" s="84" t="s">
        <v>112</v>
      </c>
      <c r="UF144" s="84" t="s">
        <v>112</v>
      </c>
      <c r="UG144" s="84" t="s">
        <v>112</v>
      </c>
      <c r="UH144" s="84" t="s">
        <v>112</v>
      </c>
      <c r="UI144" s="84" t="s">
        <v>112</v>
      </c>
      <c r="UJ144" s="84" t="s">
        <v>112</v>
      </c>
      <c r="UK144" s="84" t="s">
        <v>112</v>
      </c>
      <c r="UL144" s="84" t="s">
        <v>112</v>
      </c>
      <c r="UM144" s="84" t="s">
        <v>112</v>
      </c>
      <c r="UN144" s="84" t="s">
        <v>112</v>
      </c>
      <c r="UO144" s="84" t="s">
        <v>112</v>
      </c>
      <c r="UP144" s="84" t="s">
        <v>112</v>
      </c>
      <c r="UQ144" s="84" t="s">
        <v>112</v>
      </c>
      <c r="UR144" s="84" t="s">
        <v>112</v>
      </c>
      <c r="US144" s="84" t="s">
        <v>112</v>
      </c>
      <c r="UT144" s="84" t="s">
        <v>112</v>
      </c>
      <c r="UU144" s="84" t="s">
        <v>112</v>
      </c>
      <c r="UV144" s="84" t="s">
        <v>112</v>
      </c>
      <c r="UW144" s="84" t="s">
        <v>112</v>
      </c>
      <c r="UX144" s="84" t="s">
        <v>112</v>
      </c>
      <c r="UY144" s="84" t="s">
        <v>112</v>
      </c>
      <c r="UZ144" s="84" t="s">
        <v>112</v>
      </c>
      <c r="VA144" s="84" t="s">
        <v>112</v>
      </c>
      <c r="VB144" s="84" t="s">
        <v>112</v>
      </c>
      <c r="VC144" s="84" t="s">
        <v>112</v>
      </c>
    </row>
    <row r="145" spans="1:30" s="233" customFormat="1" x14ac:dyDescent="0.45">
      <c r="A145" s="160" t="s">
        <v>41</v>
      </c>
      <c r="B145" s="164" t="s">
        <v>162</v>
      </c>
      <c r="C145" s="107"/>
      <c r="D145" s="107"/>
      <c r="E145" s="107"/>
      <c r="F145" s="107"/>
      <c r="G145" s="107"/>
      <c r="H145" s="107"/>
      <c r="I145" s="107"/>
      <c r="J145" s="107"/>
      <c r="K145" s="107" t="s">
        <v>40</v>
      </c>
      <c r="L145" s="107"/>
      <c r="M145" s="107"/>
      <c r="N145" s="107"/>
      <c r="O145" s="107"/>
      <c r="P145" s="107"/>
      <c r="Q145" s="107" t="s">
        <v>40</v>
      </c>
      <c r="R145" s="107">
        <f t="shared" ref="R145:R150" si="38">COUNTIF(C145:Q145,"x")</f>
        <v>2</v>
      </c>
      <c r="S145" s="107">
        <f t="shared" ref="S145:AA151" si="39">COUNTIFS($C145:$Q145,"x",$C$3:$Q$3,S$4)</f>
        <v>0</v>
      </c>
      <c r="T145" s="107">
        <f t="shared" si="39"/>
        <v>0</v>
      </c>
      <c r="U145" s="107">
        <f t="shared" si="39"/>
        <v>1</v>
      </c>
      <c r="V145" s="107">
        <f t="shared" si="39"/>
        <v>0</v>
      </c>
      <c r="W145" s="107">
        <f t="shared" si="39"/>
        <v>0</v>
      </c>
      <c r="X145" s="107">
        <f t="shared" si="39"/>
        <v>0</v>
      </c>
      <c r="Y145" s="107">
        <f t="shared" si="39"/>
        <v>1</v>
      </c>
      <c r="Z145" s="107">
        <f t="shared" si="39"/>
        <v>0</v>
      </c>
      <c r="AA145" s="107">
        <f t="shared" si="39"/>
        <v>0</v>
      </c>
      <c r="AB145" s="384" t="s">
        <v>602</v>
      </c>
    </row>
    <row r="146" spans="1:30" s="269" customFormat="1" x14ac:dyDescent="0.45">
      <c r="A146" s="160" t="s">
        <v>58</v>
      </c>
      <c r="B146" s="163" t="s">
        <v>164</v>
      </c>
      <c r="C146" s="139" t="s">
        <v>40</v>
      </c>
      <c r="D146" s="139" t="s">
        <v>40</v>
      </c>
      <c r="E146" s="139" t="s">
        <v>40</v>
      </c>
      <c r="F146" s="139" t="s">
        <v>40</v>
      </c>
      <c r="G146" s="139" t="s">
        <v>40</v>
      </c>
      <c r="H146" s="139" t="s">
        <v>40</v>
      </c>
      <c r="I146" s="139" t="s">
        <v>40</v>
      </c>
      <c r="J146" s="139" t="s">
        <v>40</v>
      </c>
      <c r="K146" s="139"/>
      <c r="L146" s="139" t="s">
        <v>40</v>
      </c>
      <c r="M146" s="139" t="s">
        <v>40</v>
      </c>
      <c r="N146" s="139" t="s">
        <v>40</v>
      </c>
      <c r="O146" s="139" t="s">
        <v>40</v>
      </c>
      <c r="P146" s="139" t="s">
        <v>40</v>
      </c>
      <c r="Q146" s="139"/>
      <c r="R146" s="107">
        <f t="shared" si="38"/>
        <v>13</v>
      </c>
      <c r="S146" s="107">
        <f t="shared" si="39"/>
        <v>0</v>
      </c>
      <c r="T146" s="107">
        <f t="shared" si="39"/>
        <v>3</v>
      </c>
      <c r="U146" s="107">
        <f t="shared" si="39"/>
        <v>2</v>
      </c>
      <c r="V146" s="107">
        <f t="shared" si="39"/>
        <v>3</v>
      </c>
      <c r="W146" s="107">
        <f t="shared" si="39"/>
        <v>0</v>
      </c>
      <c r="X146" s="107">
        <f t="shared" si="39"/>
        <v>0</v>
      </c>
      <c r="Y146" s="107">
        <f t="shared" si="39"/>
        <v>2</v>
      </c>
      <c r="Z146" s="107">
        <f t="shared" si="39"/>
        <v>0</v>
      </c>
      <c r="AA146" s="107">
        <f t="shared" si="39"/>
        <v>3</v>
      </c>
      <c r="AB146" s="385"/>
    </row>
    <row r="147" spans="1:30" s="233" customFormat="1" x14ac:dyDescent="0.45">
      <c r="A147" s="154" t="s">
        <v>83</v>
      </c>
      <c r="B147" s="123" t="s">
        <v>873</v>
      </c>
      <c r="C147" s="99" t="s">
        <v>40</v>
      </c>
      <c r="D147" s="99" t="s">
        <v>40</v>
      </c>
      <c r="E147" s="99" t="s">
        <v>40</v>
      </c>
      <c r="F147" s="99"/>
      <c r="G147" s="99"/>
      <c r="H147" s="99"/>
      <c r="I147" s="99"/>
      <c r="J147" s="99"/>
      <c r="K147" s="99"/>
      <c r="L147" s="99" t="s">
        <v>40</v>
      </c>
      <c r="M147" s="99" t="s">
        <v>40</v>
      </c>
      <c r="N147" s="99"/>
      <c r="O147" s="99"/>
      <c r="P147" s="99" t="s">
        <v>40</v>
      </c>
      <c r="Q147" s="99"/>
      <c r="R147" s="99">
        <f t="shared" si="38"/>
        <v>6</v>
      </c>
      <c r="S147" s="99">
        <f t="shared" si="39"/>
        <v>0</v>
      </c>
      <c r="T147" s="99">
        <f t="shared" si="39"/>
        <v>1</v>
      </c>
      <c r="U147" s="99">
        <f t="shared" si="39"/>
        <v>1</v>
      </c>
      <c r="V147" s="99">
        <f t="shared" si="39"/>
        <v>2</v>
      </c>
      <c r="W147" s="99">
        <f t="shared" si="39"/>
        <v>0</v>
      </c>
      <c r="X147" s="99">
        <f t="shared" si="39"/>
        <v>0</v>
      </c>
      <c r="Y147" s="99">
        <f t="shared" si="39"/>
        <v>0</v>
      </c>
      <c r="Z147" s="99">
        <f t="shared" si="39"/>
        <v>0</v>
      </c>
      <c r="AA147" s="99">
        <f t="shared" si="39"/>
        <v>2</v>
      </c>
      <c r="AB147" s="385"/>
      <c r="AD147" s="365"/>
    </row>
    <row r="148" spans="1:30" s="233" customFormat="1" x14ac:dyDescent="0.45">
      <c r="A148" s="154" t="s">
        <v>83</v>
      </c>
      <c r="B148" s="155" t="s">
        <v>296</v>
      </c>
      <c r="C148" s="99"/>
      <c r="D148" s="99"/>
      <c r="E148" s="99"/>
      <c r="F148" s="99"/>
      <c r="G148" s="99"/>
      <c r="H148" s="99"/>
      <c r="I148" s="99"/>
      <c r="J148" s="99"/>
      <c r="K148" s="99"/>
      <c r="L148" s="99"/>
      <c r="M148" s="99"/>
      <c r="N148" s="99"/>
      <c r="O148" s="99" t="s">
        <v>40</v>
      </c>
      <c r="P148" s="99"/>
      <c r="Q148" s="99"/>
      <c r="R148" s="99">
        <f t="shared" si="38"/>
        <v>1</v>
      </c>
      <c r="S148" s="99">
        <f t="shared" si="39"/>
        <v>0</v>
      </c>
      <c r="T148" s="99">
        <f t="shared" si="39"/>
        <v>0</v>
      </c>
      <c r="U148" s="99">
        <f t="shared" si="39"/>
        <v>0</v>
      </c>
      <c r="V148" s="99">
        <f t="shared" si="39"/>
        <v>0</v>
      </c>
      <c r="W148" s="99">
        <f t="shared" si="39"/>
        <v>0</v>
      </c>
      <c r="X148" s="99">
        <f t="shared" si="39"/>
        <v>0</v>
      </c>
      <c r="Y148" s="99">
        <f t="shared" si="39"/>
        <v>1</v>
      </c>
      <c r="Z148" s="99">
        <f t="shared" si="39"/>
        <v>0</v>
      </c>
      <c r="AA148" s="99">
        <f t="shared" si="39"/>
        <v>0</v>
      </c>
      <c r="AB148" s="385"/>
      <c r="AD148" s="365"/>
    </row>
    <row r="149" spans="1:30" s="233" customFormat="1" x14ac:dyDescent="0.45">
      <c r="A149" s="154" t="s">
        <v>83</v>
      </c>
      <c r="B149" s="155" t="s">
        <v>297</v>
      </c>
      <c r="C149" s="99"/>
      <c r="D149" s="99"/>
      <c r="E149" s="99"/>
      <c r="F149" s="99"/>
      <c r="G149" s="99" t="s">
        <v>40</v>
      </c>
      <c r="H149" s="99" t="s">
        <v>40</v>
      </c>
      <c r="I149" s="99"/>
      <c r="J149" s="99"/>
      <c r="K149" s="99"/>
      <c r="L149" s="99"/>
      <c r="M149" s="99"/>
      <c r="N149" s="99" t="s">
        <v>40</v>
      </c>
      <c r="O149" s="99" t="s">
        <v>40</v>
      </c>
      <c r="P149" s="99"/>
      <c r="Q149" s="99"/>
      <c r="R149" s="99">
        <f t="shared" si="38"/>
        <v>4</v>
      </c>
      <c r="S149" s="99">
        <f t="shared" si="39"/>
        <v>0</v>
      </c>
      <c r="T149" s="99">
        <f t="shared" si="39"/>
        <v>0</v>
      </c>
      <c r="U149" s="99">
        <f t="shared" si="39"/>
        <v>0</v>
      </c>
      <c r="V149" s="99">
        <f t="shared" si="39"/>
        <v>1</v>
      </c>
      <c r="W149" s="99">
        <f t="shared" si="39"/>
        <v>0</v>
      </c>
      <c r="X149" s="99">
        <f t="shared" si="39"/>
        <v>0</v>
      </c>
      <c r="Y149" s="99">
        <f t="shared" si="39"/>
        <v>2</v>
      </c>
      <c r="Z149" s="99">
        <f t="shared" si="39"/>
        <v>0</v>
      </c>
      <c r="AA149" s="99">
        <f t="shared" si="39"/>
        <v>1</v>
      </c>
      <c r="AB149" s="385"/>
      <c r="AD149" s="365"/>
    </row>
    <row r="150" spans="1:30" s="233" customFormat="1" ht="43.5" customHeight="1" x14ac:dyDescent="0.45">
      <c r="A150" s="154" t="s">
        <v>80</v>
      </c>
      <c r="B150" s="155" t="s">
        <v>120</v>
      </c>
      <c r="C150" s="99"/>
      <c r="D150" s="99"/>
      <c r="E150" s="99"/>
      <c r="F150" s="99" t="s">
        <v>40</v>
      </c>
      <c r="G150" s="99"/>
      <c r="H150" s="99"/>
      <c r="I150" s="99" t="s">
        <v>40</v>
      </c>
      <c r="J150" s="99" t="s">
        <v>40</v>
      </c>
      <c r="K150" s="99"/>
      <c r="L150" s="99"/>
      <c r="M150" s="99"/>
      <c r="N150" s="99"/>
      <c r="O150" s="99"/>
      <c r="P150" s="99"/>
      <c r="Q150" s="99"/>
      <c r="R150" s="99">
        <f t="shared" si="38"/>
        <v>3</v>
      </c>
      <c r="S150" s="99">
        <f t="shared" si="39"/>
        <v>0</v>
      </c>
      <c r="T150" s="99">
        <f t="shared" si="39"/>
        <v>2</v>
      </c>
      <c r="U150" s="99">
        <f t="shared" si="39"/>
        <v>1</v>
      </c>
      <c r="V150" s="99">
        <f t="shared" si="39"/>
        <v>0</v>
      </c>
      <c r="W150" s="99">
        <f t="shared" si="39"/>
        <v>0</v>
      </c>
      <c r="X150" s="99">
        <f t="shared" si="39"/>
        <v>0</v>
      </c>
      <c r="Y150" s="99">
        <f t="shared" si="39"/>
        <v>0</v>
      </c>
      <c r="Z150" s="99">
        <f t="shared" si="39"/>
        <v>0</v>
      </c>
      <c r="AA150" s="99">
        <f t="shared" si="39"/>
        <v>0</v>
      </c>
      <c r="AB150" s="385"/>
      <c r="AD150" s="365"/>
    </row>
    <row r="151" spans="1:30" s="233" customFormat="1" x14ac:dyDescent="0.45">
      <c r="A151" s="154" t="s">
        <v>80</v>
      </c>
      <c r="B151" s="155" t="s">
        <v>298</v>
      </c>
      <c r="C151" s="99"/>
      <c r="D151" s="99"/>
      <c r="E151" s="99"/>
      <c r="F151" s="99" t="s">
        <v>40</v>
      </c>
      <c r="G151" s="99"/>
      <c r="H151" s="99"/>
      <c r="I151" s="99"/>
      <c r="J151" s="99"/>
      <c r="K151" s="99"/>
      <c r="L151" s="99"/>
      <c r="M151" s="99"/>
      <c r="N151" s="99"/>
      <c r="O151" s="99"/>
      <c r="P151" s="99"/>
      <c r="Q151" s="99"/>
      <c r="R151" s="99">
        <f t="shared" ref="R151" si="40">COUNTIF(C151:Q151,"x")</f>
        <v>1</v>
      </c>
      <c r="S151" s="99">
        <f t="shared" si="39"/>
        <v>0</v>
      </c>
      <c r="T151" s="99">
        <f t="shared" si="39"/>
        <v>0</v>
      </c>
      <c r="U151" s="99">
        <f t="shared" si="39"/>
        <v>1</v>
      </c>
      <c r="V151" s="99">
        <f t="shared" si="39"/>
        <v>0</v>
      </c>
      <c r="W151" s="99">
        <f t="shared" si="39"/>
        <v>0</v>
      </c>
      <c r="X151" s="99">
        <f t="shared" si="39"/>
        <v>0</v>
      </c>
      <c r="Y151" s="99">
        <f t="shared" si="39"/>
        <v>0</v>
      </c>
      <c r="Z151" s="99">
        <f t="shared" si="39"/>
        <v>0</v>
      </c>
      <c r="AA151" s="99">
        <f t="shared" si="39"/>
        <v>0</v>
      </c>
      <c r="AB151" s="386"/>
      <c r="AD151" s="365"/>
    </row>
    <row r="152" spans="1:30" x14ac:dyDescent="0.45">
      <c r="A152" s="395" t="s">
        <v>169</v>
      </c>
      <c r="B152" s="396"/>
      <c r="C152" s="397"/>
      <c r="D152" s="398"/>
      <c r="E152" s="398"/>
      <c r="F152" s="398"/>
      <c r="G152" s="398"/>
      <c r="H152" s="398"/>
      <c r="I152" s="398"/>
      <c r="J152" s="398"/>
      <c r="K152" s="398"/>
      <c r="L152" s="397"/>
      <c r="M152" s="398"/>
      <c r="N152" s="398"/>
      <c r="O152" s="398"/>
      <c r="P152" s="398"/>
      <c r="Q152" s="398"/>
      <c r="R152" s="397"/>
      <c r="S152" s="398"/>
      <c r="T152" s="398"/>
      <c r="U152" s="398"/>
      <c r="V152" s="398"/>
      <c r="W152" s="398"/>
      <c r="X152" s="398"/>
      <c r="Y152" s="398"/>
      <c r="Z152" s="398"/>
      <c r="AA152" s="398"/>
      <c r="AB152" s="399"/>
      <c r="AC152" s="83"/>
      <c r="AD152" s="84"/>
    </row>
    <row r="153" spans="1:30" ht="32" x14ac:dyDescent="0.45">
      <c r="A153" s="24" t="s">
        <v>37</v>
      </c>
      <c r="B153" s="32" t="s">
        <v>170</v>
      </c>
      <c r="C153" s="400"/>
      <c r="D153" s="401"/>
      <c r="E153" s="401"/>
      <c r="F153" s="401"/>
      <c r="G153" s="401"/>
      <c r="H153" s="401"/>
      <c r="I153" s="401"/>
      <c r="J153" s="401"/>
      <c r="K153" s="401"/>
      <c r="L153" s="401"/>
      <c r="M153" s="401"/>
      <c r="N153" s="401"/>
      <c r="O153" s="401"/>
      <c r="P153" s="401"/>
      <c r="Q153" s="401"/>
      <c r="R153" s="401"/>
      <c r="S153" s="401"/>
      <c r="T153" s="401"/>
      <c r="U153" s="401"/>
      <c r="V153" s="401"/>
      <c r="W153" s="401"/>
      <c r="X153" s="401"/>
      <c r="Y153" s="401"/>
      <c r="Z153" s="401"/>
      <c r="AA153" s="401"/>
      <c r="AB153" s="402"/>
      <c r="AC153" s="83"/>
      <c r="AD153" s="84"/>
    </row>
    <row r="154" spans="1:30" s="233" customFormat="1" x14ac:dyDescent="0.45">
      <c r="A154" s="157" t="s">
        <v>41</v>
      </c>
      <c r="B154" s="158" t="s">
        <v>171</v>
      </c>
      <c r="C154" s="97" t="s">
        <v>40</v>
      </c>
      <c r="D154" s="97" t="s">
        <v>40</v>
      </c>
      <c r="E154" s="97" t="s">
        <v>40</v>
      </c>
      <c r="F154" s="97" t="s">
        <v>40</v>
      </c>
      <c r="G154" s="97" t="s">
        <v>40</v>
      </c>
      <c r="H154" s="97" t="s">
        <v>40</v>
      </c>
      <c r="I154" s="97"/>
      <c r="J154" s="97" t="s">
        <v>40</v>
      </c>
      <c r="K154" s="97"/>
      <c r="L154" s="97" t="s">
        <v>40</v>
      </c>
      <c r="M154" s="97"/>
      <c r="N154" s="97" t="s">
        <v>40</v>
      </c>
      <c r="O154" s="97" t="s">
        <v>40</v>
      </c>
      <c r="P154" s="97"/>
      <c r="Q154" s="97" t="s">
        <v>40</v>
      </c>
      <c r="R154" s="97">
        <f t="shared" ref="R154:R159" si="41">COUNTIF(C154:Q154,"x")</f>
        <v>11</v>
      </c>
      <c r="S154" s="97">
        <f t="shared" ref="S154:AA163" si="42">COUNTIFS($C154:$Q154,"x",$C$3:$Q$3,S$4)</f>
        <v>0</v>
      </c>
      <c r="T154" s="97">
        <f t="shared" si="42"/>
        <v>2</v>
      </c>
      <c r="U154" s="97">
        <f t="shared" si="42"/>
        <v>1</v>
      </c>
      <c r="V154" s="97">
        <f t="shared" si="42"/>
        <v>2</v>
      </c>
      <c r="W154" s="97">
        <f t="shared" si="42"/>
        <v>0</v>
      </c>
      <c r="X154" s="97">
        <f t="shared" si="42"/>
        <v>0</v>
      </c>
      <c r="Y154" s="97">
        <f t="shared" si="42"/>
        <v>3</v>
      </c>
      <c r="Z154" s="97">
        <f t="shared" si="42"/>
        <v>0</v>
      </c>
      <c r="AA154" s="97">
        <f t="shared" si="42"/>
        <v>3</v>
      </c>
      <c r="AB154" s="408" t="s">
        <v>600</v>
      </c>
    </row>
    <row r="155" spans="1:30" s="269" customFormat="1" x14ac:dyDescent="0.45">
      <c r="A155" s="157" t="s">
        <v>58</v>
      </c>
      <c r="B155" s="158" t="s">
        <v>172</v>
      </c>
      <c r="C155" s="122"/>
      <c r="D155" s="122"/>
      <c r="E155" s="122"/>
      <c r="F155" s="122"/>
      <c r="G155" s="122"/>
      <c r="H155" s="122"/>
      <c r="I155" s="122" t="s">
        <v>40</v>
      </c>
      <c r="J155" s="122"/>
      <c r="K155" s="122" t="s">
        <v>40</v>
      </c>
      <c r="L155" s="122"/>
      <c r="M155" s="122" t="s">
        <v>40</v>
      </c>
      <c r="N155" s="122"/>
      <c r="O155" s="122"/>
      <c r="P155" s="122" t="s">
        <v>40</v>
      </c>
      <c r="Q155" s="122"/>
      <c r="R155" s="97">
        <f t="shared" si="41"/>
        <v>4</v>
      </c>
      <c r="S155" s="97">
        <f t="shared" si="42"/>
        <v>0</v>
      </c>
      <c r="T155" s="97">
        <f t="shared" si="42"/>
        <v>1</v>
      </c>
      <c r="U155" s="97">
        <f t="shared" si="42"/>
        <v>2</v>
      </c>
      <c r="V155" s="97">
        <f t="shared" si="42"/>
        <v>1</v>
      </c>
      <c r="W155" s="97">
        <f t="shared" si="42"/>
        <v>0</v>
      </c>
      <c r="X155" s="97">
        <f t="shared" si="42"/>
        <v>0</v>
      </c>
      <c r="Y155" s="97">
        <f t="shared" si="42"/>
        <v>0</v>
      </c>
      <c r="Z155" s="97">
        <f t="shared" si="42"/>
        <v>0</v>
      </c>
      <c r="AA155" s="97">
        <f t="shared" si="42"/>
        <v>0</v>
      </c>
      <c r="AB155" s="409"/>
    </row>
    <row r="156" spans="1:30" s="233" customFormat="1" x14ac:dyDescent="0.45">
      <c r="A156" s="154" t="s">
        <v>78</v>
      </c>
      <c r="B156" s="155" t="s">
        <v>173</v>
      </c>
      <c r="C156" s="99"/>
      <c r="D156" s="99"/>
      <c r="E156" s="99"/>
      <c r="F156" s="99"/>
      <c r="G156" s="99"/>
      <c r="H156" s="99"/>
      <c r="I156" s="99" t="s">
        <v>40</v>
      </c>
      <c r="J156" s="99"/>
      <c r="K156" s="99" t="s">
        <v>40</v>
      </c>
      <c r="L156" s="99"/>
      <c r="M156" s="99" t="s">
        <v>40</v>
      </c>
      <c r="N156" s="99"/>
      <c r="O156" s="99"/>
      <c r="P156" s="99" t="s">
        <v>40</v>
      </c>
      <c r="Q156" s="99"/>
      <c r="R156" s="99">
        <f t="shared" si="41"/>
        <v>4</v>
      </c>
      <c r="S156" s="99">
        <f t="shared" si="42"/>
        <v>0</v>
      </c>
      <c r="T156" s="99">
        <f t="shared" si="42"/>
        <v>1</v>
      </c>
      <c r="U156" s="99">
        <f t="shared" si="42"/>
        <v>2</v>
      </c>
      <c r="V156" s="99">
        <f t="shared" si="42"/>
        <v>1</v>
      </c>
      <c r="W156" s="99">
        <f t="shared" si="42"/>
        <v>0</v>
      </c>
      <c r="X156" s="99">
        <f t="shared" si="42"/>
        <v>0</v>
      </c>
      <c r="Y156" s="99">
        <f t="shared" si="42"/>
        <v>0</v>
      </c>
      <c r="Z156" s="99">
        <f t="shared" si="42"/>
        <v>0</v>
      </c>
      <c r="AA156" s="99">
        <f t="shared" si="42"/>
        <v>0</v>
      </c>
      <c r="AB156" s="409"/>
      <c r="AD156" s="423"/>
    </row>
    <row r="157" spans="1:30" s="233" customFormat="1" x14ac:dyDescent="0.45">
      <c r="A157" s="154" t="s">
        <v>80</v>
      </c>
      <c r="B157" s="155" t="s">
        <v>299</v>
      </c>
      <c r="C157" s="99"/>
      <c r="D157" s="99"/>
      <c r="E157" s="99"/>
      <c r="F157" s="99"/>
      <c r="G157" s="99"/>
      <c r="H157" s="99"/>
      <c r="I157" s="99" t="s">
        <v>40</v>
      </c>
      <c r="J157" s="99"/>
      <c r="K157" s="99"/>
      <c r="L157" s="99"/>
      <c r="M157" s="99"/>
      <c r="N157" s="99"/>
      <c r="O157" s="99"/>
      <c r="P157" s="99"/>
      <c r="Q157" s="99"/>
      <c r="R157" s="99">
        <f t="shared" si="41"/>
        <v>1</v>
      </c>
      <c r="S157" s="99">
        <f t="shared" si="42"/>
        <v>0</v>
      </c>
      <c r="T157" s="99">
        <f t="shared" si="42"/>
        <v>1</v>
      </c>
      <c r="U157" s="99">
        <f t="shared" si="42"/>
        <v>0</v>
      </c>
      <c r="V157" s="99">
        <f t="shared" si="42"/>
        <v>0</v>
      </c>
      <c r="W157" s="99">
        <f t="shared" si="42"/>
        <v>0</v>
      </c>
      <c r="X157" s="99">
        <f t="shared" si="42"/>
        <v>0</v>
      </c>
      <c r="Y157" s="99">
        <f t="shared" si="42"/>
        <v>0</v>
      </c>
      <c r="Z157" s="99">
        <f t="shared" si="42"/>
        <v>0</v>
      </c>
      <c r="AA157" s="99">
        <f t="shared" si="42"/>
        <v>0</v>
      </c>
      <c r="AB157" s="409"/>
      <c r="AD157" s="423"/>
    </row>
    <row r="158" spans="1:30" s="269" customFormat="1" x14ac:dyDescent="0.45">
      <c r="A158" s="157" t="s">
        <v>115</v>
      </c>
      <c r="B158" s="158" t="s">
        <v>175</v>
      </c>
      <c r="C158" s="122"/>
      <c r="D158" s="122"/>
      <c r="E158" s="122" t="s">
        <v>40</v>
      </c>
      <c r="F158" s="122"/>
      <c r="G158" s="122" t="s">
        <v>40</v>
      </c>
      <c r="H158" s="122" t="s">
        <v>40</v>
      </c>
      <c r="I158" s="122"/>
      <c r="J158" s="122"/>
      <c r="K158" s="122" t="s">
        <v>40</v>
      </c>
      <c r="L158" s="122"/>
      <c r="M158" s="122" t="s">
        <v>40</v>
      </c>
      <c r="N158" s="122" t="s">
        <v>40</v>
      </c>
      <c r="O158" s="122" t="s">
        <v>40</v>
      </c>
      <c r="P158" s="122" t="s">
        <v>40</v>
      </c>
      <c r="Q158" s="122" t="s">
        <v>40</v>
      </c>
      <c r="R158" s="97">
        <f t="shared" si="41"/>
        <v>9</v>
      </c>
      <c r="S158" s="97">
        <f t="shared" si="42"/>
        <v>0</v>
      </c>
      <c r="T158" s="97">
        <f t="shared" si="42"/>
        <v>1</v>
      </c>
      <c r="U158" s="97">
        <f t="shared" si="42"/>
        <v>2</v>
      </c>
      <c r="V158" s="97">
        <f t="shared" si="42"/>
        <v>2</v>
      </c>
      <c r="W158" s="97">
        <f t="shared" si="42"/>
        <v>0</v>
      </c>
      <c r="X158" s="97">
        <f t="shared" si="42"/>
        <v>0</v>
      </c>
      <c r="Y158" s="97">
        <f t="shared" si="42"/>
        <v>3</v>
      </c>
      <c r="Z158" s="97">
        <f t="shared" si="42"/>
        <v>0</v>
      </c>
      <c r="AA158" s="97">
        <f t="shared" si="42"/>
        <v>1</v>
      </c>
      <c r="AB158" s="409"/>
    </row>
    <row r="159" spans="1:30" s="269" customFormat="1" x14ac:dyDescent="0.45">
      <c r="A159" s="157" t="s">
        <v>117</v>
      </c>
      <c r="B159" s="158" t="s">
        <v>176</v>
      </c>
      <c r="C159" s="122" t="s">
        <v>40</v>
      </c>
      <c r="D159" s="122" t="s">
        <v>40</v>
      </c>
      <c r="E159" s="122"/>
      <c r="F159" s="122" t="s">
        <v>40</v>
      </c>
      <c r="G159" s="122"/>
      <c r="H159" s="122"/>
      <c r="I159" s="122" t="s">
        <v>40</v>
      </c>
      <c r="J159" s="122" t="s">
        <v>40</v>
      </c>
      <c r="K159" s="122"/>
      <c r="L159" s="122" t="s">
        <v>40</v>
      </c>
      <c r="M159" s="122"/>
      <c r="N159" s="122"/>
      <c r="O159" s="122"/>
      <c r="P159" s="122"/>
      <c r="Q159" s="122"/>
      <c r="R159" s="97">
        <f t="shared" si="41"/>
        <v>6</v>
      </c>
      <c r="S159" s="97">
        <f t="shared" si="42"/>
        <v>0</v>
      </c>
      <c r="T159" s="97">
        <f t="shared" si="42"/>
        <v>2</v>
      </c>
      <c r="U159" s="97">
        <f t="shared" si="42"/>
        <v>1</v>
      </c>
      <c r="V159" s="97">
        <f t="shared" si="42"/>
        <v>1</v>
      </c>
      <c r="W159" s="97">
        <f t="shared" si="42"/>
        <v>0</v>
      </c>
      <c r="X159" s="97">
        <f t="shared" si="42"/>
        <v>0</v>
      </c>
      <c r="Y159" s="97">
        <f t="shared" si="42"/>
        <v>0</v>
      </c>
      <c r="Z159" s="97">
        <f t="shared" si="42"/>
        <v>0</v>
      </c>
      <c r="AA159" s="97">
        <f t="shared" si="42"/>
        <v>2</v>
      </c>
      <c r="AB159" s="409"/>
    </row>
    <row r="160" spans="1:30" s="233" customFormat="1" x14ac:dyDescent="0.45">
      <c r="A160" s="154" t="s">
        <v>177</v>
      </c>
      <c r="B160" s="155" t="s">
        <v>300</v>
      </c>
      <c r="C160" s="99" t="s">
        <v>40</v>
      </c>
      <c r="D160" s="99" t="s">
        <v>40</v>
      </c>
      <c r="E160" s="99"/>
      <c r="F160" s="99" t="s">
        <v>40</v>
      </c>
      <c r="G160" s="99"/>
      <c r="H160" s="99"/>
      <c r="I160" s="99" t="s">
        <v>40</v>
      </c>
      <c r="J160" s="99" t="s">
        <v>40</v>
      </c>
      <c r="K160" s="99"/>
      <c r="L160" s="99" t="s">
        <v>40</v>
      </c>
      <c r="M160" s="99"/>
      <c r="N160" s="99"/>
      <c r="O160" s="99"/>
      <c r="P160" s="99"/>
      <c r="Q160" s="99"/>
      <c r="R160" s="99">
        <f>COUNTIF(C160:Q160,"x")</f>
        <v>6</v>
      </c>
      <c r="S160" s="99">
        <f t="shared" si="42"/>
        <v>0</v>
      </c>
      <c r="T160" s="99">
        <f t="shared" si="42"/>
        <v>2</v>
      </c>
      <c r="U160" s="99">
        <f t="shared" si="42"/>
        <v>1</v>
      </c>
      <c r="V160" s="99">
        <f t="shared" si="42"/>
        <v>1</v>
      </c>
      <c r="W160" s="99">
        <f t="shared" si="42"/>
        <v>0</v>
      </c>
      <c r="X160" s="99">
        <f t="shared" si="42"/>
        <v>0</v>
      </c>
      <c r="Y160" s="99">
        <f t="shared" si="42"/>
        <v>0</v>
      </c>
      <c r="Z160" s="99">
        <f t="shared" si="42"/>
        <v>0</v>
      </c>
      <c r="AA160" s="99">
        <f t="shared" si="42"/>
        <v>2</v>
      </c>
      <c r="AB160" s="409"/>
      <c r="AD160" s="365"/>
    </row>
    <row r="161" spans="1:30" s="233" customFormat="1" x14ac:dyDescent="0.45">
      <c r="A161" s="154" t="s">
        <v>273</v>
      </c>
      <c r="B161" s="155" t="s">
        <v>299</v>
      </c>
      <c r="C161" s="99"/>
      <c r="D161" s="99"/>
      <c r="E161" s="99"/>
      <c r="F161" s="99" t="s">
        <v>40</v>
      </c>
      <c r="G161" s="99"/>
      <c r="H161" s="99"/>
      <c r="I161" s="99" t="s">
        <v>40</v>
      </c>
      <c r="J161" s="99" t="s">
        <v>40</v>
      </c>
      <c r="K161" s="99"/>
      <c r="L161" s="99"/>
      <c r="M161" s="99"/>
      <c r="N161" s="99"/>
      <c r="O161" s="99"/>
      <c r="P161" s="99"/>
      <c r="Q161" s="99"/>
      <c r="R161" s="99">
        <f t="shared" ref="R161" si="43">COUNTIF(C161:Q161,"x")</f>
        <v>3</v>
      </c>
      <c r="S161" s="99">
        <f t="shared" si="42"/>
        <v>0</v>
      </c>
      <c r="T161" s="99">
        <f t="shared" si="42"/>
        <v>2</v>
      </c>
      <c r="U161" s="99">
        <f t="shared" si="42"/>
        <v>1</v>
      </c>
      <c r="V161" s="99">
        <f t="shared" si="42"/>
        <v>0</v>
      </c>
      <c r="W161" s="99">
        <f t="shared" si="42"/>
        <v>0</v>
      </c>
      <c r="X161" s="99">
        <f t="shared" si="42"/>
        <v>0</v>
      </c>
      <c r="Y161" s="99">
        <f t="shared" si="42"/>
        <v>0</v>
      </c>
      <c r="Z161" s="99">
        <f t="shared" si="42"/>
        <v>0</v>
      </c>
      <c r="AA161" s="99">
        <f t="shared" si="42"/>
        <v>0</v>
      </c>
      <c r="AB161" s="409"/>
      <c r="AD161" s="365"/>
    </row>
    <row r="162" spans="1:30" s="269" customFormat="1" x14ac:dyDescent="0.45">
      <c r="A162" s="157" t="s">
        <v>119</v>
      </c>
      <c r="B162" s="158" t="s">
        <v>301</v>
      </c>
      <c r="C162" s="122"/>
      <c r="D162" s="122"/>
      <c r="E162" s="122"/>
      <c r="F162" s="122"/>
      <c r="G162" s="122"/>
      <c r="H162" s="122"/>
      <c r="I162" s="122"/>
      <c r="J162" s="122"/>
      <c r="K162" s="122"/>
      <c r="L162" s="122"/>
      <c r="M162" s="122"/>
      <c r="N162" s="122"/>
      <c r="O162" s="122"/>
      <c r="P162" s="122" t="s">
        <v>40</v>
      </c>
      <c r="Q162" s="122"/>
      <c r="R162" s="97">
        <f t="shared" ref="R162" si="44">COUNTIF(C162:Q162,"x")</f>
        <v>1</v>
      </c>
      <c r="S162" s="97">
        <f t="shared" si="42"/>
        <v>0</v>
      </c>
      <c r="T162" s="97">
        <f t="shared" si="42"/>
        <v>0</v>
      </c>
      <c r="U162" s="97">
        <f t="shared" si="42"/>
        <v>1</v>
      </c>
      <c r="V162" s="97">
        <f t="shared" si="42"/>
        <v>0</v>
      </c>
      <c r="W162" s="97">
        <f t="shared" si="42"/>
        <v>0</v>
      </c>
      <c r="X162" s="97">
        <f t="shared" si="42"/>
        <v>0</v>
      </c>
      <c r="Y162" s="97">
        <f t="shared" si="42"/>
        <v>0</v>
      </c>
      <c r="Z162" s="97">
        <f t="shared" si="42"/>
        <v>0</v>
      </c>
      <c r="AA162" s="97">
        <f t="shared" si="42"/>
        <v>0</v>
      </c>
      <c r="AB162" s="409"/>
    </row>
    <row r="163" spans="1:30" s="233" customFormat="1" ht="32" x14ac:dyDescent="0.45">
      <c r="A163" s="154" t="s">
        <v>121</v>
      </c>
      <c r="B163" s="155" t="s">
        <v>601</v>
      </c>
      <c r="C163" s="99"/>
      <c r="D163" s="99"/>
      <c r="E163" s="99"/>
      <c r="F163" s="99"/>
      <c r="G163" s="99"/>
      <c r="H163" s="99"/>
      <c r="I163" s="99"/>
      <c r="J163" s="99"/>
      <c r="K163" s="99"/>
      <c r="L163" s="99"/>
      <c r="M163" s="99"/>
      <c r="N163" s="99"/>
      <c r="O163" s="99"/>
      <c r="P163" s="99" t="s">
        <v>40</v>
      </c>
      <c r="Q163" s="99"/>
      <c r="R163" s="99">
        <f>COUNTIF(C163:Q163,"x")</f>
        <v>1</v>
      </c>
      <c r="S163" s="99">
        <f t="shared" si="42"/>
        <v>0</v>
      </c>
      <c r="T163" s="99">
        <f t="shared" si="42"/>
        <v>0</v>
      </c>
      <c r="U163" s="99">
        <f t="shared" si="42"/>
        <v>1</v>
      </c>
      <c r="V163" s="99">
        <f t="shared" si="42"/>
        <v>0</v>
      </c>
      <c r="W163" s="99">
        <f t="shared" si="42"/>
        <v>0</v>
      </c>
      <c r="X163" s="99">
        <f t="shared" si="42"/>
        <v>0</v>
      </c>
      <c r="Y163" s="99">
        <f t="shared" si="42"/>
        <v>0</v>
      </c>
      <c r="Z163" s="99">
        <f t="shared" si="42"/>
        <v>0</v>
      </c>
      <c r="AA163" s="99">
        <f t="shared" si="42"/>
        <v>0</v>
      </c>
      <c r="AB163" s="424"/>
      <c r="AD163" s="365"/>
    </row>
    <row r="164" spans="1:30" ht="32" x14ac:dyDescent="0.45">
      <c r="A164" s="25" t="s">
        <v>90</v>
      </c>
      <c r="B164" s="33" t="s">
        <v>302</v>
      </c>
      <c r="C164" s="400"/>
      <c r="D164" s="401"/>
      <c r="E164" s="401"/>
      <c r="F164" s="401"/>
      <c r="G164" s="401"/>
      <c r="H164" s="401"/>
      <c r="I164" s="401"/>
      <c r="J164" s="401"/>
      <c r="K164" s="401"/>
      <c r="L164" s="400"/>
      <c r="M164" s="401"/>
      <c r="N164" s="401"/>
      <c r="O164" s="401"/>
      <c r="P164" s="401"/>
      <c r="Q164" s="401"/>
      <c r="R164" s="400"/>
      <c r="S164" s="401"/>
      <c r="T164" s="401"/>
      <c r="U164" s="401"/>
      <c r="V164" s="401"/>
      <c r="W164" s="401"/>
      <c r="X164" s="401"/>
      <c r="Y164" s="401"/>
      <c r="Z164" s="401"/>
      <c r="AA164" s="401"/>
      <c r="AB164" s="401"/>
      <c r="AC164" s="233"/>
      <c r="AD164" s="393"/>
    </row>
    <row r="165" spans="1:30" s="233" customFormat="1" ht="32" x14ac:dyDescent="0.45">
      <c r="A165" s="157" t="s">
        <v>41</v>
      </c>
      <c r="B165" s="158" t="s">
        <v>303</v>
      </c>
      <c r="C165" s="97" t="s">
        <v>40</v>
      </c>
      <c r="D165" s="97" t="s">
        <v>40</v>
      </c>
      <c r="E165" s="97" t="s">
        <v>40</v>
      </c>
      <c r="F165" s="97" t="s">
        <v>40</v>
      </c>
      <c r="G165" s="97" t="s">
        <v>40</v>
      </c>
      <c r="H165" s="97"/>
      <c r="I165" s="97" t="s">
        <v>40</v>
      </c>
      <c r="J165" s="97" t="s">
        <v>40</v>
      </c>
      <c r="K165" s="97"/>
      <c r="L165" s="97" t="s">
        <v>40</v>
      </c>
      <c r="M165" s="97" t="s">
        <v>40</v>
      </c>
      <c r="N165" s="97" t="s">
        <v>40</v>
      </c>
      <c r="O165" s="97" t="s">
        <v>40</v>
      </c>
      <c r="P165" s="97" t="s">
        <v>40</v>
      </c>
      <c r="Q165" s="97"/>
      <c r="R165" s="97">
        <f>COUNTIF(C165:Q165,"x")</f>
        <v>12</v>
      </c>
      <c r="S165" s="97">
        <f t="shared" ref="S165:AA174" si="45">COUNTIFS($C165:$Q165,"x",$C$3:$Q$3,S$4)</f>
        <v>0</v>
      </c>
      <c r="T165" s="97">
        <f t="shared" si="45"/>
        <v>3</v>
      </c>
      <c r="U165" s="97">
        <f t="shared" si="45"/>
        <v>2</v>
      </c>
      <c r="V165" s="97">
        <f t="shared" si="45"/>
        <v>3</v>
      </c>
      <c r="W165" s="97">
        <f t="shared" si="45"/>
        <v>0</v>
      </c>
      <c r="X165" s="97">
        <f t="shared" si="45"/>
        <v>0</v>
      </c>
      <c r="Y165" s="97">
        <f t="shared" si="45"/>
        <v>2</v>
      </c>
      <c r="Z165" s="97">
        <f t="shared" si="45"/>
        <v>0</v>
      </c>
      <c r="AA165" s="97">
        <f t="shared" si="45"/>
        <v>2</v>
      </c>
      <c r="AB165" s="408" t="s">
        <v>599</v>
      </c>
      <c r="AD165" s="393"/>
    </row>
    <row r="166" spans="1:30" s="269" customFormat="1" x14ac:dyDescent="0.45">
      <c r="A166" s="157" t="s">
        <v>58</v>
      </c>
      <c r="B166" s="158" t="s">
        <v>304</v>
      </c>
      <c r="C166" s="122"/>
      <c r="D166" s="122"/>
      <c r="E166" s="122" t="s">
        <v>40</v>
      </c>
      <c r="F166" s="122"/>
      <c r="G166" s="122"/>
      <c r="H166" s="122"/>
      <c r="I166" s="122"/>
      <c r="J166" s="122"/>
      <c r="K166" s="122"/>
      <c r="L166" s="122"/>
      <c r="M166" s="122"/>
      <c r="N166" s="122"/>
      <c r="O166" s="122"/>
      <c r="P166" s="122"/>
      <c r="Q166" s="122"/>
      <c r="R166" s="97">
        <f t="shared" ref="R166:R180" si="46">COUNTIF(C166:Q166,"x")</f>
        <v>1</v>
      </c>
      <c r="S166" s="97">
        <f t="shared" si="45"/>
        <v>0</v>
      </c>
      <c r="T166" s="97">
        <f t="shared" si="45"/>
        <v>1</v>
      </c>
      <c r="U166" s="97">
        <f t="shared" si="45"/>
        <v>0</v>
      </c>
      <c r="V166" s="97">
        <f t="shared" si="45"/>
        <v>0</v>
      </c>
      <c r="W166" s="97">
        <f t="shared" si="45"/>
        <v>0</v>
      </c>
      <c r="X166" s="97">
        <f t="shared" si="45"/>
        <v>0</v>
      </c>
      <c r="Y166" s="97">
        <f t="shared" si="45"/>
        <v>0</v>
      </c>
      <c r="Z166" s="97">
        <f t="shared" si="45"/>
        <v>0</v>
      </c>
      <c r="AA166" s="97">
        <f t="shared" si="45"/>
        <v>0</v>
      </c>
      <c r="AB166" s="409"/>
      <c r="AC166" s="233"/>
      <c r="AD166" s="393"/>
    </row>
    <row r="167" spans="1:30" s="269" customFormat="1" x14ac:dyDescent="0.45">
      <c r="A167" s="157" t="s">
        <v>115</v>
      </c>
      <c r="B167" s="158" t="s">
        <v>305</v>
      </c>
      <c r="C167" s="122"/>
      <c r="D167" s="122"/>
      <c r="E167" s="122"/>
      <c r="F167" s="122"/>
      <c r="G167" s="122"/>
      <c r="H167" s="122"/>
      <c r="I167" s="122"/>
      <c r="J167" s="122"/>
      <c r="K167" s="122"/>
      <c r="L167" s="122"/>
      <c r="M167" s="122"/>
      <c r="N167" s="122"/>
      <c r="O167" s="122"/>
      <c r="P167" s="122" t="s">
        <v>40</v>
      </c>
      <c r="Q167" s="122" t="s">
        <v>40</v>
      </c>
      <c r="R167" s="97">
        <f t="shared" si="46"/>
        <v>2</v>
      </c>
      <c r="S167" s="97">
        <f t="shared" si="45"/>
        <v>0</v>
      </c>
      <c r="T167" s="97">
        <f t="shared" si="45"/>
        <v>0</v>
      </c>
      <c r="U167" s="97">
        <f t="shared" si="45"/>
        <v>1</v>
      </c>
      <c r="V167" s="97">
        <f t="shared" si="45"/>
        <v>0</v>
      </c>
      <c r="W167" s="97">
        <f t="shared" si="45"/>
        <v>0</v>
      </c>
      <c r="X167" s="97">
        <f t="shared" si="45"/>
        <v>0</v>
      </c>
      <c r="Y167" s="97">
        <f t="shared" si="45"/>
        <v>1</v>
      </c>
      <c r="Z167" s="97">
        <f t="shared" si="45"/>
        <v>0</v>
      </c>
      <c r="AA167" s="97">
        <f t="shared" si="45"/>
        <v>0</v>
      </c>
      <c r="AB167" s="409"/>
      <c r="AD167" s="393"/>
    </row>
    <row r="168" spans="1:30" s="269" customFormat="1" x14ac:dyDescent="0.45">
      <c r="A168" s="157" t="s">
        <v>117</v>
      </c>
      <c r="B168" s="158" t="s">
        <v>306</v>
      </c>
      <c r="C168" s="122"/>
      <c r="D168" s="122" t="s">
        <v>40</v>
      </c>
      <c r="E168" s="122"/>
      <c r="F168" s="122" t="s">
        <v>40</v>
      </c>
      <c r="G168" s="122" t="s">
        <v>40</v>
      </c>
      <c r="H168" s="122"/>
      <c r="I168" s="122"/>
      <c r="J168" s="122"/>
      <c r="K168" s="122"/>
      <c r="L168" s="122" t="s">
        <v>40</v>
      </c>
      <c r="M168" s="122" t="s">
        <v>40</v>
      </c>
      <c r="N168" s="122" t="s">
        <v>40</v>
      </c>
      <c r="O168" s="122"/>
      <c r="P168" s="122" t="s">
        <v>40</v>
      </c>
      <c r="Q168" s="122" t="s">
        <v>40</v>
      </c>
      <c r="R168" s="97">
        <f t="shared" si="46"/>
        <v>8</v>
      </c>
      <c r="S168" s="97">
        <f t="shared" si="45"/>
        <v>0</v>
      </c>
      <c r="T168" s="97">
        <f t="shared" si="45"/>
        <v>0</v>
      </c>
      <c r="U168" s="97">
        <f t="shared" si="45"/>
        <v>2</v>
      </c>
      <c r="V168" s="97">
        <f t="shared" si="45"/>
        <v>3</v>
      </c>
      <c r="W168" s="97">
        <f t="shared" si="45"/>
        <v>0</v>
      </c>
      <c r="X168" s="97">
        <f t="shared" si="45"/>
        <v>0</v>
      </c>
      <c r="Y168" s="97">
        <f t="shared" si="45"/>
        <v>2</v>
      </c>
      <c r="Z168" s="97">
        <f t="shared" si="45"/>
        <v>0</v>
      </c>
      <c r="AA168" s="97">
        <f t="shared" si="45"/>
        <v>1</v>
      </c>
      <c r="AB168" s="409"/>
      <c r="AD168" s="393"/>
    </row>
    <row r="169" spans="1:30" s="269" customFormat="1" x14ac:dyDescent="0.45">
      <c r="A169" s="157" t="s">
        <v>119</v>
      </c>
      <c r="B169" s="158" t="s">
        <v>307</v>
      </c>
      <c r="C169" s="122"/>
      <c r="D169" s="122"/>
      <c r="E169" s="122"/>
      <c r="F169" s="122"/>
      <c r="G169" s="122" t="s">
        <v>40</v>
      </c>
      <c r="H169" s="122"/>
      <c r="I169" s="122"/>
      <c r="J169" s="122"/>
      <c r="K169" s="122"/>
      <c r="L169" s="122"/>
      <c r="M169" s="122"/>
      <c r="N169" s="122"/>
      <c r="O169" s="122"/>
      <c r="P169" s="122"/>
      <c r="Q169" s="122"/>
      <c r="R169" s="97">
        <f t="shared" si="46"/>
        <v>1</v>
      </c>
      <c r="S169" s="97">
        <f t="shared" si="45"/>
        <v>0</v>
      </c>
      <c r="T169" s="97">
        <f t="shared" si="45"/>
        <v>0</v>
      </c>
      <c r="U169" s="97">
        <f t="shared" si="45"/>
        <v>0</v>
      </c>
      <c r="V169" s="97">
        <f t="shared" si="45"/>
        <v>1</v>
      </c>
      <c r="W169" s="97">
        <f t="shared" si="45"/>
        <v>0</v>
      </c>
      <c r="X169" s="97">
        <f t="shared" si="45"/>
        <v>0</v>
      </c>
      <c r="Y169" s="97">
        <f t="shared" si="45"/>
        <v>0</v>
      </c>
      <c r="Z169" s="97">
        <f t="shared" si="45"/>
        <v>0</v>
      </c>
      <c r="AA169" s="97">
        <f t="shared" si="45"/>
        <v>0</v>
      </c>
      <c r="AB169" s="409"/>
      <c r="AD169" s="393"/>
    </row>
    <row r="170" spans="1:30" s="269" customFormat="1" x14ac:dyDescent="0.45">
      <c r="A170" s="157" t="s">
        <v>133</v>
      </c>
      <c r="B170" s="158" t="s">
        <v>308</v>
      </c>
      <c r="C170" s="122"/>
      <c r="D170" s="122"/>
      <c r="E170" s="122"/>
      <c r="F170" s="122"/>
      <c r="G170" s="122" t="s">
        <v>40</v>
      </c>
      <c r="H170" s="122"/>
      <c r="I170" s="122"/>
      <c r="J170" s="122"/>
      <c r="K170" s="122"/>
      <c r="L170" s="122"/>
      <c r="M170" s="122"/>
      <c r="N170" s="122"/>
      <c r="O170" s="122"/>
      <c r="P170" s="122"/>
      <c r="Q170" s="122"/>
      <c r="R170" s="97">
        <f t="shared" si="46"/>
        <v>1</v>
      </c>
      <c r="S170" s="97">
        <f t="shared" si="45"/>
        <v>0</v>
      </c>
      <c r="T170" s="97">
        <f t="shared" si="45"/>
        <v>0</v>
      </c>
      <c r="U170" s="97">
        <f t="shared" si="45"/>
        <v>0</v>
      </c>
      <c r="V170" s="97">
        <f t="shared" si="45"/>
        <v>1</v>
      </c>
      <c r="W170" s="97">
        <f t="shared" si="45"/>
        <v>0</v>
      </c>
      <c r="X170" s="97">
        <f t="shared" si="45"/>
        <v>0</v>
      </c>
      <c r="Y170" s="97">
        <f t="shared" si="45"/>
        <v>0</v>
      </c>
      <c r="Z170" s="97">
        <f t="shared" si="45"/>
        <v>0</v>
      </c>
      <c r="AA170" s="97">
        <f t="shared" si="45"/>
        <v>0</v>
      </c>
      <c r="AB170" s="409"/>
      <c r="AD170" s="393"/>
    </row>
    <row r="171" spans="1:30" s="269" customFormat="1" x14ac:dyDescent="0.45">
      <c r="A171" s="157" t="s">
        <v>139</v>
      </c>
      <c r="B171" s="158" t="s">
        <v>309</v>
      </c>
      <c r="C171" s="122"/>
      <c r="D171" s="122"/>
      <c r="E171" s="122"/>
      <c r="F171" s="122"/>
      <c r="G171" s="122"/>
      <c r="H171" s="122" t="s">
        <v>40</v>
      </c>
      <c r="I171" s="122"/>
      <c r="J171" s="122"/>
      <c r="K171" s="122"/>
      <c r="L171" s="122"/>
      <c r="M171" s="122"/>
      <c r="N171" s="122"/>
      <c r="O171" s="122"/>
      <c r="P171" s="122"/>
      <c r="Q171" s="122"/>
      <c r="R171" s="97">
        <f t="shared" si="46"/>
        <v>1</v>
      </c>
      <c r="S171" s="97">
        <f t="shared" si="45"/>
        <v>0</v>
      </c>
      <c r="T171" s="97">
        <f t="shared" si="45"/>
        <v>0</v>
      </c>
      <c r="U171" s="97">
        <f t="shared" si="45"/>
        <v>0</v>
      </c>
      <c r="V171" s="97">
        <f t="shared" si="45"/>
        <v>0</v>
      </c>
      <c r="W171" s="97">
        <f t="shared" si="45"/>
        <v>0</v>
      </c>
      <c r="X171" s="97">
        <f t="shared" si="45"/>
        <v>0</v>
      </c>
      <c r="Y171" s="97">
        <f t="shared" si="45"/>
        <v>0</v>
      </c>
      <c r="Z171" s="97">
        <f t="shared" si="45"/>
        <v>0</v>
      </c>
      <c r="AA171" s="97">
        <f t="shared" si="45"/>
        <v>1</v>
      </c>
      <c r="AB171" s="409"/>
      <c r="AD171" s="393"/>
    </row>
    <row r="172" spans="1:30" s="269" customFormat="1" x14ac:dyDescent="0.45">
      <c r="A172" s="157" t="s">
        <v>246</v>
      </c>
      <c r="B172" s="158" t="s">
        <v>310</v>
      </c>
      <c r="C172" s="122"/>
      <c r="D172" s="122"/>
      <c r="E172" s="122"/>
      <c r="F172" s="122"/>
      <c r="G172" s="122"/>
      <c r="H172" s="122"/>
      <c r="I172" s="122"/>
      <c r="J172" s="122"/>
      <c r="K172" s="122"/>
      <c r="L172" s="122"/>
      <c r="M172" s="122"/>
      <c r="N172" s="122"/>
      <c r="O172" s="122" t="s">
        <v>40</v>
      </c>
      <c r="P172" s="122"/>
      <c r="Q172" s="122"/>
      <c r="R172" s="97">
        <f t="shared" si="46"/>
        <v>1</v>
      </c>
      <c r="S172" s="97">
        <f t="shared" si="45"/>
        <v>0</v>
      </c>
      <c r="T172" s="97">
        <f t="shared" si="45"/>
        <v>0</v>
      </c>
      <c r="U172" s="97">
        <f t="shared" si="45"/>
        <v>0</v>
      </c>
      <c r="V172" s="97">
        <f t="shared" si="45"/>
        <v>0</v>
      </c>
      <c r="W172" s="97">
        <f t="shared" si="45"/>
        <v>0</v>
      </c>
      <c r="X172" s="97">
        <f t="shared" si="45"/>
        <v>0</v>
      </c>
      <c r="Y172" s="97">
        <f t="shared" si="45"/>
        <v>1</v>
      </c>
      <c r="Z172" s="97">
        <f t="shared" si="45"/>
        <v>0</v>
      </c>
      <c r="AA172" s="97">
        <f t="shared" si="45"/>
        <v>0</v>
      </c>
      <c r="AB172" s="409"/>
      <c r="AD172" s="393"/>
    </row>
    <row r="173" spans="1:30" s="269" customFormat="1" x14ac:dyDescent="0.45">
      <c r="A173" s="157" t="s">
        <v>259</v>
      </c>
      <c r="B173" s="158" t="s">
        <v>184</v>
      </c>
      <c r="C173" s="122" t="s">
        <v>40</v>
      </c>
      <c r="D173" s="122" t="s">
        <v>40</v>
      </c>
      <c r="E173" s="122" t="s">
        <v>40</v>
      </c>
      <c r="F173" s="122" t="s">
        <v>40</v>
      </c>
      <c r="G173" s="122" t="s">
        <v>40</v>
      </c>
      <c r="H173" s="122" t="s">
        <v>40</v>
      </c>
      <c r="I173" s="122" t="s">
        <v>40</v>
      </c>
      <c r="J173" s="122" t="s">
        <v>40</v>
      </c>
      <c r="K173" s="122" t="s">
        <v>40</v>
      </c>
      <c r="L173" s="122" t="s">
        <v>40</v>
      </c>
      <c r="M173" s="122" t="s">
        <v>40</v>
      </c>
      <c r="N173" s="122" t="s">
        <v>40</v>
      </c>
      <c r="O173" s="122" t="s">
        <v>40</v>
      </c>
      <c r="P173" s="122" t="s">
        <v>40</v>
      </c>
      <c r="Q173" s="122" t="s">
        <v>40</v>
      </c>
      <c r="R173" s="97">
        <f t="shared" si="46"/>
        <v>15</v>
      </c>
      <c r="S173" s="97">
        <f t="shared" si="45"/>
        <v>0</v>
      </c>
      <c r="T173" s="97">
        <f t="shared" si="45"/>
        <v>3</v>
      </c>
      <c r="U173" s="97">
        <f t="shared" si="45"/>
        <v>3</v>
      </c>
      <c r="V173" s="97">
        <f t="shared" si="45"/>
        <v>3</v>
      </c>
      <c r="W173" s="97">
        <f t="shared" si="45"/>
        <v>0</v>
      </c>
      <c r="X173" s="97">
        <f t="shared" si="45"/>
        <v>0</v>
      </c>
      <c r="Y173" s="97">
        <f t="shared" si="45"/>
        <v>3</v>
      </c>
      <c r="Z173" s="97">
        <f t="shared" si="45"/>
        <v>0</v>
      </c>
      <c r="AA173" s="97">
        <f t="shared" si="45"/>
        <v>3</v>
      </c>
      <c r="AB173" s="409"/>
      <c r="AD173" s="393"/>
    </row>
    <row r="174" spans="1:30" s="233" customFormat="1" x14ac:dyDescent="0.45">
      <c r="A174" s="160" t="s">
        <v>260</v>
      </c>
      <c r="B174" s="161" t="s">
        <v>185</v>
      </c>
      <c r="C174" s="107" t="s">
        <v>40</v>
      </c>
      <c r="D174" s="107" t="s">
        <v>40</v>
      </c>
      <c r="E174" s="107" t="s">
        <v>40</v>
      </c>
      <c r="F174" s="107" t="s">
        <v>40</v>
      </c>
      <c r="G174" s="107" t="s">
        <v>40</v>
      </c>
      <c r="H174" s="107" t="s">
        <v>40</v>
      </c>
      <c r="I174" s="107" t="s">
        <v>40</v>
      </c>
      <c r="J174" s="107" t="s">
        <v>40</v>
      </c>
      <c r="K174" s="107" t="s">
        <v>40</v>
      </c>
      <c r="L174" s="107" t="s">
        <v>40</v>
      </c>
      <c r="M174" s="107" t="s">
        <v>40</v>
      </c>
      <c r="N174" s="107" t="s">
        <v>40</v>
      </c>
      <c r="O174" s="107" t="s">
        <v>40</v>
      </c>
      <c r="P174" s="107" t="s">
        <v>40</v>
      </c>
      <c r="Q174" s="107" t="s">
        <v>40</v>
      </c>
      <c r="R174" s="107">
        <f t="shared" si="46"/>
        <v>15</v>
      </c>
      <c r="S174" s="107">
        <f t="shared" si="45"/>
        <v>0</v>
      </c>
      <c r="T174" s="107">
        <f t="shared" si="45"/>
        <v>3</v>
      </c>
      <c r="U174" s="107">
        <f t="shared" si="45"/>
        <v>3</v>
      </c>
      <c r="V174" s="107">
        <f t="shared" si="45"/>
        <v>3</v>
      </c>
      <c r="W174" s="107">
        <f t="shared" si="45"/>
        <v>0</v>
      </c>
      <c r="X174" s="107">
        <f t="shared" si="45"/>
        <v>0</v>
      </c>
      <c r="Y174" s="107">
        <f t="shared" si="45"/>
        <v>3</v>
      </c>
      <c r="Z174" s="107">
        <f t="shared" si="45"/>
        <v>0</v>
      </c>
      <c r="AA174" s="107">
        <f t="shared" si="45"/>
        <v>3</v>
      </c>
      <c r="AB174" s="409"/>
      <c r="AD174" s="393"/>
    </row>
    <row r="175" spans="1:30" s="233" customFormat="1" x14ac:dyDescent="0.45">
      <c r="A175" s="154" t="s">
        <v>311</v>
      </c>
      <c r="B175" s="155" t="s">
        <v>173</v>
      </c>
      <c r="C175" s="99"/>
      <c r="D175" s="99"/>
      <c r="E175" s="99"/>
      <c r="F175" s="99"/>
      <c r="G175" s="99"/>
      <c r="H175" s="99"/>
      <c r="I175" s="99"/>
      <c r="J175" s="99"/>
      <c r="K175" s="99" t="s">
        <v>40</v>
      </c>
      <c r="L175" s="99"/>
      <c r="M175" s="99"/>
      <c r="N175" s="99"/>
      <c r="O175" s="99"/>
      <c r="P175" s="99"/>
      <c r="Q175" s="99"/>
      <c r="R175" s="99">
        <f t="shared" si="46"/>
        <v>1</v>
      </c>
      <c r="S175" s="99">
        <f t="shared" ref="S175:AA180" si="47">COUNTIFS($C175:$Q175,"x",$C$3:$Q$3,S$4)</f>
        <v>0</v>
      </c>
      <c r="T175" s="99">
        <f t="shared" si="47"/>
        <v>0</v>
      </c>
      <c r="U175" s="99">
        <f t="shared" si="47"/>
        <v>1</v>
      </c>
      <c r="V175" s="99">
        <f t="shared" si="47"/>
        <v>0</v>
      </c>
      <c r="W175" s="99">
        <f t="shared" si="47"/>
        <v>0</v>
      </c>
      <c r="X175" s="99">
        <f t="shared" si="47"/>
        <v>0</v>
      </c>
      <c r="Y175" s="99">
        <f t="shared" si="47"/>
        <v>0</v>
      </c>
      <c r="Z175" s="99">
        <f t="shared" si="47"/>
        <v>0</v>
      </c>
      <c r="AA175" s="99">
        <f t="shared" si="47"/>
        <v>0</v>
      </c>
      <c r="AB175" s="409"/>
      <c r="AD175" s="302"/>
    </row>
    <row r="176" spans="1:30" s="233" customFormat="1" x14ac:dyDescent="0.45">
      <c r="A176" s="154" t="s">
        <v>312</v>
      </c>
      <c r="B176" s="155" t="s">
        <v>190</v>
      </c>
      <c r="C176" s="99"/>
      <c r="D176" s="99"/>
      <c r="E176" s="99"/>
      <c r="F176" s="99"/>
      <c r="G176" s="99"/>
      <c r="H176" s="99"/>
      <c r="I176" s="99"/>
      <c r="J176" s="99"/>
      <c r="K176" s="99" t="s">
        <v>40</v>
      </c>
      <c r="L176" s="99"/>
      <c r="M176" s="99"/>
      <c r="N176" s="99"/>
      <c r="O176" s="99"/>
      <c r="P176" s="99" t="s">
        <v>40</v>
      </c>
      <c r="Q176" s="99"/>
      <c r="R176" s="99">
        <f t="shared" si="46"/>
        <v>2</v>
      </c>
      <c r="S176" s="99">
        <f t="shared" si="47"/>
        <v>0</v>
      </c>
      <c r="T176" s="99">
        <f t="shared" si="47"/>
        <v>0</v>
      </c>
      <c r="U176" s="99">
        <f t="shared" si="47"/>
        <v>2</v>
      </c>
      <c r="V176" s="99">
        <f t="shared" si="47"/>
        <v>0</v>
      </c>
      <c r="W176" s="99">
        <f t="shared" si="47"/>
        <v>0</v>
      </c>
      <c r="X176" s="99">
        <f t="shared" si="47"/>
        <v>0</v>
      </c>
      <c r="Y176" s="99">
        <f t="shared" si="47"/>
        <v>0</v>
      </c>
      <c r="Z176" s="99">
        <f t="shared" si="47"/>
        <v>0</v>
      </c>
      <c r="AA176" s="99">
        <f t="shared" si="47"/>
        <v>0</v>
      </c>
      <c r="AB176" s="409"/>
      <c r="AD176" s="302"/>
    </row>
    <row r="177" spans="1:30" s="233" customFormat="1" x14ac:dyDescent="0.45">
      <c r="A177" s="154" t="s">
        <v>313</v>
      </c>
      <c r="B177" s="155" t="s">
        <v>174</v>
      </c>
      <c r="C177" s="99"/>
      <c r="D177" s="99"/>
      <c r="E177" s="99"/>
      <c r="F177" s="99"/>
      <c r="G177" s="99"/>
      <c r="H177" s="99"/>
      <c r="I177" s="99"/>
      <c r="J177" s="99"/>
      <c r="K177" s="99"/>
      <c r="L177" s="99"/>
      <c r="M177" s="99"/>
      <c r="N177" s="99"/>
      <c r="O177" s="99"/>
      <c r="P177" s="99" t="s">
        <v>40</v>
      </c>
      <c r="Q177" s="99" t="s">
        <v>40</v>
      </c>
      <c r="R177" s="99">
        <f t="shared" si="46"/>
        <v>2</v>
      </c>
      <c r="S177" s="99">
        <f t="shared" si="47"/>
        <v>0</v>
      </c>
      <c r="T177" s="99">
        <f t="shared" si="47"/>
        <v>0</v>
      </c>
      <c r="U177" s="99">
        <f t="shared" si="47"/>
        <v>1</v>
      </c>
      <c r="V177" s="99">
        <f t="shared" si="47"/>
        <v>0</v>
      </c>
      <c r="W177" s="99">
        <f t="shared" si="47"/>
        <v>0</v>
      </c>
      <c r="X177" s="99">
        <f t="shared" si="47"/>
        <v>0</v>
      </c>
      <c r="Y177" s="99">
        <f t="shared" si="47"/>
        <v>1</v>
      </c>
      <c r="Z177" s="99">
        <f t="shared" si="47"/>
        <v>0</v>
      </c>
      <c r="AA177" s="99">
        <f t="shared" si="47"/>
        <v>0</v>
      </c>
      <c r="AB177" s="409"/>
      <c r="AD177" s="302"/>
    </row>
    <row r="178" spans="1:30" s="233" customFormat="1" x14ac:dyDescent="0.45">
      <c r="A178" s="160" t="s">
        <v>261</v>
      </c>
      <c r="B178" s="161" t="s">
        <v>314</v>
      </c>
      <c r="C178" s="107"/>
      <c r="D178" s="107"/>
      <c r="E178" s="107"/>
      <c r="F178" s="107" t="s">
        <v>40</v>
      </c>
      <c r="G178" s="107" t="s">
        <v>40</v>
      </c>
      <c r="H178" s="107" t="s">
        <v>40</v>
      </c>
      <c r="I178" s="107"/>
      <c r="J178" s="107"/>
      <c r="K178" s="107"/>
      <c r="L178" s="107"/>
      <c r="M178" s="107"/>
      <c r="N178" s="107"/>
      <c r="O178" s="107"/>
      <c r="P178" s="107"/>
      <c r="Q178" s="107"/>
      <c r="R178" s="107">
        <f t="shared" si="46"/>
        <v>3</v>
      </c>
      <c r="S178" s="107">
        <f t="shared" si="47"/>
        <v>0</v>
      </c>
      <c r="T178" s="107">
        <f t="shared" si="47"/>
        <v>0</v>
      </c>
      <c r="U178" s="107">
        <f t="shared" si="47"/>
        <v>1</v>
      </c>
      <c r="V178" s="107">
        <f t="shared" si="47"/>
        <v>1</v>
      </c>
      <c r="W178" s="107">
        <f t="shared" si="47"/>
        <v>0</v>
      </c>
      <c r="X178" s="107">
        <f t="shared" si="47"/>
        <v>0</v>
      </c>
      <c r="Y178" s="107">
        <f t="shared" si="47"/>
        <v>0</v>
      </c>
      <c r="Z178" s="107">
        <f t="shared" si="47"/>
        <v>0</v>
      </c>
      <c r="AA178" s="107">
        <f t="shared" si="47"/>
        <v>1</v>
      </c>
      <c r="AB178" s="409"/>
      <c r="AD178" s="302"/>
    </row>
    <row r="179" spans="1:30" s="233" customFormat="1" x14ac:dyDescent="0.45">
      <c r="A179" s="160" t="s">
        <v>263</v>
      </c>
      <c r="B179" s="161" t="s">
        <v>315</v>
      </c>
      <c r="C179" s="107"/>
      <c r="D179" s="107"/>
      <c r="E179" s="107"/>
      <c r="F179" s="107"/>
      <c r="G179" s="107"/>
      <c r="H179" s="107" t="s">
        <v>40</v>
      </c>
      <c r="I179" s="107"/>
      <c r="J179" s="107"/>
      <c r="K179" s="107"/>
      <c r="L179" s="107"/>
      <c r="M179" s="107"/>
      <c r="N179" s="107"/>
      <c r="O179" s="107"/>
      <c r="P179" s="107"/>
      <c r="Q179" s="107"/>
      <c r="R179" s="107">
        <f t="shared" si="46"/>
        <v>1</v>
      </c>
      <c r="S179" s="107">
        <f t="shared" si="47"/>
        <v>0</v>
      </c>
      <c r="T179" s="107">
        <f t="shared" si="47"/>
        <v>0</v>
      </c>
      <c r="U179" s="107">
        <f t="shared" si="47"/>
        <v>0</v>
      </c>
      <c r="V179" s="107">
        <f t="shared" si="47"/>
        <v>0</v>
      </c>
      <c r="W179" s="107">
        <f t="shared" si="47"/>
        <v>0</v>
      </c>
      <c r="X179" s="107">
        <f t="shared" si="47"/>
        <v>0</v>
      </c>
      <c r="Y179" s="107">
        <f t="shared" si="47"/>
        <v>0</v>
      </c>
      <c r="Z179" s="107">
        <f t="shared" si="47"/>
        <v>0</v>
      </c>
      <c r="AA179" s="107">
        <f t="shared" si="47"/>
        <v>1</v>
      </c>
      <c r="AB179" s="409"/>
      <c r="AD179" s="302"/>
    </row>
    <row r="180" spans="1:30" s="233" customFormat="1" x14ac:dyDescent="0.45">
      <c r="A180" s="160" t="s">
        <v>316</v>
      </c>
      <c r="B180" s="161" t="s">
        <v>197</v>
      </c>
      <c r="C180" s="107"/>
      <c r="D180" s="107"/>
      <c r="E180" s="107"/>
      <c r="F180" s="107"/>
      <c r="G180" s="107"/>
      <c r="H180" s="107"/>
      <c r="I180" s="107"/>
      <c r="J180" s="107"/>
      <c r="K180" s="107" t="s">
        <v>40</v>
      </c>
      <c r="L180" s="107"/>
      <c r="M180" s="107"/>
      <c r="N180" s="107"/>
      <c r="O180" s="107"/>
      <c r="P180" s="107"/>
      <c r="Q180" s="107"/>
      <c r="R180" s="107">
        <f t="shared" si="46"/>
        <v>1</v>
      </c>
      <c r="S180" s="107">
        <f t="shared" si="47"/>
        <v>0</v>
      </c>
      <c r="T180" s="107">
        <f t="shared" si="47"/>
        <v>0</v>
      </c>
      <c r="U180" s="107">
        <f t="shared" si="47"/>
        <v>1</v>
      </c>
      <c r="V180" s="107">
        <f t="shared" si="47"/>
        <v>0</v>
      </c>
      <c r="W180" s="107">
        <f t="shared" si="47"/>
        <v>0</v>
      </c>
      <c r="X180" s="107">
        <f t="shared" si="47"/>
        <v>0</v>
      </c>
      <c r="Y180" s="107">
        <f t="shared" si="47"/>
        <v>0</v>
      </c>
      <c r="Z180" s="107">
        <f t="shared" si="47"/>
        <v>0</v>
      </c>
      <c r="AA180" s="107">
        <f t="shared" si="47"/>
        <v>0</v>
      </c>
      <c r="AB180" s="409"/>
      <c r="AD180" s="302"/>
    </row>
    <row r="181" spans="1:30" x14ac:dyDescent="0.45">
      <c r="B181" s="38" t="s">
        <v>198</v>
      </c>
      <c r="C181" s="22">
        <f>COUNTIF(C6:C180,"x")</f>
        <v>44</v>
      </c>
      <c r="D181" s="23">
        <f>COUNTIFS(D6:D180,"x",C6:C180,"")</f>
        <v>27</v>
      </c>
      <c r="E181" s="23">
        <f>COUNTIFS(E6:E180,"x",D6:D180,"",C6:C180,"")</f>
        <v>10</v>
      </c>
      <c r="F181" s="23">
        <f>COUNTIFS(F6:F180,"x",E6:E180,"",D6:D180,"",C6:C180,"")</f>
        <v>19</v>
      </c>
      <c r="G181" s="23">
        <f>COUNTIFS(G6:G180,"x",F6:F180,"",E6:E180,"",D6:D180,"",C6:C180,"")</f>
        <v>13</v>
      </c>
      <c r="H181" s="23">
        <f>COUNTIFS(H6:H180,"x",G6:G180,"",F6:F180,"",E6:E180,"",D6:D180,"",C6:C180,"")</f>
        <v>10</v>
      </c>
      <c r="I181" s="23">
        <f>COUNTIFS(I6:I180,"x",H6:H180,"",G6:G180,"",F6:F180,"",E6:E180,"",D6:D180,"",C6:C180,"")</f>
        <v>7</v>
      </c>
      <c r="J181" s="23">
        <f>COUNTIFS(J6:J180,"x",I6:I180,"",H6:H180,"",G6:G180,"",F6:F180,"",E6:E180,"",D6:D180,"",C6:C180,"")</f>
        <v>3</v>
      </c>
      <c r="K181" s="23">
        <f>COUNTIFS(K6:K180,"x",J6:J180,"",I6:I180,"",H6:H180,"",G6:G180,"",F6:F180,"",E6:E180,"",D6:D180,"",C6:C180,"")</f>
        <v>6</v>
      </c>
      <c r="L181" s="153">
        <f>COUNTIFS(L6:L180,"x",K6:K180,"",J6:J180,"",I6:I180,"",H6:H180,"",G6:G180,"",F6:F180,"",E6:E180,"",D6:D180,"",C6:C180,"")</f>
        <v>3</v>
      </c>
      <c r="M181" s="23">
        <f>COUNTIFS(M6:M180,"x",L6:L180,"",K6:K180,"",J6:J180,"",I6:I180,"",H6:H180,"",G6:G180,"",F6:F180,"",E6:E180,"",D6:D180,"",C6:C180,"")</f>
        <v>1</v>
      </c>
      <c r="N181" s="23">
        <f>COUNTIFS(N6:N180,"x",M6:M180,"",L6:L180,"",K6:K180,"",J6:J180,"",I6:I180,"",H6:H180,"",G6:G180,"",F6:F180,"",E6:E180,"",D6:D180,"",C6:C180,"")</f>
        <v>1</v>
      </c>
      <c r="O181" s="23">
        <f>COUNTIFS(O6:O180,"x",N6:N180,"",M6:M180,"",L6:L180,"",K6:K180,"",J6:J180,"",I6:I180,"",H6:H180,"",G6:G180,"",F6:F180,"",E6:E180,"",D6:D180,"",C6:C180,"")</f>
        <v>7</v>
      </c>
      <c r="P181" s="23">
        <f>COUNTIFS(P6:P180,"x",O6:O180,"",N6:N180,"",M6:M180,"",L6:L180,"",K6:K180,"",J6:J180,"",I6:I180,"",H6:H180,"",G6:G180,"",F6:F180,"",E6:E180,"",D6:D180,"",C6:C180,"")</f>
        <v>7</v>
      </c>
      <c r="Q181" s="23">
        <f>COUNTIFS(Q6:Q180,"x",P6:P180,"",O6:O180,"",N6:N180,"",M6:M180,"",L6:L180,"",K6:K180,"",J6:J180,"",I6:I180,"",H6:H180,"",G6:G180,"",F6:F180,"",E6:E180,"",D6:D180,"",C6:C180,"")</f>
        <v>6</v>
      </c>
    </row>
    <row r="182" spans="1:30" x14ac:dyDescent="0.45">
      <c r="C182" s="7"/>
      <c r="D182" s="83"/>
      <c r="E182" s="83"/>
      <c r="F182" s="83"/>
      <c r="G182" s="83"/>
      <c r="H182" s="83"/>
      <c r="I182" s="83"/>
      <c r="J182" s="83"/>
      <c r="K182" s="7"/>
      <c r="L182" s="7"/>
      <c r="M182" s="83"/>
      <c r="N182" s="83"/>
      <c r="O182" s="83"/>
      <c r="P182" s="83"/>
      <c r="Q182" s="83"/>
    </row>
    <row r="183" spans="1:30" ht="15" customHeight="1" x14ac:dyDescent="0.45">
      <c r="C183" s="7"/>
      <c r="D183" s="83"/>
      <c r="E183" s="83"/>
      <c r="F183" s="83"/>
      <c r="G183" s="83"/>
      <c r="H183" s="83"/>
      <c r="I183" s="83"/>
      <c r="J183" s="83"/>
      <c r="K183" s="7"/>
      <c r="L183" s="7"/>
      <c r="M183" s="83"/>
      <c r="N183" s="83"/>
      <c r="O183" s="83"/>
      <c r="P183" s="83"/>
      <c r="Q183" s="83"/>
    </row>
    <row r="184" spans="1:30" ht="15" customHeight="1" x14ac:dyDescent="0.45">
      <c r="C184" s="7"/>
      <c r="D184" s="83"/>
      <c r="E184" s="83"/>
      <c r="F184" s="83"/>
      <c r="G184" s="83"/>
      <c r="H184" s="83"/>
      <c r="I184" s="83"/>
      <c r="J184" s="83"/>
      <c r="K184" s="7"/>
      <c r="L184" s="7"/>
      <c r="M184" s="83"/>
      <c r="N184" s="83"/>
      <c r="O184" s="83"/>
      <c r="P184" s="83"/>
      <c r="Q184" s="83"/>
    </row>
    <row r="185" spans="1:30" ht="15" customHeight="1" x14ac:dyDescent="0.45">
      <c r="C185" s="7"/>
      <c r="D185" s="83"/>
      <c r="E185" s="83"/>
      <c r="F185" s="83"/>
      <c r="G185" s="83"/>
      <c r="H185" s="83"/>
      <c r="I185" s="83"/>
      <c r="J185" s="83"/>
      <c r="K185" s="7"/>
      <c r="L185" s="7"/>
      <c r="M185" s="83"/>
      <c r="N185" s="83"/>
      <c r="O185" s="83"/>
      <c r="P185" s="83"/>
      <c r="Q185" s="83"/>
    </row>
    <row r="186" spans="1:30" ht="15" customHeight="1" x14ac:dyDescent="0.45">
      <c r="C186" s="7"/>
      <c r="D186" s="83"/>
      <c r="E186" s="83"/>
      <c r="F186" s="83"/>
      <c r="G186" s="83"/>
      <c r="H186" s="83"/>
      <c r="I186" s="83"/>
      <c r="J186" s="83"/>
      <c r="K186" s="7"/>
      <c r="L186" s="7"/>
      <c r="M186" s="83"/>
      <c r="N186" s="83"/>
      <c r="O186" s="83"/>
      <c r="P186" s="83"/>
      <c r="Q186" s="83"/>
    </row>
    <row r="187" spans="1:30" ht="15" customHeight="1" x14ac:dyDescent="0.45">
      <c r="C187" s="7"/>
      <c r="D187" s="83"/>
      <c r="E187" s="83"/>
      <c r="F187" s="83"/>
      <c r="G187" s="83"/>
      <c r="H187" s="83"/>
      <c r="I187" s="83"/>
      <c r="J187" s="83"/>
      <c r="K187" s="7"/>
      <c r="L187" s="7"/>
      <c r="M187" s="83"/>
      <c r="N187" s="83"/>
      <c r="O187" s="83"/>
      <c r="P187" s="83"/>
      <c r="Q187" s="83"/>
    </row>
    <row r="188" spans="1:30" ht="15" customHeight="1" x14ac:dyDescent="0.45">
      <c r="C188" s="7"/>
      <c r="D188" s="83"/>
      <c r="E188" s="83"/>
      <c r="F188" s="83"/>
      <c r="G188" s="83"/>
      <c r="H188" s="83"/>
      <c r="I188" s="83"/>
      <c r="J188" s="83"/>
      <c r="K188" s="7"/>
      <c r="L188" s="7"/>
      <c r="M188" s="83"/>
      <c r="N188" s="83"/>
      <c r="O188" s="83"/>
      <c r="P188" s="83"/>
      <c r="Q188" s="83"/>
    </row>
    <row r="189" spans="1:30" ht="15" customHeight="1" x14ac:dyDescent="0.45">
      <c r="C189" s="7"/>
      <c r="D189" s="83"/>
      <c r="E189" s="83"/>
      <c r="F189" s="83"/>
      <c r="G189" s="83"/>
      <c r="H189" s="83"/>
      <c r="I189" s="83"/>
      <c r="J189" s="83"/>
      <c r="K189" s="7"/>
      <c r="L189" s="7"/>
      <c r="M189" s="83"/>
      <c r="N189" s="83"/>
      <c r="O189" s="83"/>
      <c r="P189" s="83"/>
      <c r="Q189" s="83"/>
    </row>
    <row r="190" spans="1:30" ht="15" customHeight="1" x14ac:dyDescent="0.45">
      <c r="C190" s="7"/>
      <c r="D190" s="83"/>
      <c r="E190" s="83"/>
      <c r="F190" s="83"/>
      <c r="G190" s="83"/>
      <c r="H190" s="83"/>
      <c r="I190" s="83"/>
      <c r="J190" s="83"/>
      <c r="K190" s="7"/>
      <c r="L190" s="7"/>
      <c r="M190" s="83"/>
      <c r="N190" s="83"/>
      <c r="O190" s="83"/>
      <c r="P190" s="83"/>
      <c r="Q190" s="83"/>
    </row>
    <row r="191" spans="1:30" ht="15" customHeight="1" x14ac:dyDescent="0.45">
      <c r="C191" s="7"/>
      <c r="D191" s="83"/>
      <c r="E191" s="83"/>
      <c r="F191" s="83"/>
      <c r="G191" s="83"/>
      <c r="H191" s="83"/>
      <c r="I191" s="83"/>
      <c r="J191" s="83"/>
      <c r="K191" s="7"/>
      <c r="L191" s="7"/>
      <c r="M191" s="83"/>
      <c r="N191" s="83"/>
      <c r="O191" s="83"/>
      <c r="P191" s="83"/>
      <c r="Q191" s="83"/>
    </row>
    <row r="192" spans="1:30" ht="15" customHeight="1" x14ac:dyDescent="0.45">
      <c r="C192" s="7"/>
      <c r="D192" s="83"/>
      <c r="E192" s="83"/>
      <c r="F192" s="83"/>
      <c r="G192" s="83"/>
      <c r="H192" s="83"/>
      <c r="I192" s="83"/>
      <c r="J192" s="83"/>
      <c r="K192" s="7"/>
      <c r="L192" s="7"/>
      <c r="M192" s="83"/>
      <c r="N192" s="83"/>
      <c r="O192" s="83"/>
      <c r="P192" s="83"/>
      <c r="Q192" s="83"/>
    </row>
    <row r="193" spans="3:17" ht="15" customHeight="1" x14ac:dyDescent="0.45">
      <c r="C193" s="7"/>
      <c r="D193" s="83"/>
      <c r="E193" s="83"/>
      <c r="F193" s="83"/>
      <c r="G193" s="83"/>
      <c r="H193" s="83"/>
      <c r="I193" s="83"/>
      <c r="J193" s="83"/>
      <c r="K193" s="7"/>
      <c r="L193" s="7"/>
      <c r="M193" s="83"/>
      <c r="N193" s="83"/>
      <c r="O193" s="83"/>
      <c r="P193" s="83"/>
      <c r="Q193" s="83"/>
    </row>
    <row r="194" spans="3:17" ht="15" customHeight="1" x14ac:dyDescent="0.45">
      <c r="C194" s="7"/>
      <c r="D194" s="83"/>
      <c r="E194" s="83"/>
      <c r="F194" s="83"/>
      <c r="G194" s="83"/>
      <c r="H194" s="83"/>
      <c r="I194" s="83"/>
      <c r="J194" s="83"/>
      <c r="K194" s="7"/>
      <c r="L194" s="7"/>
      <c r="M194" s="83"/>
      <c r="N194" s="83"/>
      <c r="O194" s="83"/>
      <c r="P194" s="83"/>
      <c r="Q194" s="83"/>
    </row>
    <row r="195" spans="3:17" ht="15" customHeight="1" x14ac:dyDescent="0.45">
      <c r="C195" s="7"/>
      <c r="D195" s="83"/>
      <c r="E195" s="83"/>
      <c r="F195" s="83"/>
      <c r="G195" s="83"/>
      <c r="H195" s="83"/>
      <c r="I195" s="83"/>
      <c r="J195" s="83"/>
      <c r="K195" s="7"/>
      <c r="L195" s="7"/>
      <c r="M195" s="83"/>
      <c r="N195" s="83"/>
      <c r="O195" s="83"/>
      <c r="P195" s="83"/>
      <c r="Q195" s="83"/>
    </row>
    <row r="196" spans="3:17" ht="15" customHeight="1" x14ac:dyDescent="0.45">
      <c r="C196" s="7"/>
      <c r="D196" s="83"/>
      <c r="E196" s="83"/>
      <c r="F196" s="83"/>
      <c r="G196" s="83"/>
      <c r="H196" s="83"/>
      <c r="I196" s="83"/>
      <c r="J196" s="83"/>
      <c r="K196" s="7"/>
      <c r="L196" s="7"/>
      <c r="M196" s="83"/>
      <c r="N196" s="83"/>
      <c r="O196" s="83"/>
      <c r="P196" s="83"/>
      <c r="Q196" s="83"/>
    </row>
    <row r="197" spans="3:17" ht="15" customHeight="1" x14ac:dyDescent="0.45">
      <c r="C197" s="7"/>
      <c r="D197" s="83"/>
      <c r="E197" s="83"/>
      <c r="F197" s="83"/>
      <c r="G197" s="83"/>
      <c r="H197" s="83"/>
      <c r="I197" s="83"/>
      <c r="J197" s="83"/>
      <c r="K197" s="7"/>
      <c r="L197" s="7"/>
      <c r="M197" s="83"/>
      <c r="N197" s="83"/>
      <c r="O197" s="83"/>
      <c r="P197" s="83"/>
      <c r="Q197" s="83"/>
    </row>
    <row r="198" spans="3:17" ht="15" customHeight="1" x14ac:dyDescent="0.45">
      <c r="C198" s="7"/>
      <c r="D198" s="83"/>
      <c r="E198" s="83"/>
      <c r="F198" s="83"/>
      <c r="G198" s="83"/>
      <c r="H198" s="83"/>
      <c r="I198" s="83"/>
      <c r="J198" s="83"/>
      <c r="K198" s="7"/>
      <c r="L198" s="7"/>
      <c r="M198" s="83"/>
      <c r="N198" s="83"/>
      <c r="O198" s="83"/>
      <c r="P198" s="83"/>
      <c r="Q198" s="83"/>
    </row>
    <row r="199" spans="3:17" ht="15" customHeight="1" x14ac:dyDescent="0.45">
      <c r="C199" s="7"/>
      <c r="D199" s="83"/>
      <c r="E199" s="83"/>
      <c r="F199" s="83"/>
      <c r="G199" s="83"/>
      <c r="H199" s="83"/>
      <c r="I199" s="83"/>
      <c r="J199" s="83"/>
      <c r="K199" s="7"/>
      <c r="L199" s="7"/>
      <c r="M199" s="83"/>
      <c r="N199" s="83"/>
      <c r="O199" s="83"/>
      <c r="P199" s="83"/>
      <c r="Q199" s="83"/>
    </row>
    <row r="200" spans="3:17" ht="15" customHeight="1" x14ac:dyDescent="0.45">
      <c r="C200" s="7"/>
      <c r="D200" s="83"/>
      <c r="E200" s="83"/>
      <c r="F200" s="83"/>
      <c r="G200" s="83"/>
      <c r="H200" s="83"/>
      <c r="I200" s="83"/>
      <c r="J200" s="83"/>
      <c r="K200" s="7"/>
      <c r="L200" s="7"/>
      <c r="M200" s="83"/>
      <c r="N200" s="83"/>
      <c r="O200" s="83"/>
      <c r="P200" s="83"/>
      <c r="Q200" s="83"/>
    </row>
    <row r="201" spans="3:17" ht="15" customHeight="1" x14ac:dyDescent="0.45">
      <c r="C201" s="7"/>
      <c r="D201" s="83"/>
      <c r="E201" s="83"/>
      <c r="F201" s="83"/>
      <c r="G201" s="83"/>
      <c r="H201" s="83"/>
      <c r="I201" s="83"/>
      <c r="J201" s="83"/>
      <c r="K201" s="7"/>
      <c r="L201" s="7"/>
      <c r="M201" s="83"/>
      <c r="N201" s="83"/>
      <c r="O201" s="83"/>
      <c r="P201" s="83"/>
      <c r="Q201" s="83"/>
    </row>
    <row r="202" spans="3:17" ht="15" customHeight="1" x14ac:dyDescent="0.45">
      <c r="C202" s="7"/>
      <c r="D202" s="83"/>
      <c r="E202" s="83"/>
      <c r="F202" s="83"/>
      <c r="G202" s="83"/>
      <c r="H202" s="83"/>
      <c r="I202" s="83"/>
      <c r="J202" s="83"/>
      <c r="K202" s="7"/>
      <c r="L202" s="7"/>
      <c r="M202" s="83"/>
      <c r="N202" s="83"/>
      <c r="O202" s="83"/>
      <c r="P202" s="83"/>
      <c r="Q202" s="83"/>
    </row>
    <row r="203" spans="3:17" ht="15" customHeight="1" x14ac:dyDescent="0.45">
      <c r="C203" s="7"/>
      <c r="D203" s="83"/>
      <c r="E203" s="83"/>
      <c r="F203" s="83"/>
      <c r="G203" s="83"/>
      <c r="H203" s="83"/>
      <c r="I203" s="83"/>
      <c r="J203" s="83"/>
      <c r="K203" s="7"/>
      <c r="L203" s="7"/>
      <c r="M203" s="83"/>
      <c r="N203" s="83"/>
      <c r="O203" s="83"/>
      <c r="P203" s="83"/>
      <c r="Q203" s="83"/>
    </row>
    <row r="204" spans="3:17" ht="15" customHeight="1" x14ac:dyDescent="0.45">
      <c r="C204" s="7"/>
      <c r="D204" s="83"/>
      <c r="E204" s="83"/>
      <c r="F204" s="83"/>
      <c r="G204" s="83"/>
      <c r="H204" s="83"/>
      <c r="I204" s="83"/>
      <c r="J204" s="83"/>
      <c r="K204" s="7"/>
      <c r="L204" s="7"/>
      <c r="M204" s="83"/>
      <c r="N204" s="83"/>
      <c r="O204" s="83"/>
      <c r="P204" s="83"/>
      <c r="Q204" s="83"/>
    </row>
    <row r="205" spans="3:17" ht="15" customHeight="1" x14ac:dyDescent="0.45">
      <c r="C205" s="7"/>
      <c r="D205" s="83"/>
      <c r="E205" s="83"/>
      <c r="F205" s="83"/>
      <c r="G205" s="83"/>
      <c r="H205" s="83"/>
      <c r="I205" s="83"/>
      <c r="J205" s="83"/>
      <c r="K205" s="7"/>
      <c r="L205" s="7"/>
      <c r="M205" s="83"/>
      <c r="N205" s="83"/>
      <c r="O205" s="83"/>
      <c r="P205" s="83"/>
      <c r="Q205" s="83"/>
    </row>
    <row r="206" spans="3:17" ht="15" customHeight="1" x14ac:dyDescent="0.45">
      <c r="C206" s="7"/>
      <c r="D206" s="83"/>
      <c r="E206" s="83"/>
      <c r="F206" s="83"/>
      <c r="G206" s="83"/>
      <c r="H206" s="83"/>
      <c r="I206" s="83"/>
      <c r="J206" s="83"/>
      <c r="K206" s="7"/>
      <c r="L206" s="7"/>
      <c r="M206" s="83"/>
      <c r="N206" s="83"/>
      <c r="O206" s="83"/>
      <c r="P206" s="83"/>
      <c r="Q206" s="83"/>
    </row>
    <row r="207" spans="3:17" ht="15" customHeight="1" x14ac:dyDescent="0.45">
      <c r="C207" s="7"/>
      <c r="D207" s="83"/>
      <c r="E207" s="83"/>
      <c r="F207" s="83"/>
      <c r="G207" s="83"/>
      <c r="H207" s="83"/>
      <c r="I207" s="83"/>
      <c r="J207" s="83"/>
      <c r="K207" s="7"/>
      <c r="L207" s="7"/>
      <c r="M207" s="83"/>
      <c r="N207" s="83"/>
      <c r="O207" s="83"/>
      <c r="P207" s="83"/>
      <c r="Q207" s="83"/>
    </row>
    <row r="208" spans="3:17" ht="15" customHeight="1" x14ac:dyDescent="0.45">
      <c r="C208" s="7"/>
      <c r="D208" s="83"/>
      <c r="E208" s="83"/>
      <c r="F208" s="83"/>
      <c r="G208" s="83"/>
      <c r="H208" s="83"/>
      <c r="I208" s="83"/>
      <c r="J208" s="83"/>
      <c r="K208" s="7"/>
      <c r="L208" s="7"/>
      <c r="M208" s="83"/>
      <c r="N208" s="83"/>
      <c r="O208" s="83"/>
      <c r="P208" s="83"/>
      <c r="Q208" s="83"/>
    </row>
    <row r="209" spans="3:17" ht="15" customHeight="1" x14ac:dyDescent="0.45">
      <c r="C209" s="7"/>
      <c r="D209" s="83"/>
      <c r="E209" s="83"/>
      <c r="F209" s="83"/>
      <c r="G209" s="83"/>
      <c r="H209" s="83"/>
      <c r="I209" s="83"/>
      <c r="J209" s="83"/>
      <c r="K209" s="7"/>
      <c r="L209" s="7"/>
      <c r="M209" s="83"/>
      <c r="N209" s="83"/>
      <c r="O209" s="83"/>
      <c r="P209" s="83"/>
      <c r="Q209" s="83"/>
    </row>
    <row r="210" spans="3:17" ht="15" customHeight="1" x14ac:dyDescent="0.45">
      <c r="C210" s="7"/>
      <c r="D210" s="83"/>
      <c r="E210" s="83"/>
      <c r="F210" s="83"/>
      <c r="G210" s="83"/>
      <c r="H210" s="83"/>
      <c r="I210" s="83"/>
      <c r="J210" s="83"/>
      <c r="K210" s="7"/>
      <c r="L210" s="7"/>
      <c r="M210" s="83"/>
      <c r="N210" s="83"/>
      <c r="O210" s="83"/>
      <c r="P210" s="83"/>
      <c r="Q210" s="83"/>
    </row>
    <row r="211" spans="3:17" ht="15" customHeight="1" x14ac:dyDescent="0.45">
      <c r="C211" s="7"/>
      <c r="D211" s="83"/>
      <c r="E211" s="83"/>
      <c r="F211" s="83"/>
      <c r="G211" s="83"/>
      <c r="H211" s="83"/>
      <c r="I211" s="83"/>
      <c r="J211" s="83"/>
      <c r="K211" s="7"/>
      <c r="L211" s="7"/>
      <c r="M211" s="83"/>
      <c r="N211" s="83"/>
      <c r="O211" s="83"/>
      <c r="P211" s="83"/>
      <c r="Q211" s="83"/>
    </row>
    <row r="212" spans="3:17" ht="15" customHeight="1" x14ac:dyDescent="0.45">
      <c r="C212" s="7"/>
      <c r="D212" s="83"/>
      <c r="E212" s="83"/>
      <c r="F212" s="83"/>
      <c r="G212" s="83"/>
      <c r="H212" s="83"/>
      <c r="I212" s="83"/>
      <c r="J212" s="83"/>
      <c r="K212" s="7"/>
      <c r="L212" s="7"/>
      <c r="M212" s="83"/>
      <c r="N212" s="83"/>
      <c r="O212" s="83"/>
      <c r="P212" s="83"/>
      <c r="Q212" s="83"/>
    </row>
    <row r="213" spans="3:17" ht="15" customHeight="1" x14ac:dyDescent="0.45">
      <c r="C213" s="7"/>
      <c r="D213" s="83"/>
      <c r="E213" s="83"/>
      <c r="F213" s="83"/>
      <c r="G213" s="83"/>
      <c r="H213" s="83"/>
      <c r="I213" s="83"/>
      <c r="J213" s="83"/>
      <c r="K213" s="7"/>
      <c r="L213" s="7"/>
      <c r="M213" s="83"/>
      <c r="N213" s="83"/>
      <c r="O213" s="83"/>
      <c r="P213" s="83"/>
      <c r="Q213" s="83"/>
    </row>
    <row r="214" spans="3:17" ht="15" customHeight="1" x14ac:dyDescent="0.45">
      <c r="C214" s="7"/>
      <c r="D214" s="83"/>
      <c r="E214" s="83"/>
      <c r="F214" s="83"/>
      <c r="G214" s="83"/>
      <c r="H214" s="83"/>
      <c r="I214" s="83"/>
      <c r="J214" s="83"/>
      <c r="K214" s="7"/>
      <c r="L214" s="7"/>
      <c r="M214" s="83"/>
      <c r="N214" s="83"/>
      <c r="O214" s="83"/>
      <c r="P214" s="83"/>
      <c r="Q214" s="83"/>
    </row>
    <row r="215" spans="3:17" ht="15" customHeight="1" x14ac:dyDescent="0.45">
      <c r="C215" s="7"/>
      <c r="D215" s="83"/>
      <c r="E215" s="83"/>
      <c r="F215" s="83"/>
      <c r="G215" s="83"/>
      <c r="H215" s="83"/>
      <c r="I215" s="83"/>
      <c r="J215" s="83"/>
      <c r="K215" s="7"/>
      <c r="L215" s="7"/>
      <c r="M215" s="83"/>
      <c r="N215" s="83"/>
      <c r="O215" s="83"/>
      <c r="P215" s="83"/>
      <c r="Q215" s="83"/>
    </row>
    <row r="216" spans="3:17" ht="15" customHeight="1" x14ac:dyDescent="0.45">
      <c r="C216" s="7"/>
      <c r="D216" s="83"/>
      <c r="E216" s="83"/>
      <c r="F216" s="83"/>
      <c r="G216" s="83"/>
      <c r="H216" s="83"/>
      <c r="I216" s="83"/>
      <c r="J216" s="83"/>
      <c r="K216" s="7"/>
      <c r="L216" s="7"/>
      <c r="M216" s="83"/>
      <c r="N216" s="83"/>
      <c r="O216" s="83"/>
      <c r="P216" s="83"/>
      <c r="Q216" s="83"/>
    </row>
    <row r="217" spans="3:17" ht="15" customHeight="1" x14ac:dyDescent="0.45">
      <c r="C217" s="7"/>
      <c r="D217" s="83"/>
      <c r="E217" s="83"/>
      <c r="F217" s="83"/>
      <c r="G217" s="83"/>
      <c r="H217" s="83"/>
      <c r="I217" s="83"/>
      <c r="J217" s="83"/>
      <c r="K217" s="7"/>
      <c r="L217" s="7"/>
      <c r="M217" s="83"/>
      <c r="N217" s="83"/>
      <c r="O217" s="83"/>
      <c r="P217" s="83"/>
      <c r="Q217" s="83"/>
    </row>
    <row r="218" spans="3:17" ht="15" customHeight="1" x14ac:dyDescent="0.45">
      <c r="C218" s="7"/>
      <c r="D218" s="83"/>
      <c r="E218" s="83"/>
      <c r="F218" s="83"/>
      <c r="G218" s="83"/>
      <c r="H218" s="83"/>
      <c r="I218" s="83"/>
      <c r="J218" s="83"/>
      <c r="K218" s="7"/>
      <c r="L218" s="7"/>
      <c r="M218" s="83"/>
      <c r="N218" s="83"/>
      <c r="O218" s="83"/>
      <c r="P218" s="83"/>
      <c r="Q218" s="83"/>
    </row>
    <row r="219" spans="3:17" ht="15" customHeight="1" x14ac:dyDescent="0.45">
      <c r="C219" s="7"/>
      <c r="D219" s="83"/>
      <c r="E219" s="83"/>
      <c r="F219" s="83"/>
      <c r="G219" s="83"/>
      <c r="H219" s="83"/>
      <c r="I219" s="83"/>
      <c r="J219" s="83"/>
      <c r="K219" s="7"/>
      <c r="L219" s="7"/>
      <c r="M219" s="83"/>
      <c r="N219" s="83"/>
      <c r="O219" s="83"/>
      <c r="P219" s="83"/>
      <c r="Q219" s="83"/>
    </row>
    <row r="220" spans="3:17" ht="15" customHeight="1" x14ac:dyDescent="0.45">
      <c r="C220" s="7"/>
      <c r="D220" s="83"/>
      <c r="E220" s="83"/>
      <c r="F220" s="83"/>
      <c r="G220" s="83"/>
      <c r="H220" s="83"/>
      <c r="I220" s="83"/>
      <c r="J220" s="83"/>
      <c r="K220" s="7"/>
      <c r="L220" s="7"/>
      <c r="M220" s="83"/>
      <c r="N220" s="83"/>
      <c r="O220" s="83"/>
      <c r="P220" s="83"/>
      <c r="Q220" s="83"/>
    </row>
    <row r="221" spans="3:17" ht="15" customHeight="1" x14ac:dyDescent="0.45">
      <c r="C221" s="7"/>
      <c r="D221" s="83"/>
      <c r="E221" s="83"/>
      <c r="F221" s="83"/>
      <c r="G221" s="83"/>
      <c r="H221" s="83"/>
      <c r="I221" s="83"/>
      <c r="J221" s="83"/>
      <c r="K221" s="7"/>
      <c r="L221" s="7"/>
      <c r="M221" s="83"/>
      <c r="N221" s="83"/>
      <c r="O221" s="83"/>
      <c r="P221" s="83"/>
      <c r="Q221" s="83"/>
    </row>
    <row r="222" spans="3:17" ht="15" customHeight="1" x14ac:dyDescent="0.45">
      <c r="C222" s="7"/>
      <c r="D222" s="83"/>
      <c r="E222" s="83"/>
      <c r="F222" s="83"/>
      <c r="G222" s="83"/>
      <c r="H222" s="83"/>
      <c r="I222" s="83"/>
      <c r="J222" s="83"/>
      <c r="K222" s="7"/>
      <c r="L222" s="7"/>
      <c r="M222" s="83"/>
      <c r="N222" s="83"/>
      <c r="O222" s="83"/>
      <c r="P222" s="83"/>
      <c r="Q222" s="83"/>
    </row>
    <row r="223" spans="3:17" ht="15" customHeight="1" x14ac:dyDescent="0.45">
      <c r="C223" s="7"/>
      <c r="D223" s="83"/>
      <c r="E223" s="83"/>
      <c r="F223" s="83"/>
      <c r="G223" s="83"/>
      <c r="H223" s="83"/>
      <c r="I223" s="83"/>
      <c r="J223" s="83"/>
      <c r="K223" s="7"/>
      <c r="L223" s="7"/>
      <c r="M223" s="83"/>
      <c r="N223" s="83"/>
      <c r="O223" s="83"/>
      <c r="P223" s="83"/>
      <c r="Q223" s="83"/>
    </row>
    <row r="224" spans="3:17" ht="15" customHeight="1" x14ac:dyDescent="0.45">
      <c r="C224" s="7"/>
      <c r="D224" s="83"/>
      <c r="E224" s="83"/>
      <c r="F224" s="83"/>
      <c r="G224" s="83"/>
      <c r="H224" s="83"/>
      <c r="I224" s="83"/>
      <c r="J224" s="83"/>
      <c r="K224" s="7"/>
      <c r="L224" s="7"/>
      <c r="M224" s="83"/>
      <c r="N224" s="83"/>
      <c r="O224" s="83"/>
      <c r="P224" s="83"/>
      <c r="Q224" s="83"/>
    </row>
    <row r="225" spans="3:17" ht="15" customHeight="1" x14ac:dyDescent="0.45">
      <c r="C225" s="7"/>
      <c r="D225" s="83"/>
      <c r="E225" s="83"/>
      <c r="F225" s="83"/>
      <c r="G225" s="83"/>
      <c r="H225" s="83"/>
      <c r="I225" s="83"/>
      <c r="J225" s="83"/>
      <c r="K225" s="7"/>
      <c r="L225" s="7"/>
      <c r="M225" s="83"/>
      <c r="N225" s="83"/>
      <c r="O225" s="83"/>
      <c r="P225" s="83"/>
      <c r="Q225" s="83"/>
    </row>
    <row r="226" spans="3:17" ht="15" customHeight="1" x14ac:dyDescent="0.45">
      <c r="C226" s="7"/>
      <c r="D226" s="83"/>
      <c r="E226" s="83"/>
      <c r="F226" s="83"/>
      <c r="G226" s="83"/>
      <c r="H226" s="83"/>
      <c r="I226" s="83"/>
      <c r="J226" s="83"/>
      <c r="K226" s="7"/>
      <c r="L226" s="7"/>
      <c r="M226" s="83"/>
      <c r="N226" s="83"/>
      <c r="O226" s="83"/>
      <c r="P226" s="83"/>
      <c r="Q226" s="83"/>
    </row>
    <row r="227" spans="3:17" ht="15" customHeight="1" x14ac:dyDescent="0.45">
      <c r="C227" s="7"/>
      <c r="D227" s="83"/>
      <c r="E227" s="83"/>
      <c r="F227" s="83"/>
      <c r="G227" s="83"/>
      <c r="H227" s="83"/>
      <c r="I227" s="83"/>
      <c r="J227" s="83"/>
      <c r="K227" s="7"/>
      <c r="L227" s="7"/>
      <c r="M227" s="83"/>
      <c r="N227" s="83"/>
      <c r="O227" s="83"/>
      <c r="P227" s="83"/>
      <c r="Q227" s="83"/>
    </row>
    <row r="228" spans="3:17" ht="15" customHeight="1" x14ac:dyDescent="0.45">
      <c r="C228" s="7"/>
      <c r="D228" s="83"/>
      <c r="E228" s="83"/>
      <c r="F228" s="83"/>
      <c r="G228" s="83"/>
      <c r="H228" s="83"/>
      <c r="I228" s="83"/>
      <c r="J228" s="83"/>
      <c r="K228" s="7"/>
      <c r="L228" s="7"/>
      <c r="M228" s="83"/>
      <c r="N228" s="83"/>
      <c r="O228" s="83"/>
      <c r="P228" s="83"/>
      <c r="Q228" s="83"/>
    </row>
    <row r="229" spans="3:17" ht="15" customHeight="1" x14ac:dyDescent="0.45">
      <c r="C229" s="7"/>
      <c r="D229" s="83"/>
      <c r="E229" s="83"/>
      <c r="F229" s="83"/>
      <c r="G229" s="83"/>
      <c r="H229" s="83"/>
      <c r="I229" s="83"/>
      <c r="J229" s="83"/>
      <c r="K229" s="7"/>
      <c r="L229" s="7"/>
      <c r="M229" s="83"/>
      <c r="N229" s="83"/>
      <c r="O229" s="83"/>
      <c r="P229" s="83"/>
      <c r="Q229" s="83"/>
    </row>
    <row r="230" spans="3:17" ht="15" customHeight="1" x14ac:dyDescent="0.45">
      <c r="C230" s="7"/>
      <c r="D230" s="83"/>
      <c r="E230" s="83"/>
      <c r="F230" s="83"/>
      <c r="G230" s="83"/>
      <c r="H230" s="83"/>
      <c r="I230" s="83"/>
      <c r="J230" s="83"/>
      <c r="K230" s="7"/>
      <c r="L230" s="7"/>
      <c r="M230" s="83"/>
      <c r="N230" s="83"/>
      <c r="O230" s="83"/>
      <c r="P230" s="83"/>
      <c r="Q230" s="83"/>
    </row>
    <row r="231" spans="3:17" ht="15" customHeight="1" x14ac:dyDescent="0.45">
      <c r="C231" s="7"/>
      <c r="D231" s="83"/>
      <c r="E231" s="83"/>
      <c r="F231" s="83"/>
      <c r="G231" s="83"/>
      <c r="H231" s="83"/>
      <c r="I231" s="83"/>
      <c r="J231" s="83"/>
      <c r="K231" s="7"/>
      <c r="L231" s="7"/>
      <c r="M231" s="83"/>
      <c r="N231" s="83"/>
      <c r="O231" s="83"/>
      <c r="P231" s="83"/>
      <c r="Q231" s="83"/>
    </row>
    <row r="232" spans="3:17" ht="15" customHeight="1" x14ac:dyDescent="0.45">
      <c r="C232" s="7"/>
      <c r="D232" s="83"/>
      <c r="E232" s="83"/>
      <c r="F232" s="83"/>
      <c r="G232" s="83"/>
      <c r="H232" s="83"/>
      <c r="I232" s="83"/>
      <c r="J232" s="83"/>
      <c r="K232" s="7"/>
      <c r="L232" s="7"/>
      <c r="M232" s="83"/>
      <c r="N232" s="83"/>
      <c r="O232" s="83"/>
      <c r="P232" s="83"/>
      <c r="Q232" s="83"/>
    </row>
    <row r="233" spans="3:17" ht="15" customHeight="1" x14ac:dyDescent="0.45">
      <c r="C233" s="7"/>
      <c r="D233" s="83"/>
      <c r="E233" s="83"/>
      <c r="F233" s="83"/>
      <c r="G233" s="83"/>
      <c r="H233" s="83"/>
      <c r="I233" s="83"/>
      <c r="J233" s="83"/>
      <c r="K233" s="7"/>
      <c r="L233" s="7"/>
      <c r="M233" s="83"/>
      <c r="N233" s="83"/>
      <c r="O233" s="83"/>
      <c r="P233" s="83"/>
      <c r="Q233" s="83"/>
    </row>
    <row r="234" spans="3:17" ht="15" customHeight="1" x14ac:dyDescent="0.45">
      <c r="C234" s="7"/>
      <c r="D234" s="83"/>
      <c r="E234" s="83"/>
      <c r="F234" s="83"/>
      <c r="G234" s="83"/>
      <c r="H234" s="83"/>
      <c r="I234" s="83"/>
      <c r="J234" s="83"/>
      <c r="K234" s="7"/>
      <c r="L234" s="7"/>
      <c r="M234" s="83"/>
      <c r="N234" s="83"/>
      <c r="O234" s="83"/>
      <c r="P234" s="83"/>
      <c r="Q234" s="83"/>
    </row>
    <row r="235" spans="3:17" ht="15" customHeight="1" x14ac:dyDescent="0.45">
      <c r="C235" s="7"/>
      <c r="D235" s="83"/>
      <c r="E235" s="83"/>
      <c r="F235" s="83"/>
      <c r="G235" s="83"/>
      <c r="H235" s="83"/>
      <c r="I235" s="83"/>
      <c r="J235" s="83"/>
      <c r="K235" s="7"/>
      <c r="L235" s="7"/>
      <c r="M235" s="83"/>
      <c r="N235" s="83"/>
      <c r="O235" s="83"/>
      <c r="P235" s="83"/>
      <c r="Q235" s="83"/>
    </row>
    <row r="236" spans="3:17" ht="15" customHeight="1" x14ac:dyDescent="0.45">
      <c r="C236" s="7"/>
      <c r="D236" s="83"/>
      <c r="E236" s="83"/>
      <c r="F236" s="83"/>
      <c r="G236" s="83"/>
      <c r="H236" s="83"/>
      <c r="I236" s="83"/>
      <c r="J236" s="83"/>
      <c r="K236" s="7"/>
      <c r="L236" s="7"/>
      <c r="M236" s="83"/>
      <c r="N236" s="83"/>
      <c r="O236" s="83"/>
      <c r="P236" s="83"/>
      <c r="Q236" s="83"/>
    </row>
    <row r="237" spans="3:17" ht="15" customHeight="1" x14ac:dyDescent="0.45">
      <c r="C237" s="7"/>
      <c r="D237" s="83"/>
      <c r="E237" s="83"/>
      <c r="F237" s="83"/>
      <c r="G237" s="83"/>
      <c r="H237" s="83"/>
      <c r="I237" s="83"/>
      <c r="J237" s="83"/>
      <c r="K237" s="7"/>
      <c r="L237" s="7"/>
      <c r="M237" s="83"/>
      <c r="N237" s="83"/>
      <c r="O237" s="83"/>
      <c r="P237" s="83"/>
      <c r="Q237" s="83"/>
    </row>
    <row r="238" spans="3:17" ht="15" customHeight="1" x14ac:dyDescent="0.45">
      <c r="C238" s="7"/>
      <c r="D238" s="83"/>
      <c r="E238" s="83"/>
      <c r="F238" s="83"/>
      <c r="G238" s="83"/>
      <c r="H238" s="83"/>
      <c r="I238" s="83"/>
      <c r="J238" s="83"/>
      <c r="K238" s="7"/>
      <c r="L238" s="7"/>
      <c r="M238" s="83"/>
      <c r="N238" s="83"/>
      <c r="O238" s="83"/>
      <c r="P238" s="83"/>
      <c r="Q238" s="83"/>
    </row>
    <row r="239" spans="3:17" ht="15" customHeight="1" x14ac:dyDescent="0.45">
      <c r="C239" s="7"/>
      <c r="D239" s="83"/>
      <c r="E239" s="83"/>
      <c r="F239" s="83"/>
      <c r="G239" s="83"/>
      <c r="H239" s="83"/>
      <c r="I239" s="83"/>
      <c r="J239" s="83"/>
      <c r="K239" s="7"/>
      <c r="L239" s="7"/>
      <c r="M239" s="83"/>
      <c r="N239" s="83"/>
      <c r="O239" s="83"/>
      <c r="P239" s="83"/>
      <c r="Q239" s="83"/>
    </row>
    <row r="240" spans="3:17" ht="15" customHeight="1" x14ac:dyDescent="0.45">
      <c r="C240" s="7"/>
      <c r="D240" s="83"/>
      <c r="E240" s="83"/>
      <c r="F240" s="83"/>
      <c r="G240" s="83"/>
      <c r="H240" s="83"/>
      <c r="I240" s="83"/>
      <c r="J240" s="83"/>
      <c r="K240" s="7"/>
      <c r="L240" s="7"/>
      <c r="M240" s="83"/>
      <c r="N240" s="83"/>
      <c r="O240" s="83"/>
      <c r="P240" s="83"/>
      <c r="Q240" s="83"/>
    </row>
    <row r="241" spans="3:17" ht="15" customHeight="1" x14ac:dyDescent="0.45">
      <c r="C241" s="7"/>
      <c r="D241" s="83"/>
      <c r="E241" s="83"/>
      <c r="F241" s="83"/>
      <c r="G241" s="83"/>
      <c r="H241" s="83"/>
      <c r="I241" s="83"/>
      <c r="J241" s="83"/>
      <c r="K241" s="7"/>
      <c r="L241" s="7"/>
      <c r="M241" s="83"/>
      <c r="N241" s="83"/>
      <c r="O241" s="83"/>
      <c r="P241" s="83"/>
      <c r="Q241" s="83"/>
    </row>
    <row r="242" spans="3:17" ht="15" customHeight="1" x14ac:dyDescent="0.45">
      <c r="C242" s="7"/>
      <c r="D242" s="83"/>
      <c r="E242" s="83"/>
      <c r="F242" s="83"/>
      <c r="G242" s="83"/>
      <c r="H242" s="83"/>
      <c r="I242" s="83"/>
      <c r="J242" s="83"/>
      <c r="K242" s="7"/>
      <c r="L242" s="7"/>
      <c r="M242" s="83"/>
      <c r="N242" s="83"/>
      <c r="O242" s="83"/>
      <c r="P242" s="83"/>
      <c r="Q242" s="83"/>
    </row>
    <row r="243" spans="3:17" ht="15" customHeight="1" x14ac:dyDescent="0.45">
      <c r="C243" s="7"/>
      <c r="D243" s="83"/>
      <c r="E243" s="83"/>
      <c r="F243" s="83"/>
      <c r="G243" s="83"/>
      <c r="H243" s="83"/>
      <c r="I243" s="83"/>
      <c r="J243" s="83"/>
      <c r="K243" s="7"/>
      <c r="L243" s="7"/>
      <c r="M243" s="83"/>
      <c r="N243" s="83"/>
      <c r="O243" s="83"/>
      <c r="P243" s="83"/>
      <c r="Q243" s="83"/>
    </row>
    <row r="244" spans="3:17" ht="15" customHeight="1" x14ac:dyDescent="0.45">
      <c r="C244" s="7"/>
      <c r="D244" s="83"/>
      <c r="E244" s="83"/>
      <c r="F244" s="83"/>
      <c r="G244" s="83"/>
      <c r="H244" s="83"/>
      <c r="I244" s="83"/>
      <c r="J244" s="83"/>
      <c r="K244" s="7"/>
      <c r="L244" s="7"/>
      <c r="M244" s="83"/>
      <c r="N244" s="83"/>
      <c r="O244" s="83"/>
      <c r="P244" s="83"/>
      <c r="Q244" s="83"/>
    </row>
    <row r="245" spans="3:17" ht="15" customHeight="1" x14ac:dyDescent="0.45">
      <c r="C245" s="7"/>
      <c r="D245" s="83"/>
      <c r="E245" s="83"/>
      <c r="F245" s="83"/>
      <c r="G245" s="83"/>
      <c r="H245" s="83"/>
      <c r="I245" s="83"/>
      <c r="J245" s="83"/>
      <c r="K245" s="7"/>
      <c r="L245" s="7"/>
      <c r="M245" s="83"/>
      <c r="N245" s="83"/>
      <c r="O245" s="83"/>
      <c r="P245" s="83"/>
      <c r="Q245" s="83"/>
    </row>
    <row r="246" spans="3:17" ht="15" customHeight="1" x14ac:dyDescent="0.45">
      <c r="C246" s="7"/>
      <c r="D246" s="83"/>
      <c r="E246" s="83"/>
      <c r="F246" s="83"/>
      <c r="G246" s="83"/>
      <c r="H246" s="83"/>
      <c r="I246" s="83"/>
      <c r="J246" s="83"/>
      <c r="K246" s="7"/>
      <c r="L246" s="7"/>
      <c r="M246" s="83"/>
      <c r="N246" s="83"/>
      <c r="O246" s="83"/>
      <c r="P246" s="83"/>
      <c r="Q246" s="83"/>
    </row>
    <row r="247" spans="3:17" ht="15" customHeight="1" x14ac:dyDescent="0.45">
      <c r="C247" s="7"/>
      <c r="D247" s="83"/>
      <c r="E247" s="83"/>
      <c r="F247" s="83"/>
      <c r="G247" s="83"/>
      <c r="H247" s="83"/>
      <c r="I247" s="83"/>
      <c r="J247" s="83"/>
      <c r="K247" s="7"/>
      <c r="L247" s="7"/>
      <c r="M247" s="83"/>
      <c r="N247" s="83"/>
      <c r="O247" s="83"/>
      <c r="P247" s="83"/>
      <c r="Q247" s="83"/>
    </row>
    <row r="248" spans="3:17" ht="15" customHeight="1" x14ac:dyDescent="0.45">
      <c r="C248" s="7"/>
      <c r="D248" s="83"/>
      <c r="E248" s="83"/>
      <c r="F248" s="83"/>
      <c r="G248" s="83"/>
      <c r="H248" s="83"/>
      <c r="I248" s="83"/>
      <c r="J248" s="83"/>
      <c r="K248" s="7"/>
      <c r="L248" s="7"/>
      <c r="M248" s="83"/>
      <c r="N248" s="83"/>
      <c r="O248" s="83"/>
      <c r="P248" s="83"/>
      <c r="Q248" s="83"/>
    </row>
    <row r="249" spans="3:17" ht="15" customHeight="1" x14ac:dyDescent="0.45">
      <c r="C249" s="7"/>
      <c r="D249" s="83"/>
      <c r="E249" s="83"/>
      <c r="F249" s="83"/>
      <c r="G249" s="83"/>
      <c r="H249" s="83"/>
      <c r="I249" s="83"/>
      <c r="J249" s="83"/>
      <c r="K249" s="7"/>
      <c r="L249" s="7"/>
      <c r="M249" s="83"/>
      <c r="N249" s="83"/>
      <c r="O249" s="83"/>
      <c r="P249" s="83"/>
      <c r="Q249" s="83"/>
    </row>
    <row r="250" spans="3:17" ht="15" customHeight="1" x14ac:dyDescent="0.45">
      <c r="C250" s="7"/>
      <c r="D250" s="83"/>
      <c r="E250" s="83"/>
      <c r="F250" s="83"/>
      <c r="G250" s="83"/>
      <c r="H250" s="83"/>
      <c r="I250" s="83"/>
      <c r="J250" s="83"/>
      <c r="K250" s="7"/>
      <c r="L250" s="7"/>
      <c r="M250" s="83"/>
      <c r="N250" s="83"/>
      <c r="O250" s="83"/>
      <c r="P250" s="83"/>
      <c r="Q250" s="83"/>
    </row>
    <row r="251" spans="3:17" ht="15" customHeight="1" x14ac:dyDescent="0.45">
      <c r="C251" s="7"/>
      <c r="D251" s="83"/>
      <c r="E251" s="83"/>
      <c r="F251" s="83"/>
      <c r="G251" s="83"/>
      <c r="H251" s="83"/>
      <c r="I251" s="83"/>
      <c r="J251" s="83"/>
      <c r="K251" s="7"/>
      <c r="L251" s="7"/>
      <c r="M251" s="83"/>
      <c r="N251" s="83"/>
      <c r="O251" s="83"/>
      <c r="P251" s="83"/>
      <c r="Q251" s="83"/>
    </row>
    <row r="252" spans="3:17" ht="15" customHeight="1" x14ac:dyDescent="0.45">
      <c r="C252" s="7"/>
      <c r="D252" s="83"/>
      <c r="E252" s="83"/>
      <c r="F252" s="83"/>
      <c r="G252" s="83"/>
      <c r="H252" s="83"/>
      <c r="I252" s="83"/>
      <c r="J252" s="83"/>
      <c r="K252" s="7"/>
      <c r="L252" s="7"/>
      <c r="M252" s="83"/>
      <c r="N252" s="83"/>
      <c r="O252" s="83"/>
      <c r="P252" s="83"/>
      <c r="Q252" s="83"/>
    </row>
    <row r="253" spans="3:17" ht="15" customHeight="1" x14ac:dyDescent="0.45">
      <c r="C253" s="7"/>
      <c r="D253" s="83"/>
      <c r="E253" s="83"/>
      <c r="F253" s="83"/>
      <c r="G253" s="83"/>
      <c r="H253" s="83"/>
      <c r="I253" s="83"/>
      <c r="J253" s="83"/>
      <c r="K253" s="7"/>
      <c r="L253" s="7"/>
      <c r="M253" s="83"/>
      <c r="N253" s="83"/>
      <c r="O253" s="83"/>
      <c r="P253" s="83"/>
      <c r="Q253" s="83"/>
    </row>
    <row r="254" spans="3:17" ht="15" customHeight="1" x14ac:dyDescent="0.45">
      <c r="C254" s="7"/>
      <c r="D254" s="83"/>
      <c r="E254" s="83"/>
      <c r="F254" s="83"/>
      <c r="G254" s="83"/>
      <c r="H254" s="83"/>
      <c r="I254" s="83"/>
      <c r="J254" s="83"/>
      <c r="K254" s="7"/>
      <c r="L254" s="7"/>
      <c r="M254" s="83"/>
      <c r="N254" s="83"/>
      <c r="O254" s="83"/>
      <c r="P254" s="83"/>
      <c r="Q254" s="83"/>
    </row>
    <row r="255" spans="3:17" ht="15" customHeight="1" x14ac:dyDescent="0.45">
      <c r="C255" s="7"/>
      <c r="D255" s="83"/>
      <c r="E255" s="83"/>
      <c r="F255" s="83"/>
      <c r="G255" s="83"/>
      <c r="H255" s="83"/>
      <c r="I255" s="83"/>
      <c r="J255" s="83"/>
      <c r="K255" s="7"/>
      <c r="L255" s="7"/>
      <c r="M255" s="83"/>
      <c r="N255" s="83"/>
      <c r="O255" s="83"/>
      <c r="P255" s="83"/>
      <c r="Q255" s="83"/>
    </row>
    <row r="256" spans="3:17" ht="15" customHeight="1" x14ac:dyDescent="0.45">
      <c r="C256" s="7"/>
      <c r="D256" s="83"/>
      <c r="E256" s="83"/>
      <c r="F256" s="83"/>
      <c r="G256" s="83"/>
      <c r="H256" s="83"/>
      <c r="I256" s="83"/>
      <c r="J256" s="83"/>
      <c r="K256" s="7"/>
      <c r="L256" s="7"/>
      <c r="M256" s="83"/>
      <c r="N256" s="83"/>
      <c r="O256" s="83"/>
      <c r="P256" s="83"/>
      <c r="Q256" s="83"/>
    </row>
    <row r="257" spans="3:17" ht="15" customHeight="1" x14ac:dyDescent="0.45">
      <c r="C257" s="7"/>
      <c r="D257" s="83"/>
      <c r="E257" s="83"/>
      <c r="F257" s="83"/>
      <c r="G257" s="83"/>
      <c r="H257" s="83"/>
      <c r="I257" s="83"/>
      <c r="J257" s="83"/>
      <c r="K257" s="7"/>
      <c r="L257" s="7"/>
      <c r="M257" s="83"/>
      <c r="N257" s="83"/>
      <c r="O257" s="83"/>
      <c r="P257" s="83"/>
      <c r="Q257" s="83"/>
    </row>
    <row r="258" spans="3:17" ht="15" customHeight="1" x14ac:dyDescent="0.45">
      <c r="C258" s="7"/>
      <c r="D258" s="83"/>
      <c r="E258" s="83"/>
      <c r="F258" s="83"/>
      <c r="G258" s="83"/>
      <c r="H258" s="83"/>
      <c r="I258" s="83"/>
      <c r="J258" s="83"/>
      <c r="K258" s="7"/>
      <c r="L258" s="7"/>
      <c r="M258" s="83"/>
      <c r="N258" s="83"/>
      <c r="O258" s="83"/>
      <c r="P258" s="83"/>
      <c r="Q258" s="83"/>
    </row>
    <row r="259" spans="3:17" ht="15" customHeight="1" x14ac:dyDescent="0.45">
      <c r="C259" s="7"/>
      <c r="D259" s="83"/>
      <c r="E259" s="83"/>
      <c r="F259" s="83"/>
      <c r="G259" s="83"/>
      <c r="H259" s="83"/>
      <c r="I259" s="83"/>
      <c r="J259" s="83"/>
      <c r="K259" s="7"/>
      <c r="L259" s="7"/>
      <c r="M259" s="83"/>
      <c r="N259" s="83"/>
      <c r="O259" s="83"/>
      <c r="P259" s="83"/>
      <c r="Q259" s="83"/>
    </row>
    <row r="260" spans="3:17" ht="15" customHeight="1" x14ac:dyDescent="0.45">
      <c r="C260" s="7"/>
      <c r="D260" s="83"/>
      <c r="E260" s="83"/>
      <c r="F260" s="83"/>
      <c r="G260" s="83"/>
      <c r="H260" s="83"/>
      <c r="I260" s="83"/>
      <c r="J260" s="83"/>
      <c r="K260" s="7"/>
      <c r="L260" s="7"/>
      <c r="M260" s="83"/>
      <c r="N260" s="83"/>
      <c r="O260" s="83"/>
      <c r="P260" s="83"/>
      <c r="Q260" s="83"/>
    </row>
    <row r="261" spans="3:17" ht="15" customHeight="1" x14ac:dyDescent="0.45">
      <c r="C261" s="7"/>
      <c r="D261" s="83"/>
      <c r="E261" s="83"/>
      <c r="F261" s="83"/>
      <c r="G261" s="83"/>
      <c r="H261" s="83"/>
      <c r="I261" s="83"/>
      <c r="J261" s="83"/>
      <c r="K261" s="7"/>
      <c r="L261" s="7"/>
      <c r="M261" s="83"/>
      <c r="N261" s="83"/>
      <c r="O261" s="83"/>
      <c r="P261" s="83"/>
      <c r="Q261" s="83"/>
    </row>
    <row r="262" spans="3:17" ht="15" customHeight="1" x14ac:dyDescent="0.45">
      <c r="C262" s="7"/>
      <c r="D262" s="83"/>
      <c r="E262" s="83"/>
      <c r="F262" s="83"/>
      <c r="G262" s="83"/>
      <c r="H262" s="83"/>
      <c r="I262" s="83"/>
      <c r="J262" s="83"/>
      <c r="K262" s="7"/>
      <c r="L262" s="7"/>
      <c r="M262" s="83"/>
      <c r="N262" s="83"/>
      <c r="O262" s="83"/>
      <c r="P262" s="83"/>
      <c r="Q262" s="83"/>
    </row>
    <row r="263" spans="3:17" ht="15" customHeight="1" x14ac:dyDescent="0.45">
      <c r="C263" s="7"/>
      <c r="D263" s="83"/>
      <c r="E263" s="83"/>
      <c r="F263" s="83"/>
      <c r="G263" s="83"/>
      <c r="H263" s="83"/>
      <c r="I263" s="83"/>
      <c r="J263" s="83"/>
      <c r="K263" s="7"/>
      <c r="L263" s="7"/>
      <c r="M263" s="83"/>
      <c r="N263" s="83"/>
      <c r="O263" s="83"/>
      <c r="P263" s="83"/>
      <c r="Q263" s="83"/>
    </row>
    <row r="264" spans="3:17" ht="15" customHeight="1" x14ac:dyDescent="0.45">
      <c r="C264" s="7"/>
      <c r="D264" s="83"/>
      <c r="E264" s="83"/>
      <c r="F264" s="83"/>
      <c r="G264" s="83"/>
      <c r="H264" s="83"/>
      <c r="I264" s="83"/>
      <c r="J264" s="83"/>
      <c r="K264" s="7"/>
      <c r="L264" s="7"/>
      <c r="M264" s="83"/>
      <c r="N264" s="83"/>
      <c r="O264" s="83"/>
      <c r="P264" s="83"/>
      <c r="Q264" s="83"/>
    </row>
    <row r="265" spans="3:17" ht="15" customHeight="1" x14ac:dyDescent="0.45">
      <c r="C265" s="7"/>
      <c r="D265" s="83"/>
      <c r="E265" s="83"/>
      <c r="F265" s="83"/>
      <c r="G265" s="83"/>
      <c r="H265" s="83"/>
      <c r="I265" s="83"/>
      <c r="J265" s="83"/>
      <c r="K265" s="7"/>
      <c r="L265" s="7"/>
      <c r="M265" s="83"/>
      <c r="N265" s="83"/>
      <c r="O265" s="83"/>
      <c r="P265" s="83"/>
      <c r="Q265" s="83"/>
    </row>
    <row r="266" spans="3:17" ht="15" customHeight="1" x14ac:dyDescent="0.45">
      <c r="C266" s="7"/>
      <c r="D266" s="83"/>
      <c r="E266" s="83"/>
      <c r="F266" s="83"/>
      <c r="G266" s="83"/>
      <c r="H266" s="83"/>
      <c r="I266" s="83"/>
      <c r="J266" s="83"/>
      <c r="K266" s="7"/>
      <c r="L266" s="7"/>
      <c r="M266" s="83"/>
      <c r="N266" s="83"/>
      <c r="O266" s="83"/>
      <c r="P266" s="83"/>
      <c r="Q266" s="83"/>
    </row>
    <row r="267" spans="3:17" ht="15" customHeight="1" x14ac:dyDescent="0.45">
      <c r="C267" s="7"/>
      <c r="D267" s="83"/>
      <c r="E267" s="83"/>
      <c r="F267" s="83"/>
      <c r="G267" s="83"/>
      <c r="H267" s="83"/>
      <c r="I267" s="83"/>
      <c r="J267" s="83"/>
      <c r="K267" s="7"/>
      <c r="L267" s="7"/>
      <c r="M267" s="83"/>
      <c r="N267" s="83"/>
      <c r="O267" s="83"/>
      <c r="P267" s="83"/>
      <c r="Q267" s="83"/>
    </row>
    <row r="268" spans="3:17" ht="15" customHeight="1" x14ac:dyDescent="0.45">
      <c r="C268" s="7"/>
      <c r="D268" s="83"/>
      <c r="E268" s="83"/>
      <c r="F268" s="83"/>
      <c r="G268" s="83"/>
      <c r="H268" s="83"/>
      <c r="I268" s="83"/>
      <c r="J268" s="83"/>
      <c r="K268" s="7"/>
      <c r="L268" s="7"/>
      <c r="M268" s="83"/>
      <c r="N268" s="83"/>
      <c r="O268" s="83"/>
      <c r="P268" s="83"/>
      <c r="Q268" s="83"/>
    </row>
    <row r="269" spans="3:17" ht="15" customHeight="1" x14ac:dyDescent="0.45">
      <c r="C269" s="7"/>
      <c r="D269" s="83"/>
      <c r="E269" s="83"/>
      <c r="F269" s="83"/>
      <c r="G269" s="83"/>
      <c r="H269" s="83"/>
      <c r="I269" s="83"/>
      <c r="J269" s="83"/>
      <c r="K269" s="7"/>
      <c r="L269" s="7"/>
      <c r="M269" s="83"/>
      <c r="N269" s="83"/>
      <c r="O269" s="83"/>
      <c r="P269" s="83"/>
      <c r="Q269" s="83"/>
    </row>
    <row r="270" spans="3:17" ht="15" customHeight="1" x14ac:dyDescent="0.45">
      <c r="C270" s="7"/>
      <c r="D270" s="83"/>
      <c r="E270" s="83"/>
      <c r="F270" s="83"/>
      <c r="G270" s="83"/>
      <c r="H270" s="83"/>
      <c r="I270" s="83"/>
      <c r="J270" s="83"/>
      <c r="K270" s="7"/>
      <c r="L270" s="7"/>
      <c r="M270" s="83"/>
      <c r="N270" s="83"/>
      <c r="O270" s="83"/>
      <c r="P270" s="83"/>
      <c r="Q270" s="83"/>
    </row>
    <row r="271" spans="3:17" ht="15" customHeight="1" x14ac:dyDescent="0.45">
      <c r="C271" s="7"/>
      <c r="D271" s="83"/>
      <c r="E271" s="83"/>
      <c r="F271" s="83"/>
      <c r="G271" s="83"/>
      <c r="H271" s="83"/>
      <c r="I271" s="83"/>
      <c r="J271" s="83"/>
      <c r="K271" s="7"/>
      <c r="L271" s="7"/>
      <c r="M271" s="83"/>
      <c r="N271" s="83"/>
      <c r="O271" s="83"/>
      <c r="P271" s="83"/>
      <c r="Q271" s="83"/>
    </row>
    <row r="272" spans="3:17" ht="15" customHeight="1" x14ac:dyDescent="0.45">
      <c r="C272" s="7"/>
      <c r="D272" s="83"/>
      <c r="E272" s="83"/>
      <c r="F272" s="83"/>
      <c r="G272" s="83"/>
      <c r="H272" s="83"/>
      <c r="I272" s="83"/>
      <c r="J272" s="83"/>
      <c r="K272" s="7"/>
      <c r="L272" s="7"/>
      <c r="M272" s="83"/>
      <c r="N272" s="83"/>
      <c r="O272" s="83"/>
      <c r="P272" s="83"/>
      <c r="Q272" s="83"/>
    </row>
    <row r="273" spans="3:17" ht="15" customHeight="1" x14ac:dyDescent="0.45">
      <c r="C273" s="7"/>
      <c r="D273" s="83"/>
      <c r="E273" s="83"/>
      <c r="F273" s="83"/>
      <c r="G273" s="83"/>
      <c r="H273" s="83"/>
      <c r="I273" s="83"/>
      <c r="J273" s="83"/>
      <c r="K273" s="7"/>
      <c r="L273" s="7"/>
      <c r="M273" s="83"/>
      <c r="N273" s="83"/>
      <c r="O273" s="83"/>
      <c r="P273" s="83"/>
      <c r="Q273" s="83"/>
    </row>
    <row r="274" spans="3:17" ht="15" customHeight="1" x14ac:dyDescent="0.45">
      <c r="C274" s="7"/>
      <c r="D274" s="83"/>
      <c r="E274" s="83"/>
      <c r="F274" s="83"/>
      <c r="G274" s="83"/>
      <c r="H274" s="83"/>
      <c r="I274" s="83"/>
      <c r="J274" s="83"/>
      <c r="K274" s="7"/>
      <c r="L274" s="7"/>
      <c r="M274" s="83"/>
      <c r="N274" s="83"/>
      <c r="O274" s="83"/>
      <c r="P274" s="83"/>
      <c r="Q274" s="83"/>
    </row>
    <row r="275" spans="3:17" ht="15" customHeight="1" x14ac:dyDescent="0.45">
      <c r="C275" s="7"/>
      <c r="D275" s="83"/>
      <c r="E275" s="83"/>
      <c r="F275" s="83"/>
      <c r="G275" s="83"/>
      <c r="H275" s="83"/>
      <c r="I275" s="83"/>
      <c r="J275" s="83"/>
      <c r="K275" s="7"/>
      <c r="L275" s="7"/>
      <c r="M275" s="83"/>
      <c r="N275" s="83"/>
      <c r="O275" s="83"/>
      <c r="P275" s="83"/>
      <c r="Q275" s="83"/>
    </row>
    <row r="276" spans="3:17" ht="15" customHeight="1" x14ac:dyDescent="0.45">
      <c r="C276" s="7"/>
      <c r="D276" s="83"/>
      <c r="E276" s="83"/>
      <c r="F276" s="83"/>
      <c r="G276" s="83"/>
      <c r="H276" s="83"/>
      <c r="I276" s="83"/>
      <c r="J276" s="83"/>
      <c r="K276" s="7"/>
      <c r="L276" s="7"/>
      <c r="M276" s="83"/>
      <c r="N276" s="83"/>
      <c r="O276" s="83"/>
      <c r="P276" s="83"/>
      <c r="Q276" s="83"/>
    </row>
    <row r="277" spans="3:17" ht="15" customHeight="1" x14ac:dyDescent="0.45">
      <c r="C277" s="7"/>
      <c r="D277" s="83"/>
      <c r="E277" s="83"/>
      <c r="F277" s="83"/>
      <c r="G277" s="83"/>
      <c r="H277" s="83"/>
      <c r="I277" s="83"/>
      <c r="J277" s="83"/>
      <c r="K277" s="7"/>
      <c r="L277" s="7"/>
      <c r="M277" s="83"/>
      <c r="N277" s="83"/>
      <c r="O277" s="83"/>
      <c r="P277" s="83"/>
      <c r="Q277" s="83"/>
    </row>
    <row r="278" spans="3:17" ht="15" customHeight="1" x14ac:dyDescent="0.45">
      <c r="C278" s="7"/>
      <c r="D278" s="83"/>
      <c r="E278" s="83"/>
      <c r="F278" s="83"/>
      <c r="G278" s="83"/>
      <c r="H278" s="83"/>
      <c r="I278" s="83"/>
      <c r="J278" s="83"/>
      <c r="K278" s="7"/>
      <c r="L278" s="7"/>
      <c r="M278" s="83"/>
      <c r="N278" s="83"/>
      <c r="O278" s="83"/>
      <c r="P278" s="83"/>
      <c r="Q278" s="83"/>
    </row>
    <row r="279" spans="3:17" ht="15" customHeight="1" x14ac:dyDescent="0.45">
      <c r="C279" s="7"/>
      <c r="D279" s="83"/>
      <c r="E279" s="83"/>
      <c r="F279" s="83"/>
      <c r="G279" s="83"/>
      <c r="H279" s="83"/>
      <c r="I279" s="83"/>
      <c r="J279" s="83"/>
      <c r="K279" s="7"/>
      <c r="L279" s="7"/>
      <c r="M279" s="83"/>
      <c r="N279" s="83"/>
      <c r="O279" s="83"/>
      <c r="P279" s="83"/>
      <c r="Q279" s="83"/>
    </row>
    <row r="280" spans="3:17" ht="15" customHeight="1" x14ac:dyDescent="0.45">
      <c r="C280" s="7"/>
      <c r="D280" s="83"/>
      <c r="E280" s="83"/>
      <c r="F280" s="83"/>
      <c r="G280" s="83"/>
      <c r="H280" s="83"/>
      <c r="I280" s="83"/>
      <c r="J280" s="83"/>
      <c r="K280" s="7"/>
      <c r="L280" s="7"/>
      <c r="M280" s="83"/>
      <c r="N280" s="83"/>
      <c r="O280" s="83"/>
      <c r="P280" s="83"/>
      <c r="Q280" s="83"/>
    </row>
    <row r="281" spans="3:17" ht="15" customHeight="1" x14ac:dyDescent="0.45">
      <c r="C281" s="7"/>
      <c r="D281" s="83"/>
      <c r="E281" s="83"/>
      <c r="F281" s="83"/>
      <c r="G281" s="83"/>
      <c r="H281" s="83"/>
      <c r="I281" s="83"/>
      <c r="J281" s="83"/>
      <c r="K281" s="7"/>
      <c r="L281" s="7"/>
      <c r="M281" s="83"/>
      <c r="N281" s="83"/>
      <c r="O281" s="83"/>
      <c r="P281" s="83"/>
      <c r="Q281" s="83"/>
    </row>
    <row r="282" spans="3:17" ht="15" customHeight="1" x14ac:dyDescent="0.45">
      <c r="C282" s="7"/>
      <c r="D282" s="83"/>
      <c r="E282" s="83"/>
      <c r="F282" s="83"/>
      <c r="G282" s="83"/>
      <c r="H282" s="83"/>
      <c r="I282" s="83"/>
      <c r="J282" s="83"/>
      <c r="K282" s="7"/>
      <c r="L282" s="7"/>
      <c r="M282" s="83"/>
      <c r="N282" s="83"/>
      <c r="O282" s="83"/>
      <c r="P282" s="83"/>
      <c r="Q282" s="83"/>
    </row>
    <row r="283" spans="3:17" ht="15" customHeight="1" x14ac:dyDescent="0.45">
      <c r="C283" s="7"/>
      <c r="D283" s="83"/>
      <c r="E283" s="83"/>
      <c r="F283" s="83"/>
      <c r="G283" s="83"/>
      <c r="H283" s="83"/>
      <c r="I283" s="83"/>
      <c r="J283" s="83"/>
      <c r="K283" s="7"/>
      <c r="L283" s="7"/>
      <c r="M283" s="83"/>
      <c r="N283" s="83"/>
      <c r="O283" s="83"/>
      <c r="P283" s="83"/>
      <c r="Q283" s="83"/>
    </row>
    <row r="284" spans="3:17" ht="15" customHeight="1" x14ac:dyDescent="0.45">
      <c r="C284" s="7"/>
      <c r="D284" s="83"/>
      <c r="E284" s="83"/>
      <c r="F284" s="83"/>
      <c r="G284" s="83"/>
      <c r="H284" s="83"/>
      <c r="I284" s="83"/>
      <c r="J284" s="83"/>
      <c r="K284" s="7"/>
      <c r="L284" s="7"/>
      <c r="M284" s="83"/>
      <c r="N284" s="83"/>
      <c r="O284" s="83"/>
      <c r="P284" s="83"/>
      <c r="Q284" s="83"/>
    </row>
    <row r="285" spans="3:17" ht="15" customHeight="1" x14ac:dyDescent="0.45">
      <c r="C285" s="7"/>
      <c r="D285" s="83"/>
      <c r="E285" s="83"/>
      <c r="F285" s="83"/>
      <c r="G285" s="83"/>
      <c r="H285" s="83"/>
      <c r="I285" s="83"/>
      <c r="J285" s="83"/>
      <c r="K285" s="7"/>
      <c r="L285" s="7"/>
      <c r="M285" s="83"/>
      <c r="N285" s="83"/>
      <c r="O285" s="83"/>
      <c r="P285" s="83"/>
      <c r="Q285" s="83"/>
    </row>
    <row r="286" spans="3:17" ht="15" customHeight="1" x14ac:dyDescent="0.45">
      <c r="C286" s="7"/>
      <c r="D286" s="83"/>
      <c r="E286" s="83"/>
      <c r="F286" s="83"/>
      <c r="G286" s="83"/>
      <c r="H286" s="83"/>
      <c r="I286" s="83"/>
      <c r="J286" s="83"/>
      <c r="K286" s="7"/>
      <c r="L286" s="7"/>
      <c r="M286" s="83"/>
      <c r="N286" s="83"/>
      <c r="O286" s="83"/>
      <c r="P286" s="83"/>
      <c r="Q286" s="83"/>
    </row>
    <row r="287" spans="3:17" ht="15" customHeight="1" x14ac:dyDescent="0.45">
      <c r="C287" s="7"/>
      <c r="D287" s="83"/>
      <c r="E287" s="83"/>
      <c r="F287" s="83"/>
      <c r="G287" s="83"/>
      <c r="H287" s="83"/>
      <c r="I287" s="83"/>
      <c r="J287" s="83"/>
      <c r="K287" s="7"/>
      <c r="L287" s="7"/>
      <c r="M287" s="83"/>
      <c r="N287" s="83"/>
      <c r="O287" s="83"/>
      <c r="P287" s="83"/>
      <c r="Q287" s="83"/>
    </row>
    <row r="288" spans="3:17" ht="15" customHeight="1" x14ac:dyDescent="0.45">
      <c r="C288" s="7"/>
      <c r="D288" s="83"/>
      <c r="E288" s="83"/>
      <c r="F288" s="83"/>
      <c r="G288" s="83"/>
      <c r="H288" s="83"/>
      <c r="I288" s="83"/>
      <c r="J288" s="83"/>
      <c r="K288" s="7"/>
      <c r="L288" s="7"/>
      <c r="M288" s="83"/>
      <c r="N288" s="83"/>
      <c r="O288" s="83"/>
      <c r="P288" s="83"/>
      <c r="Q288" s="83"/>
    </row>
    <row r="289" spans="3:17" ht="15" customHeight="1" x14ac:dyDescent="0.45">
      <c r="C289" s="7"/>
      <c r="D289" s="83"/>
      <c r="E289" s="83"/>
      <c r="F289" s="83"/>
      <c r="G289" s="83"/>
      <c r="H289" s="83"/>
      <c r="I289" s="83"/>
      <c r="J289" s="83"/>
      <c r="K289" s="7"/>
      <c r="L289" s="7"/>
      <c r="M289" s="83"/>
      <c r="N289" s="83"/>
      <c r="O289" s="83"/>
      <c r="P289" s="83"/>
      <c r="Q289" s="83"/>
    </row>
    <row r="290" spans="3:17" ht="15" customHeight="1" x14ac:dyDescent="0.45">
      <c r="C290" s="7"/>
      <c r="D290" s="83"/>
      <c r="E290" s="83"/>
      <c r="F290" s="83"/>
      <c r="G290" s="83"/>
      <c r="H290" s="83"/>
      <c r="I290" s="83"/>
      <c r="J290" s="83"/>
      <c r="K290" s="7"/>
      <c r="L290" s="7"/>
      <c r="M290" s="83"/>
      <c r="N290" s="83"/>
      <c r="O290" s="83"/>
      <c r="P290" s="83"/>
      <c r="Q290" s="83"/>
    </row>
    <row r="291" spans="3:17" ht="15" customHeight="1" x14ac:dyDescent="0.45">
      <c r="C291" s="7"/>
      <c r="D291" s="83"/>
      <c r="E291" s="83"/>
      <c r="F291" s="83"/>
      <c r="G291" s="83"/>
      <c r="H291" s="83"/>
      <c r="I291" s="83"/>
      <c r="J291" s="83"/>
      <c r="K291" s="7"/>
      <c r="L291" s="7"/>
      <c r="M291" s="83"/>
      <c r="N291" s="83"/>
      <c r="O291" s="83"/>
      <c r="P291" s="83"/>
      <c r="Q291" s="83"/>
    </row>
    <row r="292" spans="3:17" ht="15" customHeight="1" x14ac:dyDescent="0.45">
      <c r="C292" s="7"/>
      <c r="D292" s="83"/>
      <c r="E292" s="83"/>
      <c r="F292" s="83"/>
      <c r="G292" s="83"/>
      <c r="H292" s="83"/>
      <c r="I292" s="83"/>
      <c r="J292" s="83"/>
      <c r="K292" s="7"/>
      <c r="L292" s="7"/>
      <c r="M292" s="83"/>
      <c r="N292" s="83"/>
      <c r="O292" s="83"/>
      <c r="P292" s="83"/>
      <c r="Q292" s="83"/>
    </row>
    <row r="293" spans="3:17" ht="15" customHeight="1" x14ac:dyDescent="0.45">
      <c r="C293" s="7"/>
      <c r="D293" s="83"/>
      <c r="E293" s="83"/>
      <c r="F293" s="83"/>
      <c r="G293" s="83"/>
      <c r="H293" s="83"/>
      <c r="I293" s="83"/>
      <c r="J293" s="83"/>
      <c r="K293" s="7"/>
      <c r="L293" s="7"/>
      <c r="M293" s="83"/>
      <c r="N293" s="83"/>
      <c r="O293" s="83"/>
      <c r="P293" s="83"/>
      <c r="Q293" s="83"/>
    </row>
    <row r="294" spans="3:17" ht="15" customHeight="1" x14ac:dyDescent="0.45">
      <c r="C294" s="7"/>
      <c r="D294" s="83"/>
      <c r="E294" s="83"/>
      <c r="F294" s="83"/>
      <c r="G294" s="83"/>
      <c r="H294" s="83"/>
      <c r="I294" s="83"/>
      <c r="J294" s="83"/>
      <c r="K294" s="7"/>
      <c r="L294" s="7"/>
      <c r="M294" s="83"/>
      <c r="N294" s="83"/>
      <c r="O294" s="83"/>
      <c r="P294" s="83"/>
      <c r="Q294" s="83"/>
    </row>
    <row r="295" spans="3:17" ht="15" customHeight="1" x14ac:dyDescent="0.45">
      <c r="C295" s="7"/>
      <c r="D295" s="83"/>
      <c r="E295" s="83"/>
      <c r="F295" s="83"/>
      <c r="G295" s="83"/>
      <c r="H295" s="83"/>
      <c r="I295" s="83"/>
      <c r="J295" s="83"/>
      <c r="K295" s="7"/>
      <c r="L295" s="7"/>
      <c r="M295" s="83"/>
      <c r="N295" s="83"/>
      <c r="O295" s="83"/>
      <c r="P295" s="83"/>
      <c r="Q295" s="83"/>
    </row>
    <row r="296" spans="3:17" ht="15" customHeight="1" x14ac:dyDescent="0.45">
      <c r="C296" s="7"/>
      <c r="D296" s="83"/>
      <c r="E296" s="83"/>
      <c r="F296" s="83"/>
      <c r="G296" s="83"/>
      <c r="H296" s="83"/>
      <c r="I296" s="83"/>
      <c r="J296" s="83"/>
      <c r="K296" s="7"/>
      <c r="L296" s="7"/>
      <c r="M296" s="83"/>
      <c r="N296" s="83"/>
      <c r="O296" s="83"/>
      <c r="P296" s="83"/>
      <c r="Q296" s="83"/>
    </row>
    <row r="297" spans="3:17" ht="15" customHeight="1" x14ac:dyDescent="0.45">
      <c r="C297" s="7"/>
      <c r="D297" s="83"/>
      <c r="E297" s="83"/>
      <c r="F297" s="83"/>
      <c r="G297" s="83"/>
      <c r="H297" s="83"/>
      <c r="I297" s="83"/>
      <c r="J297" s="83"/>
      <c r="K297" s="7"/>
      <c r="L297" s="7"/>
      <c r="M297" s="83"/>
      <c r="N297" s="83"/>
      <c r="O297" s="83"/>
      <c r="P297" s="83"/>
      <c r="Q297" s="83"/>
    </row>
    <row r="298" spans="3:17" ht="15" customHeight="1" x14ac:dyDescent="0.45">
      <c r="C298" s="7"/>
      <c r="D298" s="83"/>
      <c r="E298" s="83"/>
      <c r="F298" s="83"/>
      <c r="G298" s="83"/>
      <c r="H298" s="83"/>
      <c r="I298" s="83"/>
      <c r="J298" s="83"/>
      <c r="K298" s="7"/>
      <c r="L298" s="7"/>
      <c r="M298" s="83"/>
      <c r="N298" s="83"/>
      <c r="O298" s="83"/>
      <c r="P298" s="83"/>
      <c r="Q298" s="83"/>
    </row>
    <row r="299" spans="3:17" ht="15" customHeight="1" x14ac:dyDescent="0.45">
      <c r="C299" s="7"/>
      <c r="D299" s="83"/>
      <c r="E299" s="83"/>
      <c r="F299" s="83"/>
      <c r="G299" s="83"/>
      <c r="H299" s="83"/>
      <c r="I299" s="83"/>
      <c r="J299" s="83"/>
      <c r="K299" s="7"/>
      <c r="L299" s="7"/>
      <c r="M299" s="83"/>
      <c r="N299" s="83"/>
      <c r="O299" s="83"/>
      <c r="P299" s="83"/>
      <c r="Q299" s="83"/>
    </row>
    <row r="300" spans="3:17" ht="15" customHeight="1" x14ac:dyDescent="0.45">
      <c r="C300" s="7"/>
      <c r="D300" s="83"/>
      <c r="E300" s="83"/>
      <c r="F300" s="83"/>
      <c r="G300" s="83"/>
      <c r="H300" s="83"/>
      <c r="I300" s="83"/>
      <c r="J300" s="83"/>
      <c r="K300" s="7"/>
      <c r="L300" s="7"/>
      <c r="M300" s="83"/>
      <c r="N300" s="83"/>
      <c r="O300" s="83"/>
      <c r="P300" s="83"/>
      <c r="Q300" s="83"/>
    </row>
    <row r="301" spans="3:17" ht="15" customHeight="1" x14ac:dyDescent="0.45">
      <c r="C301" s="7"/>
      <c r="D301" s="83"/>
      <c r="E301" s="83"/>
      <c r="F301" s="83"/>
      <c r="G301" s="83"/>
      <c r="H301" s="83"/>
      <c r="I301" s="83"/>
      <c r="J301" s="83"/>
      <c r="K301" s="7"/>
      <c r="L301" s="7"/>
      <c r="M301" s="83"/>
      <c r="N301" s="83"/>
      <c r="O301" s="83"/>
      <c r="P301" s="83"/>
      <c r="Q301" s="83"/>
    </row>
    <row r="302" spans="3:17" ht="15" customHeight="1" x14ac:dyDescent="0.45">
      <c r="C302" s="7"/>
      <c r="D302" s="83"/>
      <c r="E302" s="83"/>
      <c r="F302" s="83"/>
      <c r="G302" s="83"/>
      <c r="H302" s="83"/>
      <c r="I302" s="83"/>
      <c r="J302" s="83"/>
      <c r="K302" s="7"/>
      <c r="L302" s="7"/>
      <c r="M302" s="83"/>
      <c r="N302" s="83"/>
      <c r="O302" s="83"/>
      <c r="P302" s="83"/>
      <c r="Q302" s="83"/>
    </row>
    <row r="303" spans="3:17" ht="15" customHeight="1" x14ac:dyDescent="0.45">
      <c r="C303" s="7"/>
      <c r="D303" s="83"/>
      <c r="E303" s="83"/>
      <c r="F303" s="83"/>
      <c r="G303" s="83"/>
      <c r="H303" s="83"/>
      <c r="I303" s="83"/>
      <c r="J303" s="83"/>
      <c r="K303" s="7"/>
      <c r="L303" s="7"/>
      <c r="M303" s="83"/>
      <c r="N303" s="83"/>
      <c r="O303" s="83"/>
      <c r="P303" s="83"/>
      <c r="Q303" s="83"/>
    </row>
    <row r="304" spans="3:17" ht="15" customHeight="1" x14ac:dyDescent="0.45">
      <c r="C304" s="7"/>
      <c r="D304" s="83"/>
      <c r="E304" s="83"/>
      <c r="F304" s="83"/>
      <c r="G304" s="83"/>
      <c r="H304" s="83"/>
      <c r="I304" s="83"/>
      <c r="J304" s="83"/>
      <c r="K304" s="7"/>
      <c r="L304" s="7"/>
      <c r="M304" s="83"/>
      <c r="N304" s="83"/>
      <c r="O304" s="83"/>
      <c r="P304" s="83"/>
      <c r="Q304" s="83"/>
    </row>
    <row r="305" spans="3:17" ht="15" customHeight="1" x14ac:dyDescent="0.45">
      <c r="C305" s="7"/>
      <c r="D305" s="83"/>
      <c r="E305" s="83"/>
      <c r="F305" s="83"/>
      <c r="G305" s="83"/>
      <c r="H305" s="83"/>
      <c r="I305" s="83"/>
      <c r="J305" s="83"/>
      <c r="K305" s="7"/>
      <c r="L305" s="7"/>
      <c r="M305" s="83"/>
      <c r="N305" s="83"/>
      <c r="O305" s="83"/>
      <c r="P305" s="83"/>
      <c r="Q305" s="83"/>
    </row>
    <row r="306" spans="3:17" ht="15" customHeight="1" x14ac:dyDescent="0.45">
      <c r="C306" s="7"/>
      <c r="D306" s="83"/>
      <c r="E306" s="83"/>
      <c r="F306" s="83"/>
      <c r="G306" s="83"/>
      <c r="H306" s="83"/>
      <c r="I306" s="83"/>
      <c r="J306" s="83"/>
      <c r="K306" s="7"/>
      <c r="L306" s="7"/>
      <c r="M306" s="83"/>
      <c r="N306" s="83"/>
      <c r="O306" s="83"/>
      <c r="P306" s="83"/>
      <c r="Q306" s="83"/>
    </row>
    <row r="307" spans="3:17" ht="15" customHeight="1" x14ac:dyDescent="0.45">
      <c r="C307" s="7"/>
      <c r="D307" s="83"/>
      <c r="E307" s="83"/>
      <c r="F307" s="83"/>
      <c r="G307" s="83"/>
      <c r="H307" s="83"/>
      <c r="I307" s="83"/>
      <c r="J307" s="83"/>
      <c r="K307" s="7"/>
      <c r="L307" s="7"/>
      <c r="M307" s="83"/>
      <c r="N307" s="83"/>
      <c r="O307" s="83"/>
      <c r="P307" s="83"/>
      <c r="Q307" s="83"/>
    </row>
    <row r="308" spans="3:17" ht="15" customHeight="1" x14ac:dyDescent="0.45">
      <c r="C308" s="7"/>
      <c r="D308" s="83"/>
      <c r="E308" s="83"/>
      <c r="F308" s="83"/>
      <c r="G308" s="83"/>
      <c r="H308" s="83"/>
      <c r="I308" s="83"/>
      <c r="J308" s="83"/>
      <c r="K308" s="7"/>
      <c r="L308" s="7"/>
      <c r="M308" s="83"/>
      <c r="N308" s="83"/>
      <c r="O308" s="83"/>
      <c r="P308" s="83"/>
      <c r="Q308" s="83"/>
    </row>
    <row r="309" spans="3:17" ht="15" customHeight="1" x14ac:dyDescent="0.45">
      <c r="C309" s="7"/>
      <c r="D309" s="83"/>
      <c r="E309" s="83"/>
      <c r="F309" s="83"/>
      <c r="G309" s="83"/>
      <c r="H309" s="83"/>
      <c r="I309" s="83"/>
      <c r="J309" s="83"/>
      <c r="K309" s="7"/>
      <c r="L309" s="7"/>
      <c r="M309" s="83"/>
      <c r="N309" s="83"/>
      <c r="O309" s="83"/>
      <c r="P309" s="83"/>
      <c r="Q309" s="83"/>
    </row>
    <row r="310" spans="3:17" ht="15" customHeight="1" x14ac:dyDescent="0.45">
      <c r="C310" s="7"/>
      <c r="D310" s="83"/>
      <c r="E310" s="83"/>
      <c r="F310" s="83"/>
      <c r="G310" s="83"/>
      <c r="H310" s="83"/>
      <c r="I310" s="83"/>
      <c r="J310" s="83"/>
      <c r="K310" s="7"/>
      <c r="L310" s="7"/>
      <c r="M310" s="83"/>
      <c r="N310" s="83"/>
      <c r="O310" s="83"/>
      <c r="P310" s="83"/>
      <c r="Q310" s="83"/>
    </row>
    <row r="311" spans="3:17" ht="15" customHeight="1" x14ac:dyDescent="0.45">
      <c r="C311" s="7"/>
      <c r="D311" s="83"/>
      <c r="E311" s="83"/>
      <c r="F311" s="83"/>
      <c r="G311" s="83"/>
      <c r="H311" s="83"/>
      <c r="I311" s="83"/>
      <c r="J311" s="83"/>
      <c r="K311" s="7"/>
      <c r="L311" s="7"/>
      <c r="M311" s="83"/>
      <c r="N311" s="83"/>
      <c r="O311" s="83"/>
      <c r="P311" s="83"/>
      <c r="Q311" s="83"/>
    </row>
    <row r="312" spans="3:17" ht="15" customHeight="1" x14ac:dyDescent="0.45">
      <c r="C312" s="7"/>
      <c r="D312" s="83"/>
      <c r="E312" s="83"/>
      <c r="F312" s="83"/>
      <c r="G312" s="83"/>
      <c r="H312" s="83"/>
      <c r="I312" s="83"/>
      <c r="J312" s="83"/>
      <c r="K312" s="7"/>
      <c r="L312" s="7"/>
      <c r="M312" s="83"/>
      <c r="N312" s="83"/>
      <c r="O312" s="83"/>
      <c r="P312" s="83"/>
      <c r="Q312" s="83"/>
    </row>
    <row r="313" spans="3:17" ht="15" customHeight="1" x14ac:dyDescent="0.45">
      <c r="C313" s="7"/>
      <c r="D313" s="83"/>
      <c r="E313" s="83"/>
      <c r="F313" s="83"/>
      <c r="G313" s="83"/>
      <c r="H313" s="83"/>
      <c r="I313" s="83"/>
      <c r="J313" s="83"/>
      <c r="K313" s="7"/>
      <c r="L313" s="7"/>
      <c r="M313" s="83"/>
      <c r="N313" s="83"/>
      <c r="O313" s="83"/>
      <c r="P313" s="83"/>
      <c r="Q313" s="83"/>
    </row>
    <row r="314" spans="3:17" ht="15" customHeight="1" x14ac:dyDescent="0.45">
      <c r="C314" s="7"/>
      <c r="D314" s="83"/>
      <c r="E314" s="83"/>
      <c r="F314" s="83"/>
      <c r="G314" s="83"/>
      <c r="H314" s="83"/>
      <c r="I314" s="83"/>
      <c r="J314" s="83"/>
      <c r="K314" s="7"/>
      <c r="L314" s="7"/>
      <c r="M314" s="83"/>
      <c r="N314" s="83"/>
      <c r="O314" s="83"/>
      <c r="P314" s="83"/>
      <c r="Q314" s="83"/>
    </row>
    <row r="315" spans="3:17" ht="15" customHeight="1" x14ac:dyDescent="0.45">
      <c r="C315" s="7"/>
      <c r="D315" s="83"/>
      <c r="E315" s="83"/>
      <c r="F315" s="83"/>
      <c r="G315" s="83"/>
      <c r="H315" s="83"/>
      <c r="I315" s="83"/>
      <c r="J315" s="83"/>
      <c r="K315" s="7"/>
      <c r="L315" s="7"/>
      <c r="M315" s="83"/>
      <c r="N315" s="83"/>
      <c r="O315" s="83"/>
      <c r="P315" s="83"/>
      <c r="Q315" s="83"/>
    </row>
    <row r="316" spans="3:17" ht="15" customHeight="1" x14ac:dyDescent="0.45">
      <c r="C316" s="7"/>
      <c r="D316" s="83"/>
      <c r="E316" s="83"/>
      <c r="F316" s="83"/>
      <c r="G316" s="83"/>
      <c r="H316" s="83"/>
      <c r="I316" s="83"/>
      <c r="J316" s="83"/>
      <c r="K316" s="7"/>
      <c r="L316" s="7"/>
      <c r="M316" s="83"/>
      <c r="N316" s="83"/>
      <c r="O316" s="83"/>
      <c r="P316" s="83"/>
      <c r="Q316" s="83"/>
    </row>
    <row r="317" spans="3:17" ht="15" customHeight="1" x14ac:dyDescent="0.45">
      <c r="C317" s="7"/>
      <c r="D317" s="83"/>
      <c r="E317" s="83"/>
      <c r="F317" s="83"/>
      <c r="G317" s="83"/>
      <c r="H317" s="83"/>
      <c r="I317" s="83"/>
      <c r="J317" s="83"/>
      <c r="K317" s="7"/>
      <c r="L317" s="7"/>
      <c r="M317" s="83"/>
      <c r="N317" s="83"/>
      <c r="O317" s="83"/>
      <c r="P317" s="83"/>
      <c r="Q317" s="83"/>
    </row>
    <row r="318" spans="3:17" ht="15" customHeight="1" x14ac:dyDescent="0.45">
      <c r="C318" s="7"/>
      <c r="D318" s="83"/>
      <c r="E318" s="83"/>
      <c r="F318" s="83"/>
      <c r="G318" s="83"/>
      <c r="H318" s="83"/>
      <c r="I318" s="83"/>
      <c r="J318" s="83"/>
      <c r="K318" s="7"/>
      <c r="L318" s="7"/>
      <c r="M318" s="83"/>
      <c r="N318" s="83"/>
      <c r="O318" s="83"/>
      <c r="P318" s="83"/>
      <c r="Q318" s="83"/>
    </row>
    <row r="319" spans="3:17" ht="15" customHeight="1" x14ac:dyDescent="0.45">
      <c r="C319" s="7"/>
      <c r="D319" s="83"/>
      <c r="E319" s="83"/>
      <c r="F319" s="83"/>
      <c r="G319" s="83"/>
      <c r="H319" s="83"/>
      <c r="I319" s="83"/>
      <c r="J319" s="83"/>
      <c r="K319" s="7"/>
      <c r="L319" s="7"/>
      <c r="M319" s="83"/>
      <c r="N319" s="83"/>
      <c r="O319" s="83"/>
      <c r="P319" s="83"/>
      <c r="Q319" s="83"/>
    </row>
    <row r="320" spans="3:17" ht="15" customHeight="1" x14ac:dyDescent="0.45">
      <c r="C320" s="7"/>
      <c r="D320" s="83"/>
      <c r="E320" s="83"/>
      <c r="F320" s="83"/>
      <c r="G320" s="83"/>
      <c r="H320" s="83"/>
      <c r="I320" s="83"/>
      <c r="J320" s="83"/>
      <c r="K320" s="7"/>
      <c r="L320" s="7"/>
      <c r="M320" s="83"/>
      <c r="N320" s="83"/>
      <c r="O320" s="83"/>
      <c r="P320" s="83"/>
      <c r="Q320" s="83"/>
    </row>
    <row r="321" spans="3:17" ht="15" customHeight="1" x14ac:dyDescent="0.45">
      <c r="C321" s="7"/>
      <c r="D321" s="83"/>
      <c r="E321" s="83"/>
      <c r="F321" s="83"/>
      <c r="G321" s="83"/>
      <c r="H321" s="83"/>
      <c r="I321" s="83"/>
      <c r="J321" s="83"/>
      <c r="K321" s="7"/>
      <c r="L321" s="7"/>
      <c r="M321" s="83"/>
      <c r="N321" s="83"/>
      <c r="O321" s="83"/>
      <c r="P321" s="83"/>
      <c r="Q321" s="83"/>
    </row>
    <row r="322" spans="3:17" ht="15" customHeight="1" x14ac:dyDescent="0.45">
      <c r="C322" s="7"/>
      <c r="D322" s="83"/>
      <c r="E322" s="83"/>
      <c r="F322" s="83"/>
      <c r="G322" s="83"/>
      <c r="H322" s="83"/>
      <c r="I322" s="83"/>
      <c r="J322" s="83"/>
      <c r="K322" s="7"/>
      <c r="L322" s="7"/>
      <c r="M322" s="83"/>
      <c r="N322" s="83"/>
      <c r="O322" s="83"/>
      <c r="P322" s="83"/>
      <c r="Q322" s="83"/>
    </row>
    <row r="323" spans="3:17" ht="15" customHeight="1" x14ac:dyDescent="0.45">
      <c r="C323" s="7"/>
      <c r="D323" s="83"/>
      <c r="E323" s="83"/>
      <c r="F323" s="83"/>
      <c r="G323" s="83"/>
      <c r="H323" s="83"/>
      <c r="I323" s="83"/>
      <c r="J323" s="83"/>
      <c r="K323" s="7"/>
      <c r="L323" s="7"/>
      <c r="M323" s="83"/>
      <c r="N323" s="83"/>
      <c r="O323" s="83"/>
      <c r="P323" s="83"/>
      <c r="Q323" s="83"/>
    </row>
    <row r="324" spans="3:17" ht="15" customHeight="1" x14ac:dyDescent="0.45">
      <c r="C324" s="7"/>
      <c r="D324" s="83"/>
      <c r="E324" s="83"/>
      <c r="F324" s="83"/>
      <c r="G324" s="83"/>
      <c r="H324" s="83"/>
      <c r="I324" s="83"/>
      <c r="J324" s="83"/>
      <c r="K324" s="7"/>
      <c r="L324" s="7"/>
      <c r="M324" s="83"/>
      <c r="N324" s="83"/>
      <c r="O324" s="83"/>
      <c r="P324" s="83"/>
      <c r="Q324" s="83"/>
    </row>
    <row r="325" spans="3:17" ht="15" customHeight="1" x14ac:dyDescent="0.45">
      <c r="C325" s="7"/>
      <c r="D325" s="83"/>
      <c r="E325" s="83"/>
      <c r="F325" s="83"/>
      <c r="G325" s="83"/>
      <c r="H325" s="83"/>
      <c r="I325" s="83"/>
      <c r="J325" s="83"/>
      <c r="K325" s="7"/>
      <c r="L325" s="7"/>
      <c r="M325" s="83"/>
      <c r="N325" s="83"/>
      <c r="O325" s="83"/>
      <c r="P325" s="83"/>
      <c r="Q325" s="83"/>
    </row>
    <row r="326" spans="3:17" ht="15" customHeight="1" x14ac:dyDescent="0.45">
      <c r="C326" s="7"/>
      <c r="D326" s="83"/>
      <c r="E326" s="83"/>
      <c r="F326" s="83"/>
      <c r="G326" s="83"/>
      <c r="H326" s="83"/>
      <c r="I326" s="83"/>
      <c r="J326" s="83"/>
      <c r="K326" s="7"/>
      <c r="L326" s="7"/>
      <c r="M326" s="83"/>
      <c r="N326" s="83"/>
      <c r="O326" s="83"/>
      <c r="P326" s="83"/>
      <c r="Q326" s="83"/>
    </row>
    <row r="327" spans="3:17" ht="15" customHeight="1" x14ac:dyDescent="0.45">
      <c r="C327" s="7"/>
      <c r="D327" s="83"/>
      <c r="E327" s="83"/>
      <c r="F327" s="83"/>
      <c r="G327" s="83"/>
      <c r="H327" s="83"/>
      <c r="I327" s="83"/>
      <c r="J327" s="83"/>
      <c r="K327" s="7"/>
      <c r="L327" s="7"/>
      <c r="M327" s="83"/>
      <c r="N327" s="83"/>
      <c r="O327" s="83"/>
      <c r="P327" s="83"/>
      <c r="Q327" s="83"/>
    </row>
    <row r="328" spans="3:17" ht="15" customHeight="1" x14ac:dyDescent="0.45">
      <c r="C328" s="7"/>
      <c r="D328" s="83"/>
      <c r="E328" s="83"/>
      <c r="F328" s="83"/>
      <c r="G328" s="83"/>
      <c r="H328" s="83"/>
      <c r="I328" s="83"/>
      <c r="J328" s="83"/>
      <c r="K328" s="7"/>
      <c r="L328" s="7"/>
      <c r="M328" s="83"/>
      <c r="N328" s="83"/>
      <c r="O328" s="83"/>
      <c r="P328" s="83"/>
      <c r="Q328" s="83"/>
    </row>
    <row r="329" spans="3:17" ht="15" customHeight="1" x14ac:dyDescent="0.45">
      <c r="C329" s="7"/>
      <c r="D329" s="83"/>
      <c r="E329" s="83"/>
      <c r="F329" s="83"/>
      <c r="G329" s="83"/>
      <c r="H329" s="83"/>
      <c r="I329" s="83"/>
      <c r="J329" s="83"/>
      <c r="K329" s="7"/>
      <c r="L329" s="7"/>
      <c r="M329" s="83"/>
      <c r="N329" s="83"/>
      <c r="O329" s="83"/>
      <c r="P329" s="83"/>
      <c r="Q329" s="83"/>
    </row>
    <row r="330" spans="3:17" ht="15" customHeight="1" x14ac:dyDescent="0.45">
      <c r="C330" s="7"/>
      <c r="D330" s="83"/>
      <c r="E330" s="83"/>
      <c r="F330" s="83"/>
      <c r="G330" s="83"/>
      <c r="H330" s="83"/>
      <c r="I330" s="83"/>
      <c r="J330" s="83"/>
      <c r="K330" s="7"/>
      <c r="L330" s="7"/>
      <c r="M330" s="83"/>
      <c r="N330" s="83"/>
      <c r="O330" s="83"/>
      <c r="P330" s="83"/>
      <c r="Q330" s="83"/>
    </row>
    <row r="331" spans="3:17" ht="15" customHeight="1" x14ac:dyDescent="0.45">
      <c r="C331" s="7"/>
      <c r="D331" s="83"/>
      <c r="E331" s="83"/>
      <c r="F331" s="83"/>
      <c r="G331" s="83"/>
      <c r="H331" s="83"/>
      <c r="I331" s="83"/>
      <c r="J331" s="83"/>
      <c r="K331" s="7"/>
      <c r="L331" s="7"/>
      <c r="M331" s="83"/>
      <c r="N331" s="83"/>
      <c r="O331" s="83"/>
      <c r="P331" s="83"/>
      <c r="Q331" s="83"/>
    </row>
    <row r="332" spans="3:17" ht="15" customHeight="1" x14ac:dyDescent="0.45">
      <c r="C332" s="7"/>
      <c r="D332" s="83"/>
      <c r="E332" s="83"/>
      <c r="F332" s="83"/>
      <c r="G332" s="83"/>
      <c r="H332" s="83"/>
      <c r="I332" s="83"/>
      <c r="J332" s="83"/>
      <c r="K332" s="7"/>
      <c r="L332" s="7"/>
      <c r="M332" s="83"/>
      <c r="N332" s="83"/>
      <c r="O332" s="83"/>
      <c r="P332" s="83"/>
      <c r="Q332" s="83"/>
    </row>
    <row r="333" spans="3:17" ht="15" customHeight="1" x14ac:dyDescent="0.45">
      <c r="C333" s="7"/>
      <c r="D333" s="83"/>
      <c r="E333" s="83"/>
      <c r="F333" s="83"/>
      <c r="G333" s="83"/>
      <c r="H333" s="83"/>
      <c r="I333" s="83"/>
      <c r="J333" s="83"/>
      <c r="K333" s="7"/>
      <c r="L333" s="7"/>
      <c r="M333" s="83"/>
      <c r="N333" s="83"/>
      <c r="O333" s="83"/>
      <c r="P333" s="83"/>
      <c r="Q333" s="83"/>
    </row>
    <row r="334" spans="3:17" ht="15" customHeight="1" x14ac:dyDescent="0.45">
      <c r="C334" s="7"/>
      <c r="D334" s="83"/>
      <c r="E334" s="83"/>
      <c r="F334" s="83"/>
      <c r="G334" s="83"/>
      <c r="H334" s="83"/>
      <c r="I334" s="83"/>
      <c r="J334" s="83"/>
      <c r="K334" s="7"/>
      <c r="L334" s="7"/>
      <c r="M334" s="83"/>
      <c r="N334" s="83"/>
      <c r="O334" s="83"/>
      <c r="P334" s="83"/>
      <c r="Q334" s="83"/>
    </row>
    <row r="335" spans="3:17" ht="15" customHeight="1" x14ac:dyDescent="0.45">
      <c r="C335" s="7"/>
      <c r="D335" s="83"/>
      <c r="E335" s="83"/>
      <c r="F335" s="83"/>
      <c r="G335" s="83"/>
      <c r="H335" s="83"/>
      <c r="I335" s="83"/>
      <c r="J335" s="83"/>
      <c r="K335" s="7"/>
      <c r="L335" s="7"/>
      <c r="M335" s="83"/>
      <c r="N335" s="83"/>
      <c r="O335" s="83"/>
      <c r="P335" s="83"/>
      <c r="Q335" s="83"/>
    </row>
    <row r="336" spans="3:17" ht="15" customHeight="1" x14ac:dyDescent="0.45">
      <c r="C336" s="7"/>
      <c r="D336" s="83"/>
      <c r="E336" s="83"/>
      <c r="F336" s="83"/>
      <c r="G336" s="83"/>
      <c r="H336" s="83"/>
      <c r="I336" s="83"/>
      <c r="J336" s="83"/>
      <c r="K336" s="7"/>
      <c r="L336" s="7"/>
      <c r="M336" s="83"/>
      <c r="N336" s="83"/>
      <c r="O336" s="83"/>
      <c r="P336" s="83"/>
      <c r="Q336" s="83"/>
    </row>
    <row r="337" spans="3:17" ht="15" customHeight="1" x14ac:dyDescent="0.45">
      <c r="C337" s="7"/>
      <c r="D337" s="83"/>
      <c r="E337" s="83"/>
      <c r="F337" s="83"/>
      <c r="G337" s="83"/>
      <c r="H337" s="83"/>
      <c r="I337" s="83"/>
      <c r="J337" s="83"/>
      <c r="K337" s="7"/>
      <c r="L337" s="7"/>
      <c r="M337" s="83"/>
      <c r="N337" s="83"/>
      <c r="O337" s="83"/>
      <c r="P337" s="83"/>
      <c r="Q337" s="83"/>
    </row>
    <row r="338" spans="3:17" ht="15" customHeight="1" x14ac:dyDescent="0.45">
      <c r="C338" s="7"/>
      <c r="D338" s="83"/>
      <c r="E338" s="83"/>
      <c r="F338" s="83"/>
      <c r="G338" s="83"/>
      <c r="H338" s="83"/>
      <c r="I338" s="83"/>
      <c r="J338" s="83"/>
      <c r="K338" s="7"/>
      <c r="L338" s="7"/>
      <c r="M338" s="83"/>
      <c r="N338" s="83"/>
      <c r="O338" s="83"/>
      <c r="P338" s="83"/>
      <c r="Q338" s="83"/>
    </row>
    <row r="339" spans="3:17" ht="15" customHeight="1" x14ac:dyDescent="0.45">
      <c r="C339" s="7"/>
      <c r="D339" s="83"/>
      <c r="E339" s="83"/>
      <c r="F339" s="83"/>
      <c r="G339" s="83"/>
      <c r="H339" s="83"/>
      <c r="I339" s="83"/>
      <c r="J339" s="83"/>
      <c r="K339" s="7"/>
      <c r="L339" s="7"/>
      <c r="M339" s="83"/>
      <c r="N339" s="83"/>
      <c r="O339" s="83"/>
      <c r="P339" s="83"/>
      <c r="Q339" s="83"/>
    </row>
    <row r="340" spans="3:17" ht="15" customHeight="1" x14ac:dyDescent="0.45">
      <c r="C340" s="7"/>
      <c r="D340" s="83"/>
      <c r="E340" s="83"/>
      <c r="F340" s="83"/>
      <c r="G340" s="83"/>
      <c r="H340" s="83"/>
      <c r="I340" s="83"/>
      <c r="J340" s="83"/>
      <c r="K340" s="7"/>
      <c r="L340" s="7"/>
      <c r="M340" s="83"/>
      <c r="N340" s="83"/>
      <c r="O340" s="83"/>
      <c r="P340" s="83"/>
      <c r="Q340" s="83"/>
    </row>
    <row r="341" spans="3:17" ht="15" customHeight="1" x14ac:dyDescent="0.45">
      <c r="C341" s="7"/>
      <c r="D341" s="83"/>
      <c r="E341" s="83"/>
      <c r="F341" s="83"/>
      <c r="G341" s="83"/>
      <c r="H341" s="83"/>
      <c r="I341" s="83"/>
      <c r="J341" s="83"/>
      <c r="K341" s="7"/>
      <c r="L341" s="7"/>
      <c r="M341" s="83"/>
      <c r="N341" s="83"/>
      <c r="O341" s="83"/>
      <c r="P341" s="83"/>
      <c r="Q341" s="83"/>
    </row>
    <row r="342" spans="3:17" ht="15" customHeight="1" x14ac:dyDescent="0.45">
      <c r="C342" s="7"/>
      <c r="D342" s="83"/>
      <c r="E342" s="83"/>
      <c r="F342" s="83"/>
      <c r="G342" s="83"/>
      <c r="H342" s="83"/>
      <c r="I342" s="83"/>
      <c r="J342" s="83"/>
      <c r="K342" s="7"/>
      <c r="L342" s="7"/>
      <c r="M342" s="83"/>
      <c r="N342" s="83"/>
      <c r="O342" s="83"/>
      <c r="P342" s="83"/>
      <c r="Q342" s="83"/>
    </row>
    <row r="343" spans="3:17" ht="15" customHeight="1" x14ac:dyDescent="0.45">
      <c r="C343" s="7"/>
      <c r="D343" s="83"/>
      <c r="E343" s="83"/>
      <c r="F343" s="83"/>
      <c r="G343" s="83"/>
      <c r="H343" s="83"/>
      <c r="I343" s="83"/>
      <c r="J343" s="83"/>
      <c r="K343" s="7"/>
      <c r="L343" s="7"/>
      <c r="M343" s="83"/>
      <c r="N343" s="83"/>
      <c r="O343" s="83"/>
      <c r="P343" s="83"/>
      <c r="Q343" s="83"/>
    </row>
    <row r="344" spans="3:17" ht="15" customHeight="1" x14ac:dyDescent="0.45">
      <c r="C344" s="7"/>
      <c r="D344" s="83"/>
      <c r="E344" s="83"/>
      <c r="F344" s="83"/>
      <c r="G344" s="83"/>
      <c r="H344" s="83"/>
      <c r="I344" s="83"/>
      <c r="J344" s="83"/>
      <c r="K344" s="7"/>
      <c r="L344" s="7"/>
      <c r="M344" s="83"/>
      <c r="N344" s="83"/>
      <c r="O344" s="83"/>
      <c r="P344" s="83"/>
      <c r="Q344" s="83"/>
    </row>
    <row r="345" spans="3:17" ht="15" customHeight="1" x14ac:dyDescent="0.45">
      <c r="C345" s="7"/>
      <c r="D345" s="83"/>
      <c r="E345" s="83"/>
      <c r="F345" s="83"/>
      <c r="G345" s="83"/>
      <c r="H345" s="83"/>
      <c r="I345" s="83"/>
      <c r="J345" s="83"/>
      <c r="K345" s="7"/>
      <c r="L345" s="7"/>
      <c r="M345" s="83"/>
      <c r="N345" s="83"/>
      <c r="O345" s="83"/>
      <c r="P345" s="83"/>
      <c r="Q345" s="83"/>
    </row>
    <row r="346" spans="3:17" ht="15" customHeight="1" x14ac:dyDescent="0.45">
      <c r="C346" s="7"/>
      <c r="D346" s="83"/>
      <c r="E346" s="83"/>
      <c r="F346" s="83"/>
      <c r="G346" s="83"/>
      <c r="H346" s="83"/>
      <c r="I346" s="83"/>
      <c r="J346" s="83"/>
      <c r="K346" s="7"/>
      <c r="L346" s="7"/>
      <c r="M346" s="83"/>
      <c r="N346" s="83"/>
      <c r="O346" s="83"/>
      <c r="P346" s="83"/>
      <c r="Q346" s="83"/>
    </row>
    <row r="347" spans="3:17" ht="15" customHeight="1" x14ac:dyDescent="0.45">
      <c r="C347" s="7"/>
      <c r="D347" s="83"/>
      <c r="E347" s="83"/>
      <c r="F347" s="83"/>
      <c r="G347" s="83"/>
      <c r="H347" s="83"/>
      <c r="I347" s="83"/>
      <c r="J347" s="83"/>
      <c r="K347" s="7"/>
      <c r="L347" s="7"/>
      <c r="M347" s="83"/>
      <c r="N347" s="83"/>
      <c r="O347" s="83"/>
      <c r="P347" s="83"/>
      <c r="Q347" s="83"/>
    </row>
    <row r="348" spans="3:17" ht="15" customHeight="1" x14ac:dyDescent="0.45">
      <c r="C348" s="7"/>
      <c r="D348" s="83"/>
      <c r="E348" s="83"/>
      <c r="F348" s="83"/>
      <c r="G348" s="83"/>
      <c r="H348" s="83"/>
      <c r="I348" s="83"/>
      <c r="J348" s="83"/>
      <c r="K348" s="7"/>
      <c r="L348" s="7"/>
      <c r="M348" s="83"/>
      <c r="N348" s="83"/>
      <c r="O348" s="83"/>
      <c r="P348" s="83"/>
      <c r="Q348" s="83"/>
    </row>
    <row r="349" spans="3:17" ht="15" customHeight="1" x14ac:dyDescent="0.45">
      <c r="C349" s="7"/>
      <c r="D349" s="83"/>
      <c r="E349" s="83"/>
      <c r="F349" s="83"/>
      <c r="G349" s="83"/>
      <c r="H349" s="83"/>
      <c r="I349" s="83"/>
      <c r="J349" s="83"/>
      <c r="K349" s="7"/>
      <c r="L349" s="7"/>
      <c r="M349" s="83"/>
      <c r="N349" s="83"/>
      <c r="O349" s="83"/>
      <c r="P349" s="83"/>
      <c r="Q349" s="83"/>
    </row>
    <row r="350" spans="3:17" ht="15" customHeight="1" x14ac:dyDescent="0.45">
      <c r="C350" s="7"/>
      <c r="D350" s="83"/>
      <c r="E350" s="83"/>
      <c r="F350" s="83"/>
      <c r="G350" s="83"/>
      <c r="H350" s="83"/>
      <c r="I350" s="83"/>
      <c r="J350" s="83"/>
      <c r="K350" s="7"/>
      <c r="L350" s="7"/>
      <c r="M350" s="83"/>
      <c r="N350" s="83"/>
      <c r="O350" s="83"/>
      <c r="P350" s="83"/>
      <c r="Q350" s="83"/>
    </row>
    <row r="351" spans="3:17" ht="15" customHeight="1" x14ac:dyDescent="0.45">
      <c r="C351" s="7"/>
      <c r="D351" s="83"/>
      <c r="E351" s="83"/>
      <c r="F351" s="83"/>
      <c r="G351" s="83"/>
      <c r="H351" s="83"/>
      <c r="I351" s="83"/>
      <c r="J351" s="83"/>
      <c r="K351" s="7"/>
      <c r="L351" s="7"/>
      <c r="M351" s="83"/>
      <c r="N351" s="83"/>
      <c r="O351" s="83"/>
      <c r="P351" s="83"/>
      <c r="Q351" s="83"/>
    </row>
    <row r="352" spans="3:17" ht="15" customHeight="1" x14ac:dyDescent="0.45">
      <c r="C352" s="7"/>
      <c r="D352" s="83"/>
      <c r="E352" s="83"/>
      <c r="F352" s="83"/>
      <c r="G352" s="83"/>
      <c r="H352" s="83"/>
      <c r="I352" s="83"/>
      <c r="J352" s="83"/>
      <c r="K352" s="7"/>
      <c r="L352" s="7"/>
      <c r="M352" s="83"/>
      <c r="N352" s="83"/>
      <c r="O352" s="83"/>
      <c r="P352" s="83"/>
      <c r="Q352" s="83"/>
    </row>
    <row r="353" spans="3:17" ht="15" customHeight="1" x14ac:dyDescent="0.45">
      <c r="C353" s="7"/>
      <c r="D353" s="83"/>
      <c r="E353" s="83"/>
      <c r="F353" s="83"/>
      <c r="G353" s="83"/>
      <c r="H353" s="83"/>
      <c r="I353" s="83"/>
      <c r="J353" s="83"/>
      <c r="K353" s="7"/>
      <c r="L353" s="7"/>
      <c r="M353" s="83"/>
      <c r="N353" s="83"/>
      <c r="O353" s="83"/>
      <c r="P353" s="83"/>
      <c r="Q353" s="83"/>
    </row>
    <row r="354" spans="3:17" ht="15" customHeight="1" x14ac:dyDescent="0.45">
      <c r="C354" s="7"/>
      <c r="D354" s="83"/>
      <c r="E354" s="83"/>
      <c r="F354" s="83"/>
      <c r="G354" s="83"/>
      <c r="H354" s="83"/>
      <c r="I354" s="83"/>
      <c r="J354" s="83"/>
      <c r="K354" s="7"/>
      <c r="L354" s="7"/>
      <c r="M354" s="83"/>
      <c r="N354" s="83"/>
      <c r="O354" s="83"/>
      <c r="P354" s="83"/>
      <c r="Q354" s="83"/>
    </row>
    <row r="355" spans="3:17" ht="15" customHeight="1" x14ac:dyDescent="0.45">
      <c r="C355" s="7"/>
      <c r="D355" s="83"/>
      <c r="E355" s="83"/>
      <c r="F355" s="83"/>
      <c r="G355" s="83"/>
      <c r="H355" s="83"/>
      <c r="I355" s="83"/>
      <c r="J355" s="83"/>
      <c r="K355" s="7"/>
      <c r="L355" s="7"/>
      <c r="M355" s="83"/>
      <c r="N355" s="83"/>
      <c r="O355" s="83"/>
      <c r="P355" s="83"/>
      <c r="Q355" s="83"/>
    </row>
    <row r="356" spans="3:17" ht="15" customHeight="1" x14ac:dyDescent="0.45">
      <c r="C356" s="7"/>
      <c r="D356" s="83"/>
      <c r="E356" s="83"/>
      <c r="F356" s="83"/>
      <c r="G356" s="83"/>
      <c r="H356" s="83"/>
      <c r="I356" s="83"/>
      <c r="J356" s="83"/>
      <c r="K356" s="7"/>
      <c r="L356" s="7"/>
      <c r="M356" s="83"/>
      <c r="N356" s="83"/>
      <c r="O356" s="83"/>
      <c r="P356" s="83"/>
      <c r="Q356" s="83"/>
    </row>
    <row r="357" spans="3:17" ht="15" customHeight="1" x14ac:dyDescent="0.45">
      <c r="C357" s="7"/>
      <c r="D357" s="83"/>
      <c r="E357" s="83"/>
      <c r="F357" s="83"/>
      <c r="G357" s="83"/>
      <c r="H357" s="83"/>
      <c r="I357" s="83"/>
      <c r="J357" s="83"/>
      <c r="K357" s="7"/>
      <c r="L357" s="7"/>
      <c r="M357" s="83"/>
      <c r="N357" s="83"/>
      <c r="O357" s="83"/>
      <c r="P357" s="83"/>
      <c r="Q357" s="83"/>
    </row>
    <row r="358" spans="3:17" ht="15" customHeight="1" x14ac:dyDescent="0.45">
      <c r="C358" s="7"/>
      <c r="D358" s="83"/>
      <c r="E358" s="83"/>
      <c r="F358" s="83"/>
      <c r="G358" s="83"/>
      <c r="H358" s="83"/>
      <c r="I358" s="83"/>
      <c r="J358" s="83"/>
      <c r="K358" s="7"/>
      <c r="L358" s="7"/>
      <c r="M358" s="83"/>
      <c r="N358" s="83"/>
      <c r="O358" s="83"/>
      <c r="P358" s="83"/>
      <c r="Q358" s="83"/>
    </row>
    <row r="359" spans="3:17" ht="15" customHeight="1" x14ac:dyDescent="0.45">
      <c r="C359" s="7"/>
      <c r="D359" s="83"/>
      <c r="E359" s="83"/>
      <c r="F359" s="83"/>
      <c r="G359" s="83"/>
      <c r="H359" s="83"/>
      <c r="I359" s="83"/>
      <c r="J359" s="83"/>
      <c r="K359" s="7"/>
      <c r="L359" s="7"/>
      <c r="M359" s="83"/>
      <c r="N359" s="83"/>
      <c r="O359" s="83"/>
      <c r="P359" s="83"/>
      <c r="Q359" s="83"/>
    </row>
    <row r="360" spans="3:17" ht="15" customHeight="1" x14ac:dyDescent="0.45">
      <c r="C360" s="7"/>
      <c r="D360" s="83"/>
      <c r="E360" s="83"/>
      <c r="F360" s="83"/>
      <c r="G360" s="83"/>
      <c r="H360" s="83"/>
      <c r="I360" s="83"/>
      <c r="J360" s="83"/>
      <c r="K360" s="7"/>
      <c r="L360" s="7"/>
      <c r="M360" s="83"/>
      <c r="N360" s="83"/>
      <c r="O360" s="83"/>
      <c r="P360" s="83"/>
      <c r="Q360" s="83"/>
    </row>
    <row r="361" spans="3:17" ht="15" customHeight="1" x14ac:dyDescent="0.45">
      <c r="C361" s="7"/>
      <c r="D361" s="83"/>
      <c r="E361" s="83"/>
      <c r="F361" s="83"/>
      <c r="G361" s="83"/>
      <c r="H361" s="83"/>
      <c r="I361" s="83"/>
      <c r="J361" s="83"/>
      <c r="K361" s="7"/>
      <c r="L361" s="7"/>
      <c r="M361" s="83"/>
      <c r="N361" s="83"/>
      <c r="O361" s="83"/>
      <c r="P361" s="83"/>
      <c r="Q361" s="83"/>
    </row>
    <row r="362" spans="3:17" ht="15" customHeight="1" x14ac:dyDescent="0.45">
      <c r="C362" s="7"/>
      <c r="D362" s="83"/>
      <c r="E362" s="83"/>
      <c r="F362" s="83"/>
      <c r="G362" s="83"/>
      <c r="H362" s="83"/>
      <c r="I362" s="83"/>
      <c r="J362" s="83"/>
      <c r="K362" s="7"/>
      <c r="L362" s="7"/>
      <c r="M362" s="83"/>
      <c r="N362" s="83"/>
      <c r="O362" s="83"/>
      <c r="P362" s="83"/>
      <c r="Q362" s="83"/>
    </row>
    <row r="363" spans="3:17" ht="15" customHeight="1" x14ac:dyDescent="0.45">
      <c r="C363" s="7"/>
      <c r="D363" s="83"/>
      <c r="E363" s="83"/>
      <c r="F363" s="83"/>
      <c r="G363" s="83"/>
      <c r="H363" s="83"/>
      <c r="I363" s="83"/>
      <c r="J363" s="83"/>
      <c r="K363" s="7"/>
      <c r="L363" s="7"/>
      <c r="M363" s="83"/>
      <c r="N363" s="83"/>
      <c r="O363" s="83"/>
      <c r="P363" s="83"/>
      <c r="Q363" s="83"/>
    </row>
    <row r="364" spans="3:17" ht="15" customHeight="1" x14ac:dyDescent="0.45">
      <c r="C364" s="7"/>
      <c r="D364" s="83"/>
      <c r="E364" s="83"/>
      <c r="F364" s="83"/>
      <c r="G364" s="83"/>
      <c r="H364" s="83"/>
      <c r="I364" s="83"/>
      <c r="J364" s="83"/>
      <c r="K364" s="7"/>
      <c r="L364" s="7"/>
      <c r="M364" s="83"/>
      <c r="N364" s="83"/>
      <c r="O364" s="83"/>
      <c r="P364" s="83"/>
      <c r="Q364" s="83"/>
    </row>
    <row r="365" spans="3:17" ht="15" customHeight="1" x14ac:dyDescent="0.45">
      <c r="C365" s="7"/>
      <c r="D365" s="83"/>
      <c r="E365" s="83"/>
      <c r="F365" s="83"/>
      <c r="G365" s="83"/>
      <c r="H365" s="83"/>
      <c r="I365" s="83"/>
      <c r="J365" s="83"/>
      <c r="K365" s="7"/>
      <c r="L365" s="7"/>
      <c r="M365" s="83"/>
      <c r="N365" s="83"/>
      <c r="O365" s="83"/>
      <c r="P365" s="83"/>
      <c r="Q365" s="83"/>
    </row>
    <row r="366" spans="3:17" ht="15" customHeight="1" x14ac:dyDescent="0.45">
      <c r="C366" s="7"/>
      <c r="D366" s="83"/>
      <c r="E366" s="83"/>
      <c r="F366" s="83"/>
      <c r="G366" s="83"/>
      <c r="H366" s="83"/>
      <c r="I366" s="83"/>
      <c r="J366" s="83"/>
      <c r="K366" s="7"/>
      <c r="L366" s="7"/>
      <c r="M366" s="83"/>
      <c r="N366" s="83"/>
      <c r="O366" s="83"/>
      <c r="P366" s="83"/>
      <c r="Q366" s="83"/>
    </row>
    <row r="367" spans="3:17" ht="15" customHeight="1" x14ac:dyDescent="0.45">
      <c r="C367" s="7"/>
      <c r="D367" s="83"/>
      <c r="E367" s="83"/>
      <c r="F367" s="83"/>
      <c r="G367" s="83"/>
      <c r="H367" s="83"/>
      <c r="I367" s="83"/>
      <c r="J367" s="83"/>
      <c r="K367" s="7"/>
      <c r="L367" s="7"/>
      <c r="M367" s="83"/>
      <c r="N367" s="83"/>
      <c r="O367" s="83"/>
      <c r="P367" s="83"/>
      <c r="Q367" s="83"/>
    </row>
    <row r="368" spans="3:17" ht="15" customHeight="1" x14ac:dyDescent="0.45">
      <c r="C368" s="7"/>
      <c r="D368" s="83"/>
      <c r="E368" s="83"/>
      <c r="F368" s="83"/>
      <c r="G368" s="83"/>
      <c r="H368" s="83"/>
      <c r="I368" s="83"/>
      <c r="J368" s="83"/>
      <c r="K368" s="7"/>
      <c r="L368" s="7"/>
      <c r="M368" s="83"/>
      <c r="N368" s="83"/>
      <c r="O368" s="83"/>
      <c r="P368" s="83"/>
      <c r="Q368" s="83"/>
    </row>
    <row r="369" spans="3:17" ht="15" customHeight="1" x14ac:dyDescent="0.45">
      <c r="C369" s="7"/>
      <c r="D369" s="83"/>
      <c r="E369" s="83"/>
      <c r="F369" s="83"/>
      <c r="G369" s="83"/>
      <c r="H369" s="83"/>
      <c r="I369" s="83"/>
      <c r="J369" s="83"/>
      <c r="K369" s="7"/>
      <c r="L369" s="7"/>
      <c r="M369" s="83"/>
      <c r="N369" s="83"/>
      <c r="O369" s="83"/>
      <c r="P369" s="83"/>
      <c r="Q369" s="83"/>
    </row>
    <row r="370" spans="3:17" ht="15" customHeight="1" x14ac:dyDescent="0.45">
      <c r="C370" s="7"/>
      <c r="D370" s="83"/>
      <c r="E370" s="83"/>
      <c r="F370" s="83"/>
      <c r="G370" s="83"/>
      <c r="H370" s="83"/>
      <c r="I370" s="83"/>
      <c r="J370" s="83"/>
      <c r="K370" s="7"/>
      <c r="L370" s="7"/>
      <c r="M370" s="83"/>
      <c r="N370" s="83"/>
      <c r="O370" s="83"/>
      <c r="P370" s="83"/>
      <c r="Q370" s="83"/>
    </row>
    <row r="371" spans="3:17" ht="15" customHeight="1" x14ac:dyDescent="0.45">
      <c r="C371" s="7"/>
      <c r="D371" s="83"/>
      <c r="E371" s="83"/>
      <c r="F371" s="83"/>
      <c r="G371" s="83"/>
      <c r="H371" s="83"/>
      <c r="I371" s="83"/>
      <c r="J371" s="83"/>
      <c r="K371" s="7"/>
      <c r="L371" s="7"/>
      <c r="M371" s="83"/>
      <c r="N371" s="83"/>
      <c r="O371" s="83"/>
      <c r="P371" s="83"/>
      <c r="Q371" s="83"/>
    </row>
    <row r="372" spans="3:17" ht="15" customHeight="1" x14ac:dyDescent="0.45">
      <c r="C372" s="7"/>
      <c r="D372" s="83"/>
      <c r="E372" s="83"/>
      <c r="F372" s="83"/>
      <c r="G372" s="83"/>
      <c r="H372" s="83"/>
      <c r="I372" s="83"/>
      <c r="J372" s="83"/>
      <c r="K372" s="7"/>
      <c r="L372" s="7"/>
      <c r="M372" s="83"/>
      <c r="N372" s="83"/>
      <c r="O372" s="83"/>
      <c r="P372" s="83"/>
      <c r="Q372" s="83"/>
    </row>
    <row r="373" spans="3:17" ht="15" customHeight="1" x14ac:dyDescent="0.45">
      <c r="C373" s="7"/>
      <c r="D373" s="83"/>
      <c r="E373" s="83"/>
      <c r="F373" s="83"/>
      <c r="G373" s="83"/>
      <c r="H373" s="83"/>
      <c r="I373" s="83"/>
      <c r="J373" s="83"/>
      <c r="K373" s="7"/>
      <c r="L373" s="7"/>
      <c r="M373" s="83"/>
      <c r="N373" s="83"/>
      <c r="O373" s="83"/>
      <c r="P373" s="83"/>
      <c r="Q373" s="83"/>
    </row>
    <row r="374" spans="3:17" ht="15" customHeight="1" x14ac:dyDescent="0.45">
      <c r="C374" s="7"/>
      <c r="D374" s="83"/>
      <c r="E374" s="83"/>
      <c r="F374" s="83"/>
      <c r="G374" s="83"/>
      <c r="H374" s="83"/>
      <c r="I374" s="83"/>
      <c r="J374" s="83"/>
      <c r="K374" s="7"/>
      <c r="L374" s="7"/>
      <c r="M374" s="83"/>
      <c r="N374" s="83"/>
      <c r="O374" s="83"/>
      <c r="P374" s="83"/>
      <c r="Q374" s="83"/>
    </row>
    <row r="375" spans="3:17" ht="15" customHeight="1" x14ac:dyDescent="0.45">
      <c r="C375" s="7"/>
      <c r="D375" s="83"/>
      <c r="E375" s="83"/>
      <c r="F375" s="83"/>
      <c r="G375" s="83"/>
      <c r="H375" s="83"/>
      <c r="I375" s="83"/>
      <c r="J375" s="83"/>
      <c r="K375" s="7"/>
      <c r="L375" s="7"/>
      <c r="M375" s="83"/>
      <c r="N375" s="83"/>
      <c r="O375" s="83"/>
      <c r="P375" s="83"/>
      <c r="Q375" s="83"/>
    </row>
    <row r="376" spans="3:17" ht="15" customHeight="1" x14ac:dyDescent="0.45">
      <c r="C376" s="7"/>
      <c r="D376" s="83"/>
      <c r="E376" s="83"/>
      <c r="F376" s="83"/>
      <c r="G376" s="83"/>
      <c r="H376" s="83"/>
      <c r="I376" s="83"/>
      <c r="J376" s="83"/>
      <c r="K376" s="7"/>
      <c r="L376" s="7"/>
      <c r="M376" s="83"/>
      <c r="N376" s="83"/>
      <c r="O376" s="83"/>
      <c r="P376" s="83"/>
      <c r="Q376" s="83"/>
    </row>
    <row r="377" spans="3:17" ht="15" customHeight="1" x14ac:dyDescent="0.45">
      <c r="C377" s="7"/>
      <c r="D377" s="83"/>
      <c r="E377" s="83"/>
      <c r="F377" s="83"/>
      <c r="G377" s="83"/>
      <c r="H377" s="83"/>
      <c r="I377" s="83"/>
      <c r="J377" s="83"/>
      <c r="K377" s="7"/>
      <c r="L377" s="7"/>
      <c r="M377" s="83"/>
      <c r="N377" s="83"/>
      <c r="O377" s="83"/>
      <c r="P377" s="83"/>
      <c r="Q377" s="83"/>
    </row>
    <row r="378" spans="3:17" ht="15" customHeight="1" x14ac:dyDescent="0.45">
      <c r="C378" s="7"/>
      <c r="D378" s="83"/>
      <c r="E378" s="83"/>
      <c r="F378" s="83"/>
      <c r="G378" s="83"/>
      <c r="H378" s="83"/>
      <c r="I378" s="83"/>
      <c r="J378" s="83"/>
      <c r="K378" s="7"/>
      <c r="L378" s="7"/>
      <c r="M378" s="83"/>
      <c r="N378" s="83"/>
      <c r="O378" s="83"/>
      <c r="P378" s="83"/>
      <c r="Q378" s="83"/>
    </row>
    <row r="379" spans="3:17" ht="15" customHeight="1" x14ac:dyDescent="0.45">
      <c r="C379" s="7"/>
      <c r="D379" s="83"/>
      <c r="E379" s="83"/>
      <c r="F379" s="83"/>
      <c r="G379" s="83"/>
      <c r="H379" s="83"/>
      <c r="I379" s="83"/>
      <c r="J379" s="83"/>
      <c r="K379" s="7"/>
      <c r="L379" s="7"/>
      <c r="M379" s="83"/>
      <c r="N379" s="83"/>
      <c r="O379" s="83"/>
      <c r="P379" s="83"/>
      <c r="Q379" s="83"/>
    </row>
    <row r="380" spans="3:17" ht="15" customHeight="1" x14ac:dyDescent="0.45">
      <c r="C380" s="7"/>
      <c r="D380" s="83"/>
      <c r="E380" s="83"/>
      <c r="F380" s="83"/>
      <c r="G380" s="83"/>
      <c r="H380" s="83"/>
      <c r="I380" s="83"/>
      <c r="J380" s="83"/>
      <c r="K380" s="7"/>
      <c r="L380" s="7"/>
      <c r="M380" s="83"/>
      <c r="N380" s="83"/>
      <c r="O380" s="83"/>
      <c r="P380" s="83"/>
      <c r="Q380" s="83"/>
    </row>
    <row r="381" spans="3:17" ht="15" customHeight="1" x14ac:dyDescent="0.45">
      <c r="C381" s="7"/>
      <c r="D381" s="83"/>
      <c r="E381" s="83"/>
      <c r="F381" s="83"/>
      <c r="G381" s="83"/>
      <c r="H381" s="83"/>
      <c r="I381" s="83"/>
      <c r="J381" s="83"/>
      <c r="K381" s="7"/>
      <c r="L381" s="7"/>
      <c r="M381" s="83"/>
      <c r="N381" s="83"/>
      <c r="O381" s="83"/>
      <c r="P381" s="83"/>
      <c r="Q381" s="83"/>
    </row>
    <row r="382" spans="3:17" ht="15" customHeight="1" x14ac:dyDescent="0.45">
      <c r="C382" s="7"/>
      <c r="D382" s="83"/>
      <c r="E382" s="83"/>
      <c r="F382" s="83"/>
      <c r="G382" s="83"/>
      <c r="H382" s="83"/>
      <c r="I382" s="83"/>
      <c r="J382" s="83"/>
      <c r="K382" s="7"/>
      <c r="L382" s="7"/>
      <c r="M382" s="83"/>
      <c r="N382" s="83"/>
      <c r="O382" s="83"/>
      <c r="P382" s="83"/>
      <c r="Q382" s="83"/>
    </row>
    <row r="383" spans="3:17" ht="15" customHeight="1" x14ac:dyDescent="0.45">
      <c r="C383" s="7"/>
      <c r="D383" s="83"/>
      <c r="E383" s="83"/>
      <c r="F383" s="83"/>
      <c r="G383" s="83"/>
      <c r="H383" s="83"/>
      <c r="I383" s="83"/>
      <c r="J383" s="83"/>
      <c r="K383" s="7"/>
      <c r="L383" s="7"/>
      <c r="M383" s="83"/>
      <c r="N383" s="83"/>
      <c r="O383" s="83"/>
      <c r="P383" s="83"/>
      <c r="Q383" s="83"/>
    </row>
    <row r="384" spans="3:17" ht="15" customHeight="1" x14ac:dyDescent="0.45">
      <c r="C384" s="7"/>
      <c r="D384" s="83"/>
      <c r="E384" s="83"/>
      <c r="F384" s="83"/>
      <c r="G384" s="83"/>
      <c r="H384" s="83"/>
      <c r="I384" s="83"/>
      <c r="J384" s="83"/>
      <c r="K384" s="7"/>
      <c r="L384" s="7"/>
      <c r="M384" s="83"/>
      <c r="N384" s="83"/>
      <c r="O384" s="83"/>
      <c r="P384" s="83"/>
      <c r="Q384" s="83"/>
    </row>
    <row r="385" spans="3:17" ht="15" customHeight="1" x14ac:dyDescent="0.45">
      <c r="C385" s="7"/>
      <c r="D385" s="83"/>
      <c r="E385" s="83"/>
      <c r="F385" s="83"/>
      <c r="G385" s="83"/>
      <c r="H385" s="83"/>
      <c r="I385" s="83"/>
      <c r="J385" s="83"/>
      <c r="K385" s="7"/>
      <c r="L385" s="7"/>
      <c r="M385" s="83"/>
      <c r="N385" s="83"/>
      <c r="O385" s="83"/>
      <c r="P385" s="83"/>
      <c r="Q385" s="83"/>
    </row>
    <row r="386" spans="3:17" ht="15" customHeight="1" x14ac:dyDescent="0.45">
      <c r="C386" s="7"/>
      <c r="D386" s="83"/>
      <c r="E386" s="83"/>
      <c r="F386" s="83"/>
      <c r="G386" s="83"/>
      <c r="H386" s="83"/>
      <c r="I386" s="83"/>
      <c r="J386" s="83"/>
      <c r="K386" s="7"/>
      <c r="L386" s="7"/>
      <c r="M386" s="83"/>
      <c r="N386" s="83"/>
      <c r="O386" s="83"/>
      <c r="P386" s="83"/>
      <c r="Q386" s="83"/>
    </row>
    <row r="387" spans="3:17" ht="15" customHeight="1" x14ac:dyDescent="0.45">
      <c r="C387" s="7"/>
      <c r="D387" s="83"/>
      <c r="E387" s="83"/>
      <c r="F387" s="83"/>
      <c r="G387" s="83"/>
      <c r="H387" s="83"/>
      <c r="I387" s="83"/>
      <c r="J387" s="83"/>
      <c r="K387" s="7"/>
      <c r="L387" s="7"/>
      <c r="M387" s="83"/>
      <c r="N387" s="83"/>
      <c r="O387" s="83"/>
      <c r="P387" s="83"/>
      <c r="Q387" s="83"/>
    </row>
    <row r="388" spans="3:17" ht="15" customHeight="1" x14ac:dyDescent="0.45">
      <c r="C388" s="7"/>
      <c r="D388" s="83"/>
      <c r="E388" s="83"/>
      <c r="F388" s="83"/>
      <c r="G388" s="83"/>
      <c r="H388" s="83"/>
      <c r="I388" s="83"/>
      <c r="J388" s="83"/>
      <c r="K388" s="7"/>
      <c r="L388" s="7"/>
      <c r="M388" s="83"/>
      <c r="N388" s="83"/>
      <c r="O388" s="83"/>
      <c r="P388" s="83"/>
      <c r="Q388" s="83"/>
    </row>
    <row r="389" spans="3:17" ht="15" customHeight="1" x14ac:dyDescent="0.45">
      <c r="C389" s="7"/>
      <c r="D389" s="83"/>
      <c r="E389" s="83"/>
      <c r="F389" s="83"/>
      <c r="G389" s="83"/>
      <c r="H389" s="83"/>
      <c r="I389" s="83"/>
      <c r="J389" s="83"/>
      <c r="K389" s="7"/>
      <c r="L389" s="7"/>
      <c r="M389" s="83"/>
      <c r="N389" s="83"/>
      <c r="O389" s="83"/>
      <c r="P389" s="83"/>
      <c r="Q389" s="83"/>
    </row>
    <row r="390" spans="3:17" ht="15" customHeight="1" x14ac:dyDescent="0.45">
      <c r="C390" s="7"/>
      <c r="D390" s="83"/>
      <c r="E390" s="83"/>
      <c r="F390" s="83"/>
      <c r="G390" s="83"/>
      <c r="H390" s="83"/>
      <c r="I390" s="83"/>
      <c r="J390" s="83"/>
      <c r="K390" s="7"/>
      <c r="L390" s="7"/>
      <c r="M390" s="83"/>
      <c r="N390" s="83"/>
      <c r="O390" s="83"/>
      <c r="P390" s="83"/>
      <c r="Q390" s="83"/>
    </row>
    <row r="391" spans="3:17" ht="15" customHeight="1" x14ac:dyDescent="0.45">
      <c r="C391" s="7"/>
      <c r="D391" s="83"/>
      <c r="E391" s="83"/>
      <c r="F391" s="83"/>
      <c r="G391" s="83"/>
      <c r="H391" s="83"/>
      <c r="I391" s="83"/>
      <c r="J391" s="83"/>
      <c r="K391" s="7"/>
      <c r="L391" s="7"/>
      <c r="M391" s="83"/>
      <c r="N391" s="83"/>
      <c r="O391" s="83"/>
      <c r="P391" s="83"/>
      <c r="Q391" s="83"/>
    </row>
    <row r="392" spans="3:17" ht="15" customHeight="1" x14ac:dyDescent="0.45">
      <c r="C392" s="7"/>
      <c r="D392" s="83"/>
      <c r="E392" s="83"/>
      <c r="F392" s="83"/>
      <c r="G392" s="83"/>
      <c r="H392" s="83"/>
      <c r="I392" s="83"/>
      <c r="J392" s="83"/>
      <c r="K392" s="7"/>
      <c r="L392" s="7"/>
      <c r="M392" s="83"/>
      <c r="N392" s="83"/>
      <c r="O392" s="83"/>
      <c r="P392" s="83"/>
      <c r="Q392" s="83"/>
    </row>
    <row r="393" spans="3:17" ht="15" customHeight="1" x14ac:dyDescent="0.45">
      <c r="C393" s="7"/>
      <c r="D393" s="83"/>
      <c r="E393" s="83"/>
      <c r="F393" s="83"/>
      <c r="G393" s="83"/>
      <c r="H393" s="83"/>
      <c r="I393" s="83"/>
      <c r="J393" s="83"/>
      <c r="K393" s="7"/>
      <c r="L393" s="7"/>
      <c r="M393" s="83"/>
      <c r="N393" s="83"/>
      <c r="O393" s="83"/>
      <c r="P393" s="83"/>
      <c r="Q393" s="83"/>
    </row>
    <row r="394" spans="3:17" ht="15" customHeight="1" x14ac:dyDescent="0.45">
      <c r="C394" s="7"/>
      <c r="D394" s="83"/>
      <c r="E394" s="83"/>
      <c r="F394" s="83"/>
      <c r="G394" s="83"/>
      <c r="H394" s="83"/>
      <c r="I394" s="83"/>
      <c r="J394" s="83"/>
      <c r="K394" s="7"/>
      <c r="L394" s="7"/>
      <c r="M394" s="83"/>
      <c r="N394" s="83"/>
      <c r="O394" s="83"/>
      <c r="P394" s="83"/>
      <c r="Q394" s="83"/>
    </row>
    <row r="395" spans="3:17" ht="15" customHeight="1" x14ac:dyDescent="0.45">
      <c r="C395" s="7"/>
      <c r="D395" s="83"/>
      <c r="E395" s="83"/>
      <c r="F395" s="83"/>
      <c r="G395" s="83"/>
      <c r="H395" s="83"/>
      <c r="I395" s="83"/>
      <c r="J395" s="83"/>
      <c r="K395" s="7"/>
      <c r="L395" s="7"/>
      <c r="M395" s="83"/>
      <c r="N395" s="83"/>
      <c r="O395" s="83"/>
      <c r="P395" s="83"/>
      <c r="Q395" s="83"/>
    </row>
    <row r="396" spans="3:17" ht="15" customHeight="1" x14ac:dyDescent="0.45">
      <c r="C396" s="7"/>
      <c r="D396" s="83"/>
      <c r="E396" s="83"/>
      <c r="F396" s="83"/>
      <c r="G396" s="83"/>
      <c r="H396" s="83"/>
      <c r="I396" s="83"/>
      <c r="J396" s="83"/>
      <c r="K396" s="7"/>
      <c r="L396" s="7"/>
      <c r="M396" s="83"/>
      <c r="N396" s="83"/>
      <c r="O396" s="83"/>
      <c r="P396" s="83"/>
      <c r="Q396" s="83"/>
    </row>
    <row r="397" spans="3:17" ht="15" customHeight="1" x14ac:dyDescent="0.45">
      <c r="C397" s="7"/>
      <c r="D397" s="83"/>
      <c r="E397" s="83"/>
      <c r="F397" s="83"/>
      <c r="G397" s="83"/>
      <c r="H397" s="83"/>
      <c r="I397" s="83"/>
      <c r="J397" s="83"/>
      <c r="K397" s="7"/>
      <c r="L397" s="7"/>
      <c r="M397" s="83"/>
      <c r="N397" s="83"/>
      <c r="O397" s="83"/>
      <c r="P397" s="83"/>
      <c r="Q397" s="83"/>
    </row>
    <row r="398" spans="3:17" ht="15" customHeight="1" x14ac:dyDescent="0.45">
      <c r="C398" s="7"/>
      <c r="D398" s="83"/>
      <c r="E398" s="83"/>
      <c r="F398" s="83"/>
      <c r="G398" s="83"/>
      <c r="H398" s="83"/>
      <c r="I398" s="83"/>
      <c r="J398" s="83"/>
      <c r="K398" s="7"/>
      <c r="L398" s="7"/>
      <c r="M398" s="83"/>
      <c r="N398" s="83"/>
      <c r="O398" s="83"/>
      <c r="P398" s="83"/>
      <c r="Q398" s="83"/>
    </row>
    <row r="399" spans="3:17" ht="15" customHeight="1" x14ac:dyDescent="0.45">
      <c r="C399" s="7"/>
      <c r="D399" s="83"/>
      <c r="E399" s="83"/>
      <c r="F399" s="83"/>
      <c r="G399" s="83"/>
      <c r="H399" s="83"/>
      <c r="I399" s="83"/>
      <c r="J399" s="83"/>
      <c r="K399" s="7"/>
      <c r="L399" s="7"/>
      <c r="M399" s="83"/>
      <c r="N399" s="83"/>
      <c r="O399" s="83"/>
      <c r="P399" s="83"/>
      <c r="Q399" s="83"/>
    </row>
    <row r="400" spans="3:17" ht="15" customHeight="1" x14ac:dyDescent="0.45">
      <c r="C400" s="7"/>
      <c r="D400" s="83"/>
      <c r="E400" s="83"/>
      <c r="F400" s="83"/>
      <c r="G400" s="83"/>
      <c r="H400" s="83"/>
      <c r="I400" s="83"/>
      <c r="J400" s="83"/>
      <c r="K400" s="7"/>
      <c r="L400" s="7"/>
      <c r="M400" s="83"/>
      <c r="N400" s="83"/>
      <c r="O400" s="83"/>
      <c r="P400" s="83"/>
      <c r="Q400" s="83"/>
    </row>
    <row r="401" spans="3:17" ht="15" customHeight="1" x14ac:dyDescent="0.45">
      <c r="C401" s="7"/>
      <c r="D401" s="83"/>
      <c r="E401" s="83"/>
      <c r="F401" s="83"/>
      <c r="G401" s="83"/>
      <c r="H401" s="83"/>
      <c r="I401" s="83"/>
      <c r="J401" s="83"/>
      <c r="K401" s="7"/>
      <c r="L401" s="7"/>
      <c r="M401" s="83"/>
      <c r="N401" s="83"/>
      <c r="O401" s="83"/>
      <c r="P401" s="83"/>
      <c r="Q401" s="83"/>
    </row>
    <row r="402" spans="3:17" ht="15" customHeight="1" x14ac:dyDescent="0.45">
      <c r="C402" s="7"/>
      <c r="D402" s="83"/>
      <c r="E402" s="83"/>
      <c r="F402" s="83"/>
      <c r="G402" s="83"/>
      <c r="H402" s="83"/>
      <c r="I402" s="83"/>
      <c r="J402" s="83"/>
      <c r="K402" s="7"/>
      <c r="L402" s="7"/>
      <c r="M402" s="83"/>
      <c r="N402" s="83"/>
      <c r="O402" s="83"/>
      <c r="P402" s="83"/>
      <c r="Q402" s="83"/>
    </row>
    <row r="403" spans="3:17" ht="15" customHeight="1" x14ac:dyDescent="0.45">
      <c r="C403" s="7"/>
      <c r="D403" s="83"/>
      <c r="E403" s="83"/>
      <c r="F403" s="83"/>
      <c r="G403" s="83"/>
      <c r="H403" s="83"/>
      <c r="I403" s="83"/>
      <c r="J403" s="83"/>
      <c r="K403" s="7"/>
      <c r="L403" s="7"/>
      <c r="M403" s="83"/>
      <c r="N403" s="83"/>
      <c r="O403" s="83"/>
      <c r="P403" s="83"/>
      <c r="Q403" s="83"/>
    </row>
    <row r="404" spans="3:17" ht="15" customHeight="1" x14ac:dyDescent="0.45">
      <c r="C404" s="7"/>
      <c r="D404" s="83"/>
      <c r="E404" s="83"/>
      <c r="F404" s="83"/>
      <c r="G404" s="83"/>
      <c r="H404" s="83"/>
      <c r="I404" s="83"/>
      <c r="J404" s="83"/>
      <c r="K404" s="7"/>
      <c r="L404" s="7"/>
      <c r="M404" s="83"/>
      <c r="N404" s="83"/>
      <c r="O404" s="83"/>
      <c r="P404" s="83"/>
      <c r="Q404" s="83"/>
    </row>
    <row r="405" spans="3:17" ht="15" customHeight="1" x14ac:dyDescent="0.45">
      <c r="C405" s="7"/>
      <c r="D405" s="83"/>
      <c r="E405" s="83"/>
      <c r="F405" s="83"/>
      <c r="G405" s="83"/>
      <c r="H405" s="83"/>
      <c r="I405" s="83"/>
      <c r="J405" s="83"/>
      <c r="K405" s="7"/>
      <c r="L405" s="7"/>
      <c r="M405" s="83"/>
      <c r="N405" s="83"/>
      <c r="O405" s="83"/>
      <c r="P405" s="83"/>
      <c r="Q405" s="83"/>
    </row>
    <row r="406" spans="3:17" ht="15" customHeight="1" x14ac:dyDescent="0.45">
      <c r="C406" s="7"/>
      <c r="D406" s="83"/>
      <c r="E406" s="83"/>
      <c r="F406" s="83"/>
      <c r="G406" s="83"/>
      <c r="H406" s="83"/>
      <c r="I406" s="83"/>
      <c r="J406" s="83"/>
      <c r="K406" s="7"/>
      <c r="L406" s="7"/>
      <c r="M406" s="83"/>
      <c r="N406" s="83"/>
      <c r="O406" s="83"/>
      <c r="P406" s="83"/>
      <c r="Q406" s="83"/>
    </row>
    <row r="407" spans="3:17" ht="15" customHeight="1" x14ac:dyDescent="0.45">
      <c r="C407" s="7"/>
      <c r="D407" s="83"/>
      <c r="E407" s="83"/>
      <c r="F407" s="83"/>
      <c r="G407" s="83"/>
      <c r="H407" s="83"/>
      <c r="I407" s="83"/>
      <c r="J407" s="83"/>
      <c r="K407" s="7"/>
      <c r="L407" s="7"/>
      <c r="M407" s="83"/>
      <c r="N407" s="83"/>
      <c r="O407" s="83"/>
      <c r="P407" s="83"/>
      <c r="Q407" s="83"/>
    </row>
    <row r="408" spans="3:17" ht="15" customHeight="1" x14ac:dyDescent="0.45">
      <c r="C408" s="7"/>
      <c r="D408" s="83"/>
      <c r="E408" s="83"/>
      <c r="F408" s="83"/>
      <c r="G408" s="83"/>
      <c r="H408" s="83"/>
      <c r="I408" s="83"/>
      <c r="J408" s="83"/>
      <c r="K408" s="7"/>
      <c r="L408" s="7"/>
      <c r="M408" s="83"/>
      <c r="N408" s="83"/>
      <c r="O408" s="83"/>
      <c r="P408" s="83"/>
      <c r="Q408" s="83"/>
    </row>
    <row r="409" spans="3:17" ht="15" customHeight="1" x14ac:dyDescent="0.45">
      <c r="C409" s="7"/>
      <c r="D409" s="83"/>
      <c r="E409" s="83"/>
      <c r="F409" s="83"/>
      <c r="G409" s="83"/>
      <c r="H409" s="83"/>
      <c r="I409" s="83"/>
      <c r="J409" s="83"/>
      <c r="K409" s="7"/>
      <c r="L409" s="7"/>
      <c r="M409" s="83"/>
      <c r="N409" s="83"/>
      <c r="O409" s="83"/>
      <c r="P409" s="83"/>
      <c r="Q409" s="83"/>
    </row>
    <row r="410" spans="3:17" ht="15" customHeight="1" x14ac:dyDescent="0.45">
      <c r="C410" s="7"/>
      <c r="D410" s="83"/>
      <c r="E410" s="83"/>
      <c r="F410" s="83"/>
      <c r="G410" s="83"/>
      <c r="H410" s="83"/>
      <c r="I410" s="83"/>
      <c r="J410" s="83"/>
      <c r="K410" s="7"/>
      <c r="L410" s="7"/>
      <c r="M410" s="83"/>
      <c r="N410" s="83"/>
      <c r="O410" s="83"/>
      <c r="P410" s="83"/>
      <c r="Q410" s="83"/>
    </row>
    <row r="411" spans="3:17" ht="15" customHeight="1" x14ac:dyDescent="0.45">
      <c r="C411" s="7"/>
      <c r="D411" s="83"/>
      <c r="E411" s="83"/>
      <c r="F411" s="83"/>
      <c r="G411" s="83"/>
      <c r="H411" s="83"/>
      <c r="I411" s="83"/>
      <c r="J411" s="83"/>
      <c r="K411" s="7"/>
      <c r="L411" s="7"/>
      <c r="M411" s="83"/>
      <c r="N411" s="83"/>
      <c r="O411" s="83"/>
      <c r="P411" s="83"/>
      <c r="Q411" s="83"/>
    </row>
    <row r="412" spans="3:17" ht="15" customHeight="1" x14ac:dyDescent="0.45">
      <c r="C412" s="7"/>
      <c r="D412" s="83"/>
      <c r="E412" s="83"/>
      <c r="F412" s="83"/>
      <c r="G412" s="83"/>
      <c r="H412" s="83"/>
      <c r="I412" s="83"/>
      <c r="J412" s="83"/>
      <c r="K412" s="7"/>
      <c r="L412" s="7"/>
      <c r="M412" s="83"/>
      <c r="N412" s="83"/>
      <c r="O412" s="83"/>
      <c r="P412" s="83"/>
      <c r="Q412" s="83"/>
    </row>
    <row r="413" spans="3:17" ht="15" customHeight="1" x14ac:dyDescent="0.45">
      <c r="C413" s="7"/>
      <c r="D413" s="83"/>
      <c r="E413" s="83"/>
      <c r="F413" s="83"/>
      <c r="G413" s="83"/>
      <c r="H413" s="83"/>
      <c r="I413" s="83"/>
      <c r="J413" s="83"/>
      <c r="K413" s="7"/>
      <c r="L413" s="7"/>
      <c r="M413" s="83"/>
      <c r="N413" s="83"/>
      <c r="O413" s="83"/>
      <c r="P413" s="83"/>
      <c r="Q413" s="83"/>
    </row>
    <row r="414" spans="3:17" ht="15" customHeight="1" x14ac:dyDescent="0.45">
      <c r="C414" s="7"/>
      <c r="D414" s="83"/>
      <c r="E414" s="83"/>
      <c r="F414" s="83"/>
      <c r="G414" s="83"/>
      <c r="H414" s="83"/>
      <c r="I414" s="83"/>
      <c r="J414" s="83"/>
      <c r="K414" s="7"/>
      <c r="L414" s="7"/>
      <c r="M414" s="83"/>
      <c r="N414" s="83"/>
      <c r="O414" s="83"/>
      <c r="P414" s="83"/>
      <c r="Q414" s="83"/>
    </row>
    <row r="415" spans="3:17" ht="15" customHeight="1" x14ac:dyDescent="0.45">
      <c r="C415" s="7"/>
      <c r="D415" s="83"/>
      <c r="E415" s="83"/>
      <c r="F415" s="83"/>
      <c r="G415" s="83"/>
      <c r="H415" s="83"/>
      <c r="I415" s="83"/>
      <c r="J415" s="83"/>
      <c r="K415" s="7"/>
      <c r="L415" s="7"/>
      <c r="M415" s="83"/>
      <c r="N415" s="83"/>
      <c r="O415" s="83"/>
      <c r="P415" s="83"/>
      <c r="Q415" s="83"/>
    </row>
    <row r="416" spans="3:17" ht="15" customHeight="1" x14ac:dyDescent="0.45">
      <c r="C416" s="7"/>
      <c r="D416" s="83"/>
      <c r="E416" s="83"/>
      <c r="F416" s="83"/>
      <c r="G416" s="83"/>
      <c r="H416" s="83"/>
      <c r="I416" s="83"/>
      <c r="J416" s="83"/>
      <c r="K416" s="7"/>
      <c r="L416" s="7"/>
      <c r="M416" s="83"/>
      <c r="N416" s="83"/>
      <c r="O416" s="83"/>
      <c r="P416" s="83"/>
      <c r="Q416" s="83"/>
    </row>
    <row r="417" spans="3:17" ht="15" customHeight="1" x14ac:dyDescent="0.45">
      <c r="C417" s="7"/>
      <c r="D417" s="83"/>
      <c r="E417" s="83"/>
      <c r="F417" s="83"/>
      <c r="G417" s="83"/>
      <c r="H417" s="83"/>
      <c r="I417" s="83"/>
      <c r="J417" s="83"/>
      <c r="K417" s="7"/>
      <c r="L417" s="7"/>
      <c r="M417" s="83"/>
      <c r="N417" s="83"/>
      <c r="O417" s="83"/>
      <c r="P417" s="83"/>
      <c r="Q417" s="83"/>
    </row>
    <row r="418" spans="3:17" ht="15" customHeight="1" x14ac:dyDescent="0.45">
      <c r="C418" s="7"/>
      <c r="D418" s="83"/>
      <c r="E418" s="83"/>
      <c r="F418" s="83"/>
      <c r="G418" s="83"/>
      <c r="H418" s="83"/>
      <c r="I418" s="83"/>
      <c r="J418" s="83"/>
      <c r="K418" s="7"/>
      <c r="L418" s="7"/>
      <c r="M418" s="83"/>
      <c r="N418" s="83"/>
      <c r="O418" s="83"/>
      <c r="P418" s="83"/>
      <c r="Q418" s="83"/>
    </row>
    <row r="419" spans="3:17" ht="15" customHeight="1" x14ac:dyDescent="0.45">
      <c r="C419" s="7"/>
      <c r="D419" s="83"/>
      <c r="E419" s="83"/>
      <c r="F419" s="83"/>
      <c r="G419" s="83"/>
      <c r="H419" s="83"/>
      <c r="I419" s="83"/>
      <c r="J419" s="83"/>
      <c r="K419" s="7"/>
      <c r="L419" s="7"/>
      <c r="M419" s="83"/>
      <c r="N419" s="83"/>
      <c r="O419" s="83"/>
      <c r="P419" s="83"/>
      <c r="Q419" s="83"/>
    </row>
    <row r="420" spans="3:17" ht="15" customHeight="1" x14ac:dyDescent="0.45">
      <c r="C420" s="7"/>
      <c r="D420" s="83"/>
      <c r="E420" s="83"/>
      <c r="F420" s="83"/>
      <c r="G420" s="83"/>
      <c r="H420" s="83"/>
      <c r="I420" s="83"/>
      <c r="J420" s="83"/>
      <c r="K420" s="7"/>
      <c r="L420" s="7"/>
      <c r="M420" s="83"/>
      <c r="N420" s="83"/>
      <c r="O420" s="83"/>
      <c r="P420" s="83"/>
      <c r="Q420" s="83"/>
    </row>
    <row r="421" spans="3:17" ht="15" customHeight="1" x14ac:dyDescent="0.45">
      <c r="C421" s="7"/>
      <c r="D421" s="83"/>
      <c r="E421" s="83"/>
      <c r="F421" s="83"/>
      <c r="G421" s="83"/>
      <c r="H421" s="83"/>
      <c r="I421" s="83"/>
      <c r="J421" s="83"/>
      <c r="K421" s="7"/>
      <c r="L421" s="7"/>
      <c r="M421" s="83"/>
      <c r="N421" s="83"/>
      <c r="O421" s="83"/>
      <c r="P421" s="83"/>
      <c r="Q421" s="83"/>
    </row>
    <row r="422" spans="3:17" ht="15" customHeight="1" x14ac:dyDescent="0.45">
      <c r="C422" s="7"/>
      <c r="D422" s="83"/>
      <c r="E422" s="83"/>
      <c r="F422" s="83"/>
      <c r="G422" s="83"/>
      <c r="H422" s="83"/>
      <c r="I422" s="83"/>
      <c r="J422" s="83"/>
      <c r="K422" s="7"/>
      <c r="L422" s="7"/>
      <c r="M422" s="83"/>
      <c r="N422" s="83"/>
      <c r="O422" s="83"/>
      <c r="P422" s="83"/>
      <c r="Q422" s="83"/>
    </row>
    <row r="423" spans="3:17" ht="15" customHeight="1" x14ac:dyDescent="0.45">
      <c r="C423" s="7"/>
      <c r="D423" s="83"/>
      <c r="E423" s="83"/>
      <c r="F423" s="83"/>
      <c r="G423" s="83"/>
      <c r="H423" s="83"/>
      <c r="I423" s="83"/>
      <c r="J423" s="83"/>
      <c r="K423" s="7"/>
      <c r="L423" s="7"/>
      <c r="M423" s="83"/>
      <c r="N423" s="83"/>
      <c r="O423" s="83"/>
      <c r="P423" s="83"/>
      <c r="Q423" s="83"/>
    </row>
    <row r="424" spans="3:17" ht="15" customHeight="1" x14ac:dyDescent="0.45">
      <c r="C424" s="7"/>
      <c r="D424" s="83"/>
      <c r="E424" s="83"/>
      <c r="F424" s="83"/>
      <c r="G424" s="83"/>
      <c r="H424" s="83"/>
      <c r="I424" s="83"/>
      <c r="J424" s="83"/>
      <c r="K424" s="7"/>
      <c r="L424" s="7"/>
      <c r="M424" s="83"/>
      <c r="N424" s="83"/>
      <c r="O424" s="83"/>
      <c r="P424" s="83"/>
      <c r="Q424" s="83"/>
    </row>
    <row r="425" spans="3:17" ht="15" customHeight="1" x14ac:dyDescent="0.45">
      <c r="C425" s="7"/>
      <c r="D425" s="83"/>
      <c r="E425" s="83"/>
      <c r="F425" s="83"/>
      <c r="G425" s="83"/>
      <c r="H425" s="83"/>
      <c r="I425" s="83"/>
      <c r="J425" s="83"/>
      <c r="K425" s="7"/>
      <c r="L425" s="7"/>
      <c r="M425" s="83"/>
      <c r="N425" s="83"/>
      <c r="O425" s="83"/>
      <c r="P425" s="83"/>
      <c r="Q425" s="83"/>
    </row>
    <row r="426" spans="3:17" ht="15" customHeight="1" x14ac:dyDescent="0.45">
      <c r="C426" s="7"/>
      <c r="D426" s="83"/>
      <c r="E426" s="83"/>
      <c r="F426" s="83"/>
      <c r="G426" s="83"/>
      <c r="H426" s="83"/>
      <c r="I426" s="83"/>
      <c r="J426" s="83"/>
      <c r="K426" s="7"/>
      <c r="L426" s="7"/>
      <c r="M426" s="83"/>
      <c r="N426" s="83"/>
      <c r="O426" s="83"/>
      <c r="P426" s="83"/>
      <c r="Q426" s="83"/>
    </row>
    <row r="427" spans="3:17" ht="15" customHeight="1" x14ac:dyDescent="0.45">
      <c r="C427" s="7"/>
      <c r="D427" s="83"/>
      <c r="E427" s="83"/>
      <c r="F427" s="83"/>
      <c r="G427" s="83"/>
      <c r="H427" s="83"/>
      <c r="I427" s="83"/>
      <c r="J427" s="83"/>
      <c r="K427" s="7"/>
      <c r="L427" s="7"/>
      <c r="M427" s="83"/>
      <c r="N427" s="83"/>
      <c r="O427" s="83"/>
      <c r="P427" s="83"/>
      <c r="Q427" s="83"/>
    </row>
    <row r="428" spans="3:17" ht="15" customHeight="1" x14ac:dyDescent="0.45">
      <c r="C428" s="7"/>
      <c r="D428" s="83"/>
      <c r="E428" s="83"/>
      <c r="F428" s="83"/>
      <c r="G428" s="83"/>
      <c r="H428" s="83"/>
      <c r="I428" s="83"/>
      <c r="J428" s="83"/>
      <c r="K428" s="7"/>
      <c r="L428" s="7"/>
      <c r="M428" s="83"/>
      <c r="N428" s="83"/>
      <c r="O428" s="83"/>
      <c r="P428" s="83"/>
      <c r="Q428" s="83"/>
    </row>
    <row r="429" spans="3:17" ht="15" customHeight="1" x14ac:dyDescent="0.45">
      <c r="C429" s="7"/>
      <c r="D429" s="83"/>
      <c r="E429" s="83"/>
      <c r="F429" s="83"/>
      <c r="G429" s="83"/>
      <c r="H429" s="83"/>
      <c r="I429" s="83"/>
      <c r="J429" s="83"/>
      <c r="K429" s="7"/>
      <c r="L429" s="7"/>
      <c r="M429" s="83"/>
      <c r="N429" s="83"/>
      <c r="O429" s="83"/>
      <c r="P429" s="83"/>
      <c r="Q429" s="83"/>
    </row>
    <row r="430" spans="3:17" ht="15" customHeight="1" x14ac:dyDescent="0.45">
      <c r="C430" s="7"/>
      <c r="D430" s="83"/>
      <c r="E430" s="83"/>
      <c r="F430" s="83"/>
      <c r="G430" s="83"/>
      <c r="H430" s="83"/>
      <c r="I430" s="83"/>
      <c r="J430" s="83"/>
      <c r="K430" s="7"/>
      <c r="L430" s="7"/>
      <c r="M430" s="83"/>
      <c r="N430" s="83"/>
      <c r="O430" s="83"/>
      <c r="P430" s="83"/>
      <c r="Q430" s="83"/>
    </row>
    <row r="431" spans="3:17" ht="15" customHeight="1" x14ac:dyDescent="0.45">
      <c r="C431" s="7"/>
      <c r="D431" s="83"/>
      <c r="E431" s="83"/>
      <c r="F431" s="83"/>
      <c r="G431" s="83"/>
      <c r="H431" s="83"/>
      <c r="I431" s="83"/>
      <c r="J431" s="83"/>
      <c r="K431" s="7"/>
      <c r="L431" s="7"/>
      <c r="M431" s="83"/>
      <c r="N431" s="83"/>
      <c r="O431" s="83"/>
      <c r="P431" s="83"/>
      <c r="Q431" s="83"/>
    </row>
    <row r="432" spans="3:17" ht="15" customHeight="1" x14ac:dyDescent="0.45">
      <c r="C432" s="7"/>
      <c r="D432" s="83"/>
      <c r="E432" s="83"/>
      <c r="F432" s="83"/>
      <c r="G432" s="83"/>
      <c r="H432" s="83"/>
      <c r="I432" s="83"/>
      <c r="J432" s="83"/>
      <c r="K432" s="7"/>
      <c r="L432" s="7"/>
      <c r="M432" s="83"/>
      <c r="N432" s="83"/>
      <c r="O432" s="83"/>
      <c r="P432" s="83"/>
      <c r="Q432" s="83"/>
    </row>
    <row r="433" spans="3:17" ht="15" customHeight="1" x14ac:dyDescent="0.45">
      <c r="C433" s="7"/>
      <c r="D433" s="83"/>
      <c r="E433" s="83"/>
      <c r="F433" s="83"/>
      <c r="G433" s="83"/>
      <c r="H433" s="83"/>
      <c r="I433" s="83"/>
      <c r="J433" s="83"/>
      <c r="K433" s="7"/>
      <c r="L433" s="7"/>
      <c r="M433" s="83"/>
      <c r="N433" s="83"/>
      <c r="O433" s="83"/>
      <c r="P433" s="83"/>
      <c r="Q433" s="83"/>
    </row>
    <row r="434" spans="3:17" ht="15" customHeight="1" x14ac:dyDescent="0.45">
      <c r="C434" s="7"/>
      <c r="D434" s="83"/>
      <c r="E434" s="83"/>
      <c r="F434" s="83"/>
      <c r="G434" s="83"/>
      <c r="H434" s="83"/>
      <c r="I434" s="83"/>
      <c r="J434" s="83"/>
      <c r="K434" s="7"/>
      <c r="L434" s="7"/>
      <c r="M434" s="83"/>
      <c r="N434" s="83"/>
      <c r="O434" s="83"/>
      <c r="P434" s="83"/>
      <c r="Q434" s="83"/>
    </row>
    <row r="435" spans="3:17" ht="15" customHeight="1" x14ac:dyDescent="0.45">
      <c r="C435" s="7"/>
      <c r="D435" s="83"/>
      <c r="E435" s="83"/>
      <c r="F435" s="83"/>
      <c r="G435" s="83"/>
      <c r="H435" s="83"/>
      <c r="I435" s="83"/>
      <c r="J435" s="83"/>
      <c r="K435" s="7"/>
      <c r="L435" s="7"/>
      <c r="M435" s="83"/>
      <c r="N435" s="83"/>
      <c r="O435" s="83"/>
      <c r="P435" s="83"/>
      <c r="Q435" s="83"/>
    </row>
    <row r="436" spans="3:17" ht="15" customHeight="1" x14ac:dyDescent="0.45">
      <c r="C436" s="7"/>
      <c r="D436" s="83"/>
      <c r="E436" s="83"/>
      <c r="F436" s="83"/>
      <c r="G436" s="83"/>
      <c r="H436" s="83"/>
      <c r="I436" s="83"/>
      <c r="J436" s="83"/>
      <c r="K436" s="7"/>
      <c r="L436" s="7"/>
      <c r="M436" s="83"/>
      <c r="N436" s="83"/>
      <c r="O436" s="83"/>
      <c r="P436" s="83"/>
      <c r="Q436" s="83"/>
    </row>
    <row r="437" spans="3:17" ht="15" customHeight="1" x14ac:dyDescent="0.45">
      <c r="C437" s="7"/>
      <c r="D437" s="83"/>
      <c r="E437" s="83"/>
      <c r="F437" s="83"/>
      <c r="G437" s="83"/>
      <c r="H437" s="83"/>
      <c r="I437" s="83"/>
      <c r="J437" s="83"/>
      <c r="K437" s="7"/>
      <c r="L437" s="7"/>
      <c r="M437" s="83"/>
      <c r="N437" s="83"/>
      <c r="O437" s="83"/>
      <c r="P437" s="83"/>
      <c r="Q437" s="83"/>
    </row>
    <row r="438" spans="3:17" ht="15" customHeight="1" x14ac:dyDescent="0.45">
      <c r="C438" s="7"/>
      <c r="D438" s="83"/>
      <c r="E438" s="83"/>
      <c r="F438" s="83"/>
      <c r="G438" s="83"/>
      <c r="H438" s="83"/>
      <c r="I438" s="83"/>
      <c r="J438" s="83"/>
      <c r="K438" s="7"/>
      <c r="L438" s="7"/>
      <c r="M438" s="83"/>
      <c r="N438" s="83"/>
      <c r="O438" s="83"/>
      <c r="P438" s="83"/>
      <c r="Q438" s="83"/>
    </row>
    <row r="439" spans="3:17" ht="15" customHeight="1" x14ac:dyDescent="0.45">
      <c r="C439" s="7"/>
      <c r="D439" s="83"/>
      <c r="E439" s="83"/>
      <c r="F439" s="83"/>
      <c r="G439" s="83"/>
      <c r="H439" s="83"/>
      <c r="I439" s="83"/>
      <c r="J439" s="83"/>
      <c r="K439" s="7"/>
      <c r="L439" s="7"/>
      <c r="M439" s="83"/>
      <c r="N439" s="83"/>
      <c r="O439" s="83"/>
      <c r="P439" s="83"/>
      <c r="Q439" s="83"/>
    </row>
    <row r="440" spans="3:17" ht="15" customHeight="1" x14ac:dyDescent="0.45">
      <c r="C440" s="7"/>
      <c r="D440" s="83"/>
      <c r="E440" s="83"/>
      <c r="F440" s="83"/>
      <c r="G440" s="83"/>
      <c r="H440" s="83"/>
      <c r="I440" s="83"/>
      <c r="J440" s="83"/>
      <c r="K440" s="7"/>
      <c r="L440" s="7"/>
      <c r="M440" s="83"/>
      <c r="N440" s="83"/>
      <c r="O440" s="83"/>
      <c r="P440" s="83"/>
      <c r="Q440" s="83"/>
    </row>
    <row r="441" spans="3:17" ht="15" customHeight="1" x14ac:dyDescent="0.45">
      <c r="C441" s="7"/>
      <c r="D441" s="83"/>
      <c r="E441" s="83"/>
      <c r="F441" s="83"/>
      <c r="G441" s="83"/>
      <c r="H441" s="83"/>
      <c r="I441" s="83"/>
      <c r="J441" s="83"/>
      <c r="K441" s="7"/>
      <c r="L441" s="7"/>
      <c r="M441" s="83"/>
      <c r="N441" s="83"/>
      <c r="O441" s="83"/>
      <c r="P441" s="83"/>
      <c r="Q441" s="83"/>
    </row>
    <row r="442" spans="3:17" ht="15" customHeight="1" x14ac:dyDescent="0.45">
      <c r="C442" s="7"/>
      <c r="D442" s="83"/>
      <c r="E442" s="83"/>
      <c r="F442" s="83"/>
      <c r="G442" s="83"/>
      <c r="H442" s="83"/>
      <c r="I442" s="83"/>
      <c r="J442" s="83"/>
      <c r="K442" s="7"/>
      <c r="L442" s="7"/>
      <c r="M442" s="83"/>
      <c r="N442" s="83"/>
      <c r="O442" s="83"/>
      <c r="P442" s="83"/>
      <c r="Q442" s="83"/>
    </row>
    <row r="443" spans="3:17" ht="15" customHeight="1" x14ac:dyDescent="0.45">
      <c r="C443" s="7"/>
      <c r="D443" s="83"/>
      <c r="E443" s="83"/>
      <c r="F443" s="83"/>
      <c r="G443" s="83"/>
      <c r="H443" s="83"/>
      <c r="I443" s="83"/>
      <c r="J443" s="83"/>
      <c r="K443" s="7"/>
      <c r="L443" s="7"/>
      <c r="M443" s="83"/>
      <c r="N443" s="83"/>
      <c r="O443" s="83"/>
      <c r="P443" s="83"/>
      <c r="Q443" s="83"/>
    </row>
    <row r="444" spans="3:17" ht="15" customHeight="1" x14ac:dyDescent="0.45">
      <c r="C444" s="7"/>
      <c r="D444" s="83"/>
      <c r="E444" s="83"/>
      <c r="F444" s="83"/>
      <c r="G444" s="83"/>
      <c r="H444" s="83"/>
      <c r="I444" s="83"/>
      <c r="J444" s="83"/>
      <c r="K444" s="7"/>
      <c r="L444" s="7"/>
      <c r="M444" s="83"/>
      <c r="N444" s="83"/>
      <c r="O444" s="83"/>
      <c r="P444" s="83"/>
      <c r="Q444" s="83"/>
    </row>
    <row r="445" spans="3:17" ht="15" customHeight="1" x14ac:dyDescent="0.45">
      <c r="C445" s="7"/>
      <c r="D445" s="83"/>
      <c r="E445" s="83"/>
      <c r="F445" s="83"/>
      <c r="G445" s="83"/>
      <c r="H445" s="83"/>
      <c r="I445" s="83"/>
      <c r="J445" s="83"/>
      <c r="K445" s="7"/>
      <c r="L445" s="7"/>
      <c r="M445" s="83"/>
      <c r="N445" s="83"/>
      <c r="O445" s="83"/>
      <c r="P445" s="83"/>
      <c r="Q445" s="83"/>
    </row>
    <row r="446" spans="3:17" ht="15" customHeight="1" x14ac:dyDescent="0.45">
      <c r="C446" s="7"/>
      <c r="D446" s="83"/>
      <c r="E446" s="83"/>
      <c r="F446" s="83"/>
      <c r="G446" s="83"/>
      <c r="H446" s="83"/>
      <c r="I446" s="83"/>
      <c r="J446" s="83"/>
      <c r="K446" s="7"/>
      <c r="L446" s="7"/>
      <c r="M446" s="83"/>
      <c r="N446" s="83"/>
      <c r="O446" s="83"/>
      <c r="P446" s="83"/>
      <c r="Q446" s="83"/>
    </row>
    <row r="447" spans="3:17" ht="15" customHeight="1" x14ac:dyDescent="0.45">
      <c r="C447" s="7"/>
      <c r="D447" s="83"/>
      <c r="E447" s="83"/>
      <c r="F447" s="83"/>
      <c r="G447" s="83"/>
      <c r="H447" s="83"/>
      <c r="I447" s="83"/>
      <c r="J447" s="83"/>
      <c r="K447" s="7"/>
      <c r="L447" s="7"/>
      <c r="M447" s="83"/>
      <c r="N447" s="83"/>
      <c r="O447" s="83"/>
      <c r="P447" s="83"/>
      <c r="Q447" s="83"/>
    </row>
    <row r="448" spans="3:17" ht="15" customHeight="1" x14ac:dyDescent="0.45">
      <c r="C448" s="7"/>
      <c r="D448" s="83"/>
      <c r="E448" s="83"/>
      <c r="F448" s="83"/>
      <c r="G448" s="83"/>
      <c r="H448" s="83"/>
      <c r="I448" s="83"/>
      <c r="J448" s="83"/>
      <c r="K448" s="7"/>
      <c r="L448" s="7"/>
      <c r="M448" s="83"/>
      <c r="N448" s="83"/>
      <c r="O448" s="83"/>
      <c r="P448" s="83"/>
      <c r="Q448" s="83"/>
    </row>
    <row r="449" spans="3:17" ht="15" customHeight="1" x14ac:dyDescent="0.45">
      <c r="C449" s="7"/>
      <c r="D449" s="83"/>
      <c r="E449" s="83"/>
      <c r="F449" s="83"/>
      <c r="G449" s="83"/>
      <c r="H449" s="83"/>
      <c r="I449" s="83"/>
      <c r="J449" s="83"/>
      <c r="K449" s="7"/>
      <c r="L449" s="7"/>
      <c r="M449" s="83"/>
      <c r="N449" s="83"/>
      <c r="O449" s="83"/>
      <c r="P449" s="83"/>
      <c r="Q449" s="83"/>
    </row>
    <row r="450" spans="3:17" ht="15" customHeight="1" x14ac:dyDescent="0.45">
      <c r="C450" s="7"/>
      <c r="D450" s="83"/>
      <c r="E450" s="83"/>
      <c r="F450" s="83"/>
      <c r="G450" s="83"/>
      <c r="H450" s="83"/>
      <c r="I450" s="83"/>
      <c r="J450" s="83"/>
      <c r="K450" s="7"/>
      <c r="L450" s="7"/>
      <c r="M450" s="83"/>
      <c r="N450" s="83"/>
      <c r="O450" s="83"/>
      <c r="P450" s="83"/>
      <c r="Q450" s="83"/>
    </row>
    <row r="451" spans="3:17" ht="15" customHeight="1" x14ac:dyDescent="0.45">
      <c r="C451" s="7"/>
      <c r="D451" s="83"/>
      <c r="E451" s="83"/>
      <c r="F451" s="83"/>
      <c r="G451" s="83"/>
      <c r="H451" s="83"/>
      <c r="I451" s="83"/>
      <c r="J451" s="83"/>
      <c r="K451" s="7"/>
      <c r="L451" s="7"/>
      <c r="M451" s="83"/>
      <c r="N451" s="83"/>
      <c r="O451" s="83"/>
      <c r="P451" s="83"/>
      <c r="Q451" s="83"/>
    </row>
    <row r="452" spans="3:17" ht="15" customHeight="1" x14ac:dyDescent="0.45">
      <c r="C452" s="7"/>
      <c r="D452" s="83"/>
      <c r="E452" s="83"/>
      <c r="F452" s="83"/>
      <c r="G452" s="83"/>
      <c r="H452" s="83"/>
      <c r="I452" s="83"/>
      <c r="J452" s="83"/>
      <c r="K452" s="7"/>
      <c r="L452" s="7"/>
      <c r="M452" s="83"/>
      <c r="N452" s="83"/>
      <c r="O452" s="83"/>
      <c r="P452" s="83"/>
      <c r="Q452" s="83"/>
    </row>
    <row r="453" spans="3:17" ht="15" customHeight="1" x14ac:dyDescent="0.45">
      <c r="C453" s="7"/>
      <c r="D453" s="83"/>
      <c r="E453" s="83"/>
      <c r="F453" s="83"/>
      <c r="G453" s="83"/>
      <c r="H453" s="83"/>
      <c r="I453" s="83"/>
      <c r="J453" s="83"/>
      <c r="K453" s="7"/>
      <c r="L453" s="7"/>
      <c r="M453" s="83"/>
      <c r="N453" s="83"/>
      <c r="O453" s="83"/>
      <c r="P453" s="83"/>
      <c r="Q453" s="83"/>
    </row>
    <row r="454" spans="3:17" ht="15" customHeight="1" x14ac:dyDescent="0.45">
      <c r="C454" s="7"/>
      <c r="D454" s="83"/>
      <c r="E454" s="83"/>
      <c r="F454" s="83"/>
      <c r="G454" s="83"/>
      <c r="H454" s="83"/>
      <c r="I454" s="83"/>
      <c r="J454" s="83"/>
      <c r="K454" s="7"/>
      <c r="L454" s="7"/>
      <c r="M454" s="83"/>
      <c r="N454" s="83"/>
      <c r="O454" s="83"/>
      <c r="P454" s="83"/>
      <c r="Q454" s="83"/>
    </row>
    <row r="455" spans="3:17" ht="15" customHeight="1" x14ac:dyDescent="0.45">
      <c r="C455" s="7"/>
      <c r="D455" s="83"/>
      <c r="E455" s="83"/>
      <c r="F455" s="83"/>
      <c r="G455" s="83"/>
      <c r="H455" s="83"/>
      <c r="I455" s="83"/>
      <c r="J455" s="83"/>
      <c r="K455" s="7"/>
      <c r="L455" s="7"/>
      <c r="M455" s="83"/>
      <c r="N455" s="83"/>
      <c r="O455" s="83"/>
      <c r="P455" s="83"/>
      <c r="Q455" s="83"/>
    </row>
    <row r="456" spans="3:17" ht="15" customHeight="1" x14ac:dyDescent="0.45">
      <c r="C456" s="7"/>
      <c r="D456" s="83"/>
      <c r="E456" s="83"/>
      <c r="F456" s="83"/>
      <c r="G456" s="83"/>
      <c r="H456" s="83"/>
      <c r="I456" s="83"/>
      <c r="J456" s="83"/>
      <c r="K456" s="7"/>
      <c r="L456" s="7"/>
      <c r="M456" s="83"/>
      <c r="N456" s="83"/>
      <c r="O456" s="83"/>
      <c r="P456" s="83"/>
      <c r="Q456" s="83"/>
    </row>
    <row r="457" spans="3:17" ht="15" customHeight="1" x14ac:dyDescent="0.45">
      <c r="C457" s="7"/>
      <c r="D457" s="83"/>
      <c r="E457" s="83"/>
      <c r="F457" s="83"/>
      <c r="G457" s="83"/>
      <c r="H457" s="83"/>
      <c r="I457" s="83"/>
      <c r="J457" s="83"/>
      <c r="K457" s="7"/>
      <c r="L457" s="7"/>
      <c r="M457" s="83"/>
      <c r="N457" s="83"/>
      <c r="O457" s="83"/>
      <c r="P457" s="83"/>
      <c r="Q457" s="83"/>
    </row>
    <row r="458" spans="3:17" ht="15" customHeight="1" x14ac:dyDescent="0.45">
      <c r="C458" s="7"/>
      <c r="D458" s="83"/>
      <c r="E458" s="83"/>
      <c r="F458" s="83"/>
      <c r="G458" s="83"/>
      <c r="H458" s="83"/>
      <c r="I458" s="83"/>
      <c r="J458" s="83"/>
      <c r="K458" s="7"/>
      <c r="L458" s="7"/>
      <c r="M458" s="83"/>
      <c r="N458" s="83"/>
      <c r="O458" s="83"/>
      <c r="P458" s="83"/>
      <c r="Q458" s="83"/>
    </row>
    <row r="459" spans="3:17" ht="15" customHeight="1" x14ac:dyDescent="0.45">
      <c r="C459" s="7"/>
      <c r="D459" s="83"/>
      <c r="E459" s="83"/>
      <c r="F459" s="83"/>
      <c r="G459" s="83"/>
      <c r="H459" s="83"/>
      <c r="I459" s="83"/>
      <c r="J459" s="83"/>
      <c r="K459" s="7"/>
      <c r="L459" s="7"/>
      <c r="M459" s="83"/>
      <c r="N459" s="83"/>
      <c r="O459" s="83"/>
      <c r="P459" s="83"/>
      <c r="Q459" s="83"/>
    </row>
    <row r="460" spans="3:17" ht="15" customHeight="1" x14ac:dyDescent="0.45">
      <c r="C460" s="7"/>
      <c r="D460" s="83"/>
      <c r="E460" s="83"/>
      <c r="F460" s="83"/>
      <c r="G460" s="83"/>
      <c r="H460" s="83"/>
      <c r="I460" s="83"/>
      <c r="J460" s="83"/>
      <c r="K460" s="7"/>
      <c r="L460" s="7"/>
      <c r="M460" s="83"/>
      <c r="N460" s="83"/>
      <c r="O460" s="83"/>
      <c r="P460" s="83"/>
      <c r="Q460" s="83"/>
    </row>
    <row r="461" spans="3:17" ht="15" customHeight="1" x14ac:dyDescent="0.45">
      <c r="C461" s="7"/>
      <c r="D461" s="83"/>
      <c r="E461" s="83"/>
      <c r="F461" s="83"/>
      <c r="G461" s="83"/>
      <c r="H461" s="83"/>
      <c r="I461" s="83"/>
      <c r="J461" s="83"/>
      <c r="K461" s="7"/>
      <c r="L461" s="7"/>
      <c r="M461" s="83"/>
      <c r="N461" s="83"/>
      <c r="O461" s="83"/>
      <c r="P461" s="83"/>
      <c r="Q461" s="83"/>
    </row>
    <row r="462" spans="3:17" ht="15" customHeight="1" x14ac:dyDescent="0.45">
      <c r="C462" s="7"/>
      <c r="D462" s="83"/>
      <c r="E462" s="83"/>
      <c r="F462" s="83"/>
      <c r="G462" s="83"/>
      <c r="H462" s="83"/>
      <c r="I462" s="83"/>
      <c r="J462" s="83"/>
      <c r="K462" s="7"/>
      <c r="L462" s="7"/>
      <c r="M462" s="83"/>
      <c r="N462" s="83"/>
      <c r="O462" s="83"/>
      <c r="P462" s="83"/>
      <c r="Q462" s="83"/>
    </row>
    <row r="463" spans="3:17" ht="15" customHeight="1" x14ac:dyDescent="0.45">
      <c r="C463" s="7"/>
      <c r="D463" s="83"/>
      <c r="E463" s="83"/>
      <c r="F463" s="83"/>
      <c r="G463" s="83"/>
      <c r="H463" s="83"/>
      <c r="I463" s="83"/>
      <c r="J463" s="83"/>
      <c r="K463" s="7"/>
      <c r="L463" s="7"/>
      <c r="M463" s="83"/>
      <c r="N463" s="83"/>
      <c r="O463" s="83"/>
      <c r="P463" s="83"/>
      <c r="Q463" s="83"/>
    </row>
    <row r="464" spans="3:17" ht="15" customHeight="1" x14ac:dyDescent="0.45">
      <c r="C464" s="7"/>
      <c r="D464" s="83"/>
      <c r="E464" s="83"/>
      <c r="F464" s="83"/>
      <c r="G464" s="83"/>
      <c r="H464" s="83"/>
      <c r="I464" s="83"/>
      <c r="J464" s="83"/>
      <c r="K464" s="7"/>
      <c r="L464" s="7"/>
      <c r="M464" s="83"/>
      <c r="N464" s="83"/>
      <c r="O464" s="83"/>
      <c r="P464" s="83"/>
      <c r="Q464" s="83"/>
    </row>
    <row r="465" spans="3:17" ht="15" customHeight="1" x14ac:dyDescent="0.45">
      <c r="C465" s="7"/>
      <c r="D465" s="83"/>
      <c r="E465" s="83"/>
      <c r="F465" s="83"/>
      <c r="G465" s="83"/>
      <c r="H465" s="83"/>
      <c r="I465" s="83"/>
      <c r="J465" s="83"/>
      <c r="K465" s="7"/>
      <c r="L465" s="7"/>
      <c r="M465" s="83"/>
      <c r="N465" s="83"/>
      <c r="O465" s="83"/>
      <c r="P465" s="83"/>
      <c r="Q465" s="83"/>
    </row>
    <row r="466" spans="3:17" ht="15" customHeight="1" x14ac:dyDescent="0.45">
      <c r="C466" s="7"/>
      <c r="D466" s="83"/>
      <c r="E466" s="83"/>
      <c r="F466" s="83"/>
      <c r="G466" s="83"/>
      <c r="H466" s="83"/>
      <c r="I466" s="83"/>
      <c r="J466" s="83"/>
      <c r="K466" s="7"/>
      <c r="L466" s="7"/>
      <c r="M466" s="83"/>
      <c r="N466" s="83"/>
      <c r="O466" s="83"/>
      <c r="P466" s="83"/>
      <c r="Q466" s="83"/>
    </row>
    <row r="467" spans="3:17" ht="15" customHeight="1" x14ac:dyDescent="0.45">
      <c r="C467" s="7"/>
      <c r="D467" s="83"/>
      <c r="E467" s="83"/>
      <c r="F467" s="83"/>
      <c r="G467" s="83"/>
      <c r="H467" s="83"/>
      <c r="I467" s="83"/>
      <c r="J467" s="83"/>
      <c r="K467" s="7"/>
      <c r="L467" s="7"/>
      <c r="M467" s="83"/>
      <c r="N467" s="83"/>
      <c r="O467" s="83"/>
      <c r="P467" s="83"/>
      <c r="Q467" s="83"/>
    </row>
    <row r="468" spans="3:17" ht="15" customHeight="1" x14ac:dyDescent="0.45">
      <c r="C468" s="7"/>
      <c r="D468" s="83"/>
      <c r="E468" s="83"/>
      <c r="F468" s="83"/>
      <c r="G468" s="83"/>
      <c r="H468" s="83"/>
      <c r="I468" s="83"/>
      <c r="J468" s="83"/>
      <c r="K468" s="7"/>
      <c r="L468" s="7"/>
      <c r="M468" s="83"/>
      <c r="N468" s="83"/>
      <c r="O468" s="83"/>
      <c r="P468" s="83"/>
      <c r="Q468" s="83"/>
    </row>
    <row r="469" spans="3:17" ht="15" customHeight="1" x14ac:dyDescent="0.45">
      <c r="C469" s="7"/>
      <c r="D469" s="83"/>
      <c r="E469" s="83"/>
      <c r="F469" s="83"/>
      <c r="G469" s="83"/>
      <c r="H469" s="83"/>
      <c r="I469" s="83"/>
      <c r="J469" s="83"/>
      <c r="K469" s="7"/>
      <c r="L469" s="7"/>
      <c r="M469" s="83"/>
      <c r="N469" s="83"/>
      <c r="O469" s="83"/>
      <c r="P469" s="83"/>
      <c r="Q469" s="83"/>
    </row>
    <row r="470" spans="3:17" ht="15" customHeight="1" x14ac:dyDescent="0.45">
      <c r="C470" s="7"/>
      <c r="D470" s="83"/>
      <c r="E470" s="83"/>
      <c r="F470" s="83"/>
      <c r="G470" s="83"/>
      <c r="H470" s="83"/>
      <c r="I470" s="83"/>
      <c r="J470" s="83"/>
      <c r="K470" s="7"/>
      <c r="L470" s="7"/>
      <c r="M470" s="83"/>
      <c r="N470" s="83"/>
      <c r="O470" s="83"/>
      <c r="P470" s="83"/>
      <c r="Q470" s="83"/>
    </row>
    <row r="471" spans="3:17" ht="15" customHeight="1" x14ac:dyDescent="0.45">
      <c r="C471" s="7"/>
      <c r="D471" s="83"/>
      <c r="E471" s="83"/>
      <c r="F471" s="83"/>
      <c r="G471" s="83"/>
      <c r="H471" s="83"/>
      <c r="I471" s="83"/>
      <c r="J471" s="83"/>
      <c r="K471" s="7"/>
      <c r="L471" s="7"/>
      <c r="M471" s="83"/>
      <c r="N471" s="83"/>
      <c r="O471" s="83"/>
      <c r="P471" s="83"/>
      <c r="Q471" s="83"/>
    </row>
    <row r="472" spans="3:17" ht="15" customHeight="1" x14ac:dyDescent="0.45">
      <c r="C472" s="7"/>
      <c r="D472" s="83"/>
      <c r="E472" s="83"/>
      <c r="F472" s="83"/>
      <c r="G472" s="83"/>
      <c r="H472" s="83"/>
      <c r="I472" s="83"/>
      <c r="J472" s="83"/>
      <c r="K472" s="7"/>
      <c r="L472" s="7"/>
      <c r="M472" s="83"/>
      <c r="N472" s="83"/>
      <c r="O472" s="83"/>
      <c r="P472" s="83"/>
      <c r="Q472" s="83"/>
    </row>
    <row r="473" spans="3:17" ht="15" customHeight="1" x14ac:dyDescent="0.45">
      <c r="C473" s="7"/>
      <c r="D473" s="83"/>
      <c r="E473" s="83"/>
      <c r="F473" s="83"/>
      <c r="G473" s="83"/>
      <c r="H473" s="83"/>
      <c r="I473" s="83"/>
      <c r="J473" s="83"/>
      <c r="K473" s="7"/>
      <c r="L473" s="7"/>
      <c r="M473" s="83"/>
      <c r="N473" s="83"/>
      <c r="O473" s="83"/>
      <c r="P473" s="83"/>
      <c r="Q473" s="83"/>
    </row>
    <row r="474" spans="3:17" ht="15" customHeight="1" x14ac:dyDescent="0.45">
      <c r="C474" s="7"/>
      <c r="D474" s="83"/>
      <c r="E474" s="83"/>
      <c r="F474" s="83"/>
      <c r="G474" s="83"/>
      <c r="H474" s="83"/>
      <c r="I474" s="83"/>
      <c r="J474" s="83"/>
      <c r="K474" s="7"/>
      <c r="L474" s="7"/>
      <c r="M474" s="83"/>
      <c r="N474" s="83"/>
      <c r="O474" s="83"/>
      <c r="P474" s="83"/>
      <c r="Q474" s="83"/>
    </row>
    <row r="475" spans="3:17" ht="15" customHeight="1" x14ac:dyDescent="0.45">
      <c r="C475" s="7"/>
      <c r="D475" s="83"/>
      <c r="E475" s="83"/>
      <c r="F475" s="83"/>
      <c r="G475" s="83"/>
      <c r="H475" s="83"/>
      <c r="I475" s="83"/>
      <c r="J475" s="83"/>
      <c r="K475" s="7"/>
      <c r="L475" s="7"/>
      <c r="M475" s="83"/>
      <c r="N475" s="83"/>
      <c r="O475" s="83"/>
      <c r="P475" s="83"/>
      <c r="Q475" s="83"/>
    </row>
    <row r="476" spans="3:17" ht="15" customHeight="1" x14ac:dyDescent="0.45">
      <c r="C476" s="7"/>
      <c r="D476" s="83"/>
      <c r="E476" s="83"/>
      <c r="F476" s="83"/>
      <c r="G476" s="83"/>
      <c r="H476" s="83"/>
      <c r="I476" s="83"/>
      <c r="J476" s="83"/>
      <c r="K476" s="7"/>
      <c r="L476" s="7"/>
      <c r="M476" s="83"/>
      <c r="N476" s="83"/>
      <c r="O476" s="83"/>
      <c r="P476" s="83"/>
      <c r="Q476" s="83"/>
    </row>
    <row r="477" spans="3:17" ht="15" customHeight="1" x14ac:dyDescent="0.45">
      <c r="C477" s="7"/>
      <c r="D477" s="83"/>
      <c r="E477" s="83"/>
      <c r="F477" s="83"/>
      <c r="G477" s="83"/>
      <c r="H477" s="83"/>
      <c r="I477" s="83"/>
      <c r="J477" s="83"/>
      <c r="K477" s="7"/>
      <c r="L477" s="7"/>
      <c r="M477" s="83"/>
      <c r="N477" s="83"/>
      <c r="O477" s="83"/>
      <c r="P477" s="83"/>
      <c r="Q477" s="83"/>
    </row>
    <row r="478" spans="3:17" ht="15" customHeight="1" x14ac:dyDescent="0.45">
      <c r="C478" s="7"/>
      <c r="D478" s="83"/>
      <c r="E478" s="83"/>
      <c r="F478" s="83"/>
      <c r="G478" s="83"/>
      <c r="H478" s="83"/>
      <c r="I478" s="83"/>
      <c r="J478" s="83"/>
      <c r="K478" s="7"/>
      <c r="L478" s="7"/>
      <c r="M478" s="83"/>
      <c r="N478" s="83"/>
      <c r="O478" s="83"/>
      <c r="P478" s="83"/>
      <c r="Q478" s="83"/>
    </row>
    <row r="479" spans="3:17" ht="15" customHeight="1" x14ac:dyDescent="0.45">
      <c r="C479" s="7"/>
      <c r="D479" s="83"/>
      <c r="E479" s="83"/>
      <c r="F479" s="83"/>
      <c r="G479" s="83"/>
      <c r="H479" s="83"/>
      <c r="I479" s="83"/>
      <c r="J479" s="83"/>
      <c r="K479" s="7"/>
      <c r="L479" s="7"/>
      <c r="M479" s="83"/>
      <c r="N479" s="83"/>
      <c r="O479" s="83"/>
      <c r="P479" s="83"/>
      <c r="Q479" s="83"/>
    </row>
    <row r="480" spans="3:17" ht="15" customHeight="1" x14ac:dyDescent="0.45">
      <c r="C480" s="7"/>
      <c r="D480" s="83"/>
      <c r="E480" s="83"/>
      <c r="F480" s="83"/>
      <c r="G480" s="83"/>
      <c r="H480" s="83"/>
      <c r="I480" s="83"/>
      <c r="J480" s="83"/>
      <c r="K480" s="7"/>
      <c r="L480" s="7"/>
      <c r="M480" s="83"/>
      <c r="N480" s="83"/>
      <c r="O480" s="83"/>
      <c r="P480" s="83"/>
      <c r="Q480" s="83"/>
    </row>
    <row r="481" spans="3:17" ht="15" customHeight="1" x14ac:dyDescent="0.45">
      <c r="C481" s="7"/>
      <c r="D481" s="83"/>
      <c r="E481" s="83"/>
      <c r="F481" s="83"/>
      <c r="G481" s="83"/>
      <c r="H481" s="83"/>
      <c r="I481" s="83"/>
      <c r="J481" s="83"/>
      <c r="K481" s="7"/>
      <c r="L481" s="7"/>
      <c r="M481" s="83"/>
      <c r="N481" s="83"/>
      <c r="O481" s="83"/>
      <c r="P481" s="83"/>
      <c r="Q481" s="83"/>
    </row>
    <row r="482" spans="3:17" ht="15" customHeight="1" x14ac:dyDescent="0.45">
      <c r="C482" s="7"/>
      <c r="D482" s="83"/>
      <c r="E482" s="83"/>
      <c r="F482" s="83"/>
      <c r="G482" s="83"/>
      <c r="H482" s="83"/>
      <c r="I482" s="83"/>
      <c r="J482" s="83"/>
      <c r="K482" s="7"/>
      <c r="L482" s="7"/>
      <c r="M482" s="83"/>
      <c r="N482" s="83"/>
      <c r="O482" s="83"/>
      <c r="P482" s="83"/>
      <c r="Q482" s="83"/>
    </row>
    <row r="483" spans="3:17" ht="15" customHeight="1" x14ac:dyDescent="0.45">
      <c r="C483" s="7"/>
      <c r="D483" s="83"/>
      <c r="E483" s="83"/>
      <c r="F483" s="83"/>
      <c r="G483" s="83"/>
      <c r="H483" s="83"/>
      <c r="I483" s="83"/>
      <c r="J483" s="83"/>
      <c r="K483" s="7"/>
      <c r="L483" s="7"/>
      <c r="M483" s="83"/>
      <c r="N483" s="83"/>
      <c r="O483" s="83"/>
      <c r="P483" s="83"/>
      <c r="Q483" s="83"/>
    </row>
    <row r="484" spans="3:17" ht="15" customHeight="1" x14ac:dyDescent="0.45">
      <c r="C484" s="7"/>
      <c r="D484" s="83"/>
      <c r="E484" s="83"/>
      <c r="F484" s="83"/>
      <c r="G484" s="83"/>
      <c r="H484" s="83"/>
      <c r="I484" s="83"/>
      <c r="J484" s="83"/>
      <c r="K484" s="7"/>
      <c r="L484" s="7"/>
      <c r="M484" s="83"/>
      <c r="N484" s="83"/>
      <c r="O484" s="83"/>
      <c r="P484" s="83"/>
      <c r="Q484" s="83"/>
    </row>
    <row r="485" spans="3:17" ht="15" customHeight="1" x14ac:dyDescent="0.45">
      <c r="C485" s="7"/>
      <c r="D485" s="83"/>
      <c r="E485" s="83"/>
      <c r="F485" s="83"/>
      <c r="G485" s="83"/>
      <c r="H485" s="83"/>
      <c r="I485" s="83"/>
      <c r="J485" s="83"/>
      <c r="K485" s="7"/>
      <c r="L485" s="7"/>
      <c r="M485" s="83"/>
      <c r="N485" s="83"/>
      <c r="O485" s="83"/>
      <c r="P485" s="83"/>
      <c r="Q485" s="83"/>
    </row>
    <row r="486" spans="3:17" ht="15" customHeight="1" x14ac:dyDescent="0.45">
      <c r="C486" s="7"/>
      <c r="D486" s="83"/>
      <c r="E486" s="83"/>
      <c r="F486" s="83"/>
      <c r="G486" s="83"/>
      <c r="H486" s="83"/>
      <c r="I486" s="83"/>
      <c r="J486" s="83"/>
      <c r="K486" s="7"/>
      <c r="L486" s="7"/>
      <c r="M486" s="83"/>
      <c r="N486" s="83"/>
      <c r="O486" s="83"/>
      <c r="P486" s="83"/>
      <c r="Q486" s="83"/>
    </row>
    <row r="487" spans="3:17" ht="15" customHeight="1" x14ac:dyDescent="0.45">
      <c r="C487" s="7"/>
      <c r="D487" s="83"/>
      <c r="E487" s="83"/>
      <c r="F487" s="83"/>
      <c r="G487" s="83"/>
      <c r="H487" s="83"/>
      <c r="I487" s="83"/>
      <c r="J487" s="83"/>
      <c r="K487" s="7"/>
      <c r="L487" s="7"/>
      <c r="M487" s="83"/>
      <c r="N487" s="83"/>
      <c r="O487" s="83"/>
      <c r="P487" s="83"/>
      <c r="Q487" s="83"/>
    </row>
    <row r="488" spans="3:17" ht="15" customHeight="1" x14ac:dyDescent="0.45">
      <c r="C488" s="7"/>
      <c r="D488" s="83"/>
      <c r="E488" s="83"/>
      <c r="F488" s="83"/>
      <c r="G488" s="83"/>
      <c r="H488" s="83"/>
      <c r="I488" s="83"/>
      <c r="J488" s="83"/>
      <c r="K488" s="7"/>
      <c r="L488" s="7"/>
      <c r="M488" s="83"/>
      <c r="N488" s="83"/>
      <c r="O488" s="83"/>
      <c r="P488" s="83"/>
      <c r="Q488" s="83"/>
    </row>
    <row r="489" spans="3:17" ht="15" customHeight="1" x14ac:dyDescent="0.45">
      <c r="C489" s="7"/>
      <c r="D489" s="83"/>
      <c r="E489" s="83"/>
      <c r="F489" s="83"/>
      <c r="G489" s="83"/>
      <c r="H489" s="83"/>
      <c r="I489" s="83"/>
      <c r="J489" s="83"/>
      <c r="K489" s="7"/>
      <c r="L489" s="7"/>
      <c r="M489" s="83"/>
      <c r="N489" s="83"/>
      <c r="O489" s="83"/>
      <c r="P489" s="83"/>
      <c r="Q489" s="83"/>
    </row>
    <row r="490" spans="3:17" ht="15" customHeight="1" x14ac:dyDescent="0.45">
      <c r="C490" s="7"/>
      <c r="D490" s="83"/>
      <c r="E490" s="83"/>
      <c r="F490" s="83"/>
      <c r="G490" s="83"/>
      <c r="H490" s="83"/>
      <c r="I490" s="83"/>
      <c r="J490" s="83"/>
      <c r="K490" s="7"/>
      <c r="L490" s="7"/>
      <c r="M490" s="83"/>
      <c r="N490" s="83"/>
      <c r="O490" s="83"/>
      <c r="P490" s="83"/>
      <c r="Q490" s="83"/>
    </row>
    <row r="491" spans="3:17" ht="15" customHeight="1" x14ac:dyDescent="0.45">
      <c r="C491" s="7"/>
      <c r="D491" s="83"/>
      <c r="E491" s="83"/>
      <c r="F491" s="83"/>
      <c r="G491" s="83"/>
      <c r="H491" s="83"/>
      <c r="I491" s="83"/>
      <c r="J491" s="83"/>
      <c r="K491" s="7"/>
      <c r="L491" s="7"/>
      <c r="M491" s="83"/>
      <c r="N491" s="83"/>
      <c r="O491" s="83"/>
      <c r="P491" s="83"/>
      <c r="Q491" s="83"/>
    </row>
    <row r="492" spans="3:17" ht="15" customHeight="1" x14ac:dyDescent="0.45">
      <c r="C492" s="7"/>
      <c r="D492" s="83"/>
      <c r="E492" s="83"/>
      <c r="F492" s="83"/>
      <c r="G492" s="83"/>
      <c r="H492" s="83"/>
      <c r="I492" s="83"/>
      <c r="J492" s="83"/>
      <c r="K492" s="7"/>
      <c r="L492" s="7"/>
      <c r="M492" s="83"/>
      <c r="N492" s="83"/>
      <c r="O492" s="83"/>
      <c r="P492" s="83"/>
      <c r="Q492" s="83"/>
    </row>
    <row r="493" spans="3:17" ht="15" customHeight="1" x14ac:dyDescent="0.45">
      <c r="C493" s="7"/>
      <c r="D493" s="83"/>
      <c r="E493" s="83"/>
      <c r="F493" s="83"/>
      <c r="G493" s="83"/>
      <c r="H493" s="83"/>
      <c r="I493" s="83"/>
      <c r="J493" s="83"/>
      <c r="K493" s="7"/>
      <c r="L493" s="7"/>
      <c r="M493" s="83"/>
      <c r="N493" s="83"/>
      <c r="O493" s="83"/>
      <c r="P493" s="83"/>
      <c r="Q493" s="83"/>
    </row>
    <row r="494" spans="3:17" ht="15" customHeight="1" x14ac:dyDescent="0.45">
      <c r="C494" s="7"/>
      <c r="D494" s="83"/>
      <c r="E494" s="83"/>
      <c r="F494" s="83"/>
      <c r="G494" s="83"/>
      <c r="H494" s="83"/>
      <c r="I494" s="83"/>
      <c r="J494" s="83"/>
      <c r="K494" s="7"/>
      <c r="L494" s="7"/>
      <c r="M494" s="83"/>
      <c r="N494" s="83"/>
      <c r="O494" s="83"/>
      <c r="P494" s="83"/>
      <c r="Q494" s="83"/>
    </row>
    <row r="495" spans="3:17" ht="15" customHeight="1" x14ac:dyDescent="0.45">
      <c r="C495" s="7"/>
      <c r="D495" s="83"/>
      <c r="E495" s="83"/>
      <c r="F495" s="83"/>
      <c r="G495" s="83"/>
      <c r="H495" s="83"/>
      <c r="I495" s="83"/>
      <c r="J495" s="83"/>
      <c r="K495" s="7"/>
      <c r="L495" s="7"/>
      <c r="M495" s="83"/>
      <c r="N495" s="83"/>
      <c r="O495" s="83"/>
      <c r="P495" s="83"/>
      <c r="Q495" s="83"/>
    </row>
    <row r="496" spans="3:17" ht="15" customHeight="1" x14ac:dyDescent="0.45">
      <c r="C496" s="7"/>
      <c r="D496" s="83"/>
      <c r="E496" s="83"/>
      <c r="F496" s="83"/>
      <c r="G496" s="83"/>
      <c r="H496" s="83"/>
      <c r="I496" s="83"/>
      <c r="J496" s="83"/>
      <c r="K496" s="7"/>
      <c r="L496" s="7"/>
      <c r="M496" s="83"/>
      <c r="N496" s="83"/>
      <c r="O496" s="83"/>
      <c r="P496" s="83"/>
      <c r="Q496" s="83"/>
    </row>
    <row r="497" spans="3:17" ht="15" customHeight="1" x14ac:dyDescent="0.45">
      <c r="C497" s="7"/>
      <c r="D497" s="83"/>
      <c r="E497" s="83"/>
      <c r="F497" s="83"/>
      <c r="G497" s="83"/>
      <c r="H497" s="83"/>
      <c r="I497" s="83"/>
      <c r="J497" s="83"/>
      <c r="K497" s="7"/>
      <c r="L497" s="7"/>
      <c r="M497" s="83"/>
      <c r="N497" s="83"/>
      <c r="O497" s="83"/>
      <c r="P497" s="83"/>
      <c r="Q497" s="83"/>
    </row>
    <row r="498" spans="3:17" ht="15" customHeight="1" x14ac:dyDescent="0.45">
      <c r="C498" s="7"/>
      <c r="D498" s="83"/>
      <c r="E498" s="83"/>
      <c r="F498" s="83"/>
      <c r="G498" s="83"/>
      <c r="H498" s="83"/>
      <c r="I498" s="83"/>
      <c r="J498" s="83"/>
      <c r="K498" s="7"/>
      <c r="L498" s="7"/>
      <c r="M498" s="83"/>
      <c r="N498" s="83"/>
      <c r="O498" s="83"/>
      <c r="P498" s="83"/>
      <c r="Q498" s="83"/>
    </row>
    <row r="499" spans="3:17" ht="15" customHeight="1" x14ac:dyDescent="0.45">
      <c r="C499" s="7"/>
      <c r="D499" s="83"/>
      <c r="E499" s="83"/>
      <c r="F499" s="83"/>
      <c r="G499" s="83"/>
      <c r="H499" s="83"/>
      <c r="I499" s="83"/>
      <c r="J499" s="83"/>
      <c r="K499" s="7"/>
      <c r="L499" s="7"/>
      <c r="M499" s="83"/>
      <c r="N499" s="83"/>
      <c r="O499" s="83"/>
      <c r="P499" s="83"/>
      <c r="Q499" s="83"/>
    </row>
    <row r="500" spans="3:17" ht="15" customHeight="1" x14ac:dyDescent="0.45">
      <c r="C500" s="7"/>
      <c r="D500" s="83"/>
      <c r="E500" s="83"/>
      <c r="F500" s="83"/>
      <c r="G500" s="83"/>
      <c r="H500" s="83"/>
      <c r="I500" s="83"/>
      <c r="J500" s="83"/>
      <c r="K500" s="7"/>
      <c r="L500" s="7"/>
      <c r="M500" s="83"/>
      <c r="N500" s="83"/>
      <c r="O500" s="83"/>
      <c r="P500" s="83"/>
      <c r="Q500" s="83"/>
    </row>
    <row r="501" spans="3:17" ht="15" customHeight="1" x14ac:dyDescent="0.45">
      <c r="C501" s="7"/>
      <c r="D501" s="83"/>
      <c r="E501" s="83"/>
      <c r="F501" s="83"/>
      <c r="G501" s="83"/>
      <c r="H501" s="83"/>
      <c r="I501" s="83"/>
      <c r="J501" s="83"/>
      <c r="K501" s="7"/>
      <c r="L501" s="7"/>
      <c r="M501" s="83"/>
      <c r="N501" s="83"/>
      <c r="O501" s="83"/>
      <c r="P501" s="83"/>
      <c r="Q501" s="83"/>
    </row>
    <row r="502" spans="3:17" ht="15" customHeight="1" x14ac:dyDescent="0.45">
      <c r="C502" s="7"/>
      <c r="D502" s="83"/>
      <c r="E502" s="83"/>
      <c r="F502" s="83"/>
      <c r="G502" s="83"/>
      <c r="H502" s="83"/>
      <c r="I502" s="83"/>
      <c r="J502" s="83"/>
      <c r="K502" s="7"/>
      <c r="L502" s="7"/>
      <c r="M502" s="83"/>
      <c r="N502" s="83"/>
      <c r="O502" s="83"/>
      <c r="P502" s="83"/>
      <c r="Q502" s="83"/>
    </row>
    <row r="503" spans="3:17" ht="15" customHeight="1" x14ac:dyDescent="0.45">
      <c r="C503" s="7"/>
      <c r="D503" s="83"/>
      <c r="E503" s="83"/>
      <c r="F503" s="83"/>
      <c r="G503" s="83"/>
      <c r="H503" s="83"/>
      <c r="I503" s="83"/>
      <c r="J503" s="83"/>
      <c r="K503" s="7"/>
      <c r="L503" s="7"/>
      <c r="M503" s="83"/>
      <c r="N503" s="83"/>
      <c r="O503" s="83"/>
      <c r="P503" s="83"/>
      <c r="Q503" s="83"/>
    </row>
    <row r="504" spans="3:17" ht="15" customHeight="1" x14ac:dyDescent="0.45">
      <c r="C504" s="7"/>
      <c r="D504" s="83"/>
      <c r="E504" s="83"/>
      <c r="F504" s="83"/>
      <c r="G504" s="83"/>
      <c r="H504" s="83"/>
      <c r="I504" s="83"/>
      <c r="J504" s="83"/>
      <c r="K504" s="7"/>
      <c r="L504" s="7"/>
      <c r="M504" s="83"/>
      <c r="N504" s="83"/>
      <c r="O504" s="83"/>
      <c r="P504" s="83"/>
      <c r="Q504" s="83"/>
    </row>
    <row r="505" spans="3:17" ht="15" customHeight="1" x14ac:dyDescent="0.45">
      <c r="C505" s="7"/>
      <c r="D505" s="83"/>
      <c r="E505" s="83"/>
      <c r="F505" s="83"/>
      <c r="G505" s="83"/>
      <c r="H505" s="83"/>
      <c r="I505" s="83"/>
      <c r="J505" s="83"/>
      <c r="K505" s="7"/>
      <c r="L505" s="7"/>
      <c r="M505" s="83"/>
      <c r="N505" s="83"/>
      <c r="O505" s="83"/>
      <c r="P505" s="83"/>
      <c r="Q505" s="83"/>
    </row>
    <row r="506" spans="3:17" ht="15" customHeight="1" x14ac:dyDescent="0.45">
      <c r="C506" s="7"/>
      <c r="D506" s="83"/>
      <c r="E506" s="83"/>
      <c r="F506" s="83"/>
      <c r="G506" s="83"/>
      <c r="H506" s="83"/>
      <c r="I506" s="83"/>
      <c r="J506" s="83"/>
      <c r="K506" s="7"/>
      <c r="L506" s="7"/>
      <c r="M506" s="83"/>
      <c r="N506" s="83"/>
      <c r="O506" s="83"/>
      <c r="P506" s="83"/>
      <c r="Q506" s="83"/>
    </row>
    <row r="507" spans="3:17" ht="15" customHeight="1" x14ac:dyDescent="0.45">
      <c r="C507" s="7"/>
      <c r="D507" s="83"/>
      <c r="E507" s="83"/>
      <c r="F507" s="83"/>
      <c r="G507" s="83"/>
      <c r="H507" s="83"/>
      <c r="I507" s="83"/>
      <c r="J507" s="83"/>
      <c r="K507" s="7"/>
      <c r="L507" s="7"/>
      <c r="M507" s="83"/>
      <c r="N507" s="83"/>
      <c r="O507" s="83"/>
      <c r="P507" s="83"/>
      <c r="Q507" s="83"/>
    </row>
    <row r="508" spans="3:17" ht="15" customHeight="1" x14ac:dyDescent="0.45">
      <c r="C508" s="7"/>
      <c r="D508" s="83"/>
      <c r="E508" s="83"/>
      <c r="F508" s="83"/>
      <c r="G508" s="83"/>
      <c r="H508" s="83"/>
      <c r="I508" s="83"/>
      <c r="J508" s="83"/>
      <c r="K508" s="7"/>
      <c r="L508" s="7"/>
      <c r="M508" s="83"/>
      <c r="N508" s="83"/>
      <c r="O508" s="83"/>
      <c r="P508" s="83"/>
      <c r="Q508" s="83"/>
    </row>
    <row r="509" spans="3:17" ht="15" customHeight="1" x14ac:dyDescent="0.45">
      <c r="C509" s="7"/>
      <c r="D509" s="83"/>
      <c r="E509" s="83"/>
      <c r="F509" s="83"/>
      <c r="G509" s="83"/>
      <c r="H509" s="83"/>
      <c r="I509" s="83"/>
      <c r="J509" s="83"/>
      <c r="K509" s="7"/>
      <c r="L509" s="7"/>
      <c r="M509" s="83"/>
      <c r="N509" s="83"/>
      <c r="O509" s="83"/>
      <c r="P509" s="83"/>
      <c r="Q509" s="83"/>
    </row>
    <row r="510" spans="3:17" ht="15" customHeight="1" x14ac:dyDescent="0.45">
      <c r="C510" s="7"/>
      <c r="D510" s="83"/>
      <c r="E510" s="83"/>
      <c r="F510" s="83"/>
      <c r="G510" s="83"/>
      <c r="H510" s="83"/>
      <c r="I510" s="83"/>
      <c r="J510" s="83"/>
      <c r="K510" s="7"/>
      <c r="L510" s="7"/>
      <c r="M510" s="83"/>
      <c r="N510" s="83"/>
      <c r="O510" s="83"/>
      <c r="P510" s="83"/>
      <c r="Q510" s="83"/>
    </row>
    <row r="511" spans="3:17" ht="15" customHeight="1" x14ac:dyDescent="0.45">
      <c r="C511" s="7"/>
      <c r="D511" s="83"/>
      <c r="E511" s="83"/>
      <c r="F511" s="83"/>
      <c r="G511" s="83"/>
      <c r="H511" s="83"/>
      <c r="I511" s="83"/>
      <c r="J511" s="83"/>
      <c r="K511" s="7"/>
      <c r="L511" s="7"/>
      <c r="M511" s="83"/>
      <c r="N511" s="83"/>
      <c r="O511" s="83"/>
      <c r="P511" s="83"/>
      <c r="Q511" s="83"/>
    </row>
    <row r="512" spans="3:17" ht="15" customHeight="1" x14ac:dyDescent="0.45">
      <c r="C512" s="7"/>
      <c r="D512" s="83"/>
      <c r="E512" s="83"/>
      <c r="F512" s="83"/>
      <c r="G512" s="83"/>
      <c r="H512" s="83"/>
      <c r="I512" s="83"/>
      <c r="J512" s="83"/>
      <c r="K512" s="7"/>
      <c r="L512" s="7"/>
      <c r="M512" s="83"/>
      <c r="N512" s="83"/>
      <c r="O512" s="83"/>
      <c r="P512" s="83"/>
      <c r="Q512" s="83"/>
    </row>
    <row r="513" spans="3:17" ht="15" customHeight="1" x14ac:dyDescent="0.45">
      <c r="C513" s="7"/>
      <c r="D513" s="83"/>
      <c r="E513" s="83"/>
      <c r="F513" s="83"/>
      <c r="G513" s="83"/>
      <c r="H513" s="83"/>
      <c r="I513" s="83"/>
      <c r="J513" s="83"/>
      <c r="K513" s="7"/>
      <c r="L513" s="7"/>
      <c r="M513" s="83"/>
      <c r="N513" s="83"/>
      <c r="O513" s="83"/>
      <c r="P513" s="83"/>
      <c r="Q513" s="83"/>
    </row>
    <row r="514" spans="3:17" ht="15" customHeight="1" x14ac:dyDescent="0.45">
      <c r="C514" s="7"/>
      <c r="D514" s="83"/>
      <c r="E514" s="83"/>
      <c r="F514" s="83"/>
      <c r="G514" s="83"/>
      <c r="H514" s="83"/>
      <c r="I514" s="83"/>
      <c r="J514" s="83"/>
      <c r="K514" s="7"/>
      <c r="L514" s="7"/>
      <c r="M514" s="83"/>
      <c r="N514" s="83"/>
      <c r="O514" s="83"/>
      <c r="P514" s="83"/>
      <c r="Q514" s="83"/>
    </row>
    <row r="515" spans="3:17" ht="15" customHeight="1" x14ac:dyDescent="0.45">
      <c r="C515" s="7"/>
      <c r="D515" s="83"/>
      <c r="E515" s="83"/>
      <c r="F515" s="83"/>
      <c r="G515" s="83"/>
      <c r="H515" s="83"/>
      <c r="I515" s="83"/>
      <c r="J515" s="83"/>
      <c r="K515" s="7"/>
      <c r="L515" s="7"/>
      <c r="M515" s="83"/>
      <c r="N515" s="83"/>
      <c r="O515" s="83"/>
      <c r="P515" s="83"/>
      <c r="Q515" s="83"/>
    </row>
    <row r="516" spans="3:17" ht="15" customHeight="1" x14ac:dyDescent="0.45">
      <c r="C516" s="7"/>
      <c r="D516" s="83"/>
      <c r="E516" s="83"/>
      <c r="F516" s="83"/>
      <c r="G516" s="83"/>
      <c r="H516" s="83"/>
      <c r="I516" s="83"/>
      <c r="J516" s="83"/>
      <c r="K516" s="7"/>
      <c r="L516" s="7"/>
      <c r="M516" s="83"/>
      <c r="N516" s="83"/>
      <c r="O516" s="83"/>
      <c r="P516" s="83"/>
      <c r="Q516" s="83"/>
    </row>
    <row r="517" spans="3:17" ht="15" customHeight="1" x14ac:dyDescent="0.45">
      <c r="C517" s="7"/>
      <c r="D517" s="83"/>
      <c r="E517" s="83"/>
      <c r="F517" s="83"/>
      <c r="G517" s="83"/>
      <c r="H517" s="83"/>
      <c r="I517" s="83"/>
      <c r="J517" s="83"/>
      <c r="K517" s="7"/>
      <c r="L517" s="7"/>
      <c r="M517" s="83"/>
      <c r="N517" s="83"/>
      <c r="O517" s="83"/>
      <c r="P517" s="83"/>
      <c r="Q517" s="83"/>
    </row>
    <row r="518" spans="3:17" ht="15" customHeight="1" x14ac:dyDescent="0.45">
      <c r="C518" s="7"/>
      <c r="D518" s="83"/>
      <c r="E518" s="83"/>
      <c r="F518" s="83"/>
      <c r="G518" s="83"/>
      <c r="H518" s="83"/>
      <c r="I518" s="83"/>
      <c r="J518" s="83"/>
      <c r="K518" s="7"/>
      <c r="L518" s="7"/>
      <c r="M518" s="83"/>
      <c r="N518" s="83"/>
      <c r="O518" s="83"/>
      <c r="P518" s="83"/>
      <c r="Q518" s="83"/>
    </row>
    <row r="519" spans="3:17" ht="15" customHeight="1" x14ac:dyDescent="0.45">
      <c r="C519" s="7"/>
      <c r="D519" s="83"/>
      <c r="E519" s="83"/>
      <c r="F519" s="83"/>
      <c r="G519" s="83"/>
      <c r="H519" s="83"/>
      <c r="I519" s="83"/>
      <c r="J519" s="83"/>
      <c r="K519" s="7"/>
      <c r="L519" s="7"/>
      <c r="M519" s="83"/>
      <c r="N519" s="83"/>
      <c r="O519" s="83"/>
      <c r="P519" s="83"/>
      <c r="Q519" s="83"/>
    </row>
    <row r="520" spans="3:17" ht="15" customHeight="1" x14ac:dyDescent="0.45">
      <c r="C520" s="7"/>
      <c r="D520" s="83"/>
      <c r="E520" s="83"/>
      <c r="F520" s="83"/>
      <c r="G520" s="83"/>
      <c r="H520" s="83"/>
      <c r="I520" s="83"/>
      <c r="J520" s="83"/>
      <c r="K520" s="7"/>
      <c r="L520" s="7"/>
      <c r="M520" s="83"/>
      <c r="N520" s="83"/>
      <c r="O520" s="83"/>
      <c r="P520" s="83"/>
      <c r="Q520" s="83"/>
    </row>
    <row r="521" spans="3:17" ht="15" customHeight="1" x14ac:dyDescent="0.45">
      <c r="C521" s="7"/>
      <c r="D521" s="83"/>
      <c r="E521" s="83"/>
      <c r="F521" s="83"/>
      <c r="G521" s="83"/>
      <c r="H521" s="83"/>
      <c r="I521" s="83"/>
      <c r="J521" s="83"/>
      <c r="K521" s="7"/>
      <c r="L521" s="7"/>
      <c r="M521" s="83"/>
      <c r="N521" s="83"/>
      <c r="O521" s="83"/>
      <c r="P521" s="83"/>
      <c r="Q521" s="83"/>
    </row>
    <row r="522" spans="3:17" ht="15" customHeight="1" x14ac:dyDescent="0.45">
      <c r="C522" s="7"/>
      <c r="D522" s="83"/>
      <c r="E522" s="83"/>
      <c r="F522" s="83"/>
      <c r="G522" s="83"/>
      <c r="H522" s="83"/>
      <c r="I522" s="83"/>
      <c r="J522" s="83"/>
      <c r="K522" s="7"/>
      <c r="L522" s="7"/>
      <c r="M522" s="83"/>
      <c r="N522" s="83"/>
      <c r="O522" s="83"/>
      <c r="P522" s="83"/>
      <c r="Q522" s="83"/>
    </row>
    <row r="523" spans="3:17" ht="15" customHeight="1" x14ac:dyDescent="0.45">
      <c r="C523" s="7"/>
      <c r="D523" s="83"/>
      <c r="E523" s="83"/>
      <c r="F523" s="83"/>
      <c r="G523" s="83"/>
      <c r="H523" s="83"/>
      <c r="I523" s="83"/>
      <c r="J523" s="83"/>
      <c r="K523" s="7"/>
      <c r="L523" s="7"/>
      <c r="M523" s="83"/>
      <c r="N523" s="83"/>
      <c r="O523" s="83"/>
      <c r="P523" s="83"/>
      <c r="Q523" s="83"/>
    </row>
    <row r="524" spans="3:17" ht="15" customHeight="1" x14ac:dyDescent="0.45">
      <c r="C524" s="7"/>
      <c r="D524" s="83"/>
      <c r="E524" s="83"/>
      <c r="F524" s="83"/>
      <c r="G524" s="83"/>
      <c r="H524" s="83"/>
      <c r="I524" s="83"/>
      <c r="J524" s="83"/>
      <c r="K524" s="7"/>
      <c r="L524" s="7"/>
      <c r="M524" s="83"/>
      <c r="N524" s="83"/>
      <c r="O524" s="83"/>
      <c r="P524" s="83"/>
      <c r="Q524" s="83"/>
    </row>
    <row r="525" spans="3:17" ht="15" customHeight="1" x14ac:dyDescent="0.45">
      <c r="C525" s="7"/>
      <c r="D525" s="83"/>
      <c r="E525" s="83"/>
      <c r="F525" s="83"/>
      <c r="G525" s="83"/>
      <c r="H525" s="83"/>
      <c r="I525" s="83"/>
      <c r="J525" s="83"/>
      <c r="K525" s="7"/>
      <c r="L525" s="7"/>
      <c r="M525" s="83"/>
      <c r="N525" s="83"/>
      <c r="O525" s="83"/>
      <c r="P525" s="83"/>
      <c r="Q525" s="83"/>
    </row>
    <row r="526" spans="3:17" ht="15" customHeight="1" x14ac:dyDescent="0.45">
      <c r="C526" s="7"/>
      <c r="D526" s="83"/>
      <c r="E526" s="83"/>
      <c r="F526" s="83"/>
      <c r="G526" s="83"/>
      <c r="H526" s="83"/>
      <c r="I526" s="83"/>
      <c r="J526" s="83"/>
      <c r="K526" s="7"/>
      <c r="L526" s="7"/>
      <c r="M526" s="83"/>
      <c r="N526" s="83"/>
      <c r="O526" s="83"/>
      <c r="P526" s="83"/>
      <c r="Q526" s="83"/>
    </row>
    <row r="527" spans="3:17" ht="15" customHeight="1" x14ac:dyDescent="0.45">
      <c r="C527" s="7"/>
      <c r="D527" s="83"/>
      <c r="E527" s="83"/>
      <c r="F527" s="83"/>
      <c r="G527" s="83"/>
      <c r="H527" s="83"/>
      <c r="I527" s="83"/>
      <c r="J527" s="83"/>
      <c r="K527" s="7"/>
      <c r="L527" s="7"/>
      <c r="M527" s="83"/>
      <c r="N527" s="83"/>
      <c r="O527" s="83"/>
      <c r="P527" s="83"/>
      <c r="Q527" s="83"/>
    </row>
    <row r="528" spans="3:17" ht="15" customHeight="1" x14ac:dyDescent="0.45">
      <c r="C528" s="7"/>
      <c r="D528" s="83"/>
      <c r="E528" s="83"/>
      <c r="F528" s="83"/>
      <c r="G528" s="83"/>
      <c r="H528" s="83"/>
      <c r="I528" s="83"/>
      <c r="J528" s="83"/>
      <c r="K528" s="7"/>
      <c r="L528" s="7"/>
      <c r="M528" s="83"/>
      <c r="N528" s="83"/>
      <c r="O528" s="83"/>
      <c r="P528" s="83"/>
      <c r="Q528" s="83"/>
    </row>
    <row r="529" spans="3:17" ht="15" customHeight="1" x14ac:dyDescent="0.45">
      <c r="C529" s="7"/>
      <c r="D529" s="83"/>
      <c r="E529" s="83"/>
      <c r="F529" s="83"/>
      <c r="G529" s="83"/>
      <c r="H529" s="83"/>
      <c r="I529" s="83"/>
      <c r="J529" s="83"/>
      <c r="K529" s="7"/>
      <c r="L529" s="7"/>
      <c r="M529" s="83"/>
      <c r="N529" s="83"/>
      <c r="O529" s="83"/>
      <c r="P529" s="83"/>
      <c r="Q529" s="83"/>
    </row>
    <row r="530" spans="3:17" ht="15" customHeight="1" x14ac:dyDescent="0.45">
      <c r="C530" s="7"/>
      <c r="D530" s="83"/>
      <c r="E530" s="83"/>
      <c r="F530" s="83"/>
      <c r="G530" s="83"/>
      <c r="H530" s="83"/>
      <c r="I530" s="83"/>
      <c r="J530" s="83"/>
      <c r="K530" s="7"/>
      <c r="L530" s="7"/>
      <c r="M530" s="83"/>
      <c r="N530" s="83"/>
      <c r="O530" s="83"/>
      <c r="P530" s="83"/>
      <c r="Q530" s="83"/>
    </row>
    <row r="531" spans="3:17" ht="15" customHeight="1" x14ac:dyDescent="0.45">
      <c r="C531" s="7"/>
      <c r="D531" s="83"/>
      <c r="E531" s="83"/>
      <c r="F531" s="83"/>
      <c r="G531" s="83"/>
      <c r="H531" s="83"/>
      <c r="I531" s="83"/>
      <c r="J531" s="83"/>
      <c r="K531" s="7"/>
      <c r="L531" s="7"/>
      <c r="M531" s="83"/>
      <c r="N531" s="83"/>
      <c r="O531" s="83"/>
      <c r="P531" s="83"/>
      <c r="Q531" s="83"/>
    </row>
    <row r="532" spans="3:17" ht="15" customHeight="1" x14ac:dyDescent="0.45">
      <c r="C532" s="7"/>
      <c r="D532" s="83"/>
      <c r="E532" s="83"/>
      <c r="F532" s="83"/>
      <c r="G532" s="83"/>
      <c r="H532" s="83"/>
      <c r="I532" s="83"/>
      <c r="J532" s="83"/>
      <c r="K532" s="7"/>
      <c r="L532" s="7"/>
      <c r="M532" s="83"/>
      <c r="N532" s="83"/>
      <c r="O532" s="83"/>
      <c r="P532" s="83"/>
      <c r="Q532" s="83"/>
    </row>
    <row r="533" spans="3:17" ht="15" customHeight="1" x14ac:dyDescent="0.45">
      <c r="C533" s="7"/>
      <c r="D533" s="83"/>
      <c r="E533" s="83"/>
      <c r="F533" s="83"/>
      <c r="G533" s="83"/>
      <c r="H533" s="83"/>
      <c r="I533" s="83"/>
      <c r="J533" s="83"/>
      <c r="K533" s="7"/>
      <c r="L533" s="7"/>
      <c r="M533" s="83"/>
      <c r="N533" s="83"/>
      <c r="O533" s="83"/>
      <c r="P533" s="83"/>
      <c r="Q533" s="83"/>
    </row>
    <row r="534" spans="3:17" ht="15" customHeight="1" x14ac:dyDescent="0.45">
      <c r="C534" s="7"/>
      <c r="D534" s="83"/>
      <c r="E534" s="83"/>
      <c r="F534" s="83"/>
      <c r="G534" s="83"/>
      <c r="H534" s="83"/>
      <c r="I534" s="83"/>
      <c r="J534" s="83"/>
      <c r="K534" s="7"/>
      <c r="L534" s="7"/>
      <c r="M534" s="83"/>
      <c r="N534" s="83"/>
      <c r="O534" s="83"/>
      <c r="P534" s="83"/>
      <c r="Q534" s="83"/>
    </row>
    <row r="535" spans="3:17" ht="15" customHeight="1" x14ac:dyDescent="0.45">
      <c r="C535" s="7"/>
      <c r="D535" s="83"/>
      <c r="E535" s="83"/>
      <c r="F535" s="83"/>
      <c r="G535" s="83"/>
      <c r="H535" s="83"/>
      <c r="I535" s="83"/>
      <c r="J535" s="83"/>
      <c r="K535" s="7"/>
      <c r="L535" s="7"/>
      <c r="M535" s="83"/>
      <c r="N535" s="83"/>
      <c r="O535" s="83"/>
      <c r="P535" s="83"/>
      <c r="Q535" s="83"/>
    </row>
    <row r="536" spans="3:17" ht="15" customHeight="1" x14ac:dyDescent="0.45">
      <c r="C536" s="7"/>
      <c r="D536" s="83"/>
      <c r="E536" s="83"/>
      <c r="F536" s="83"/>
      <c r="G536" s="83"/>
      <c r="H536" s="83"/>
      <c r="I536" s="83"/>
      <c r="J536" s="83"/>
      <c r="K536" s="7"/>
      <c r="L536" s="7"/>
      <c r="M536" s="83"/>
      <c r="N536" s="83"/>
      <c r="O536" s="83"/>
      <c r="P536" s="83"/>
      <c r="Q536" s="83"/>
    </row>
    <row r="537" spans="3:17" ht="15" customHeight="1" x14ac:dyDescent="0.45">
      <c r="C537" s="7"/>
      <c r="D537" s="83"/>
      <c r="E537" s="83"/>
      <c r="F537" s="83"/>
      <c r="G537" s="83"/>
      <c r="H537" s="83"/>
      <c r="I537" s="83"/>
      <c r="J537" s="83"/>
      <c r="K537" s="7"/>
      <c r="L537" s="7"/>
      <c r="M537" s="83"/>
      <c r="N537" s="83"/>
      <c r="O537" s="83"/>
      <c r="P537" s="83"/>
      <c r="Q537" s="83"/>
    </row>
    <row r="538" spans="3:17" ht="15" customHeight="1" x14ac:dyDescent="0.45">
      <c r="C538" s="7"/>
      <c r="D538" s="83"/>
      <c r="E538" s="83"/>
      <c r="F538" s="83"/>
      <c r="G538" s="83"/>
      <c r="H538" s="83"/>
      <c r="I538" s="83"/>
      <c r="J538" s="83"/>
      <c r="K538" s="7"/>
      <c r="L538" s="7"/>
      <c r="M538" s="83"/>
      <c r="N538" s="83"/>
      <c r="O538" s="83"/>
      <c r="P538" s="83"/>
      <c r="Q538" s="83"/>
    </row>
    <row r="539" spans="3:17" ht="15" customHeight="1" x14ac:dyDescent="0.45">
      <c r="C539" s="7"/>
      <c r="D539" s="83"/>
      <c r="E539" s="83"/>
      <c r="F539" s="83"/>
      <c r="G539" s="83"/>
      <c r="H539" s="83"/>
      <c r="I539" s="83"/>
      <c r="J539" s="83"/>
      <c r="K539" s="7"/>
      <c r="L539" s="7"/>
      <c r="M539" s="83"/>
      <c r="N539" s="83"/>
      <c r="O539" s="83"/>
      <c r="P539" s="83"/>
      <c r="Q539" s="83"/>
    </row>
    <row r="540" spans="3:17" ht="15" customHeight="1" x14ac:dyDescent="0.45">
      <c r="C540" s="7"/>
      <c r="D540" s="83"/>
      <c r="E540" s="83"/>
      <c r="F540" s="83"/>
      <c r="G540" s="83"/>
      <c r="H540" s="83"/>
      <c r="I540" s="83"/>
      <c r="J540" s="83"/>
      <c r="K540" s="7"/>
      <c r="L540" s="7"/>
      <c r="M540" s="83"/>
      <c r="N540" s="83"/>
      <c r="O540" s="83"/>
      <c r="P540" s="83"/>
      <c r="Q540" s="83"/>
    </row>
    <row r="541" spans="3:17" ht="15" customHeight="1" x14ac:dyDescent="0.45">
      <c r="C541" s="7"/>
      <c r="D541" s="83"/>
      <c r="E541" s="83"/>
      <c r="F541" s="83"/>
      <c r="G541" s="83"/>
      <c r="H541" s="83"/>
      <c r="I541" s="83"/>
      <c r="J541" s="83"/>
      <c r="K541" s="7"/>
      <c r="L541" s="7"/>
      <c r="M541" s="83"/>
      <c r="N541" s="83"/>
      <c r="O541" s="83"/>
      <c r="P541" s="83"/>
      <c r="Q541" s="83"/>
    </row>
    <row r="542" spans="3:17" ht="15" customHeight="1" x14ac:dyDescent="0.45">
      <c r="C542" s="7"/>
      <c r="D542" s="83"/>
      <c r="E542" s="83"/>
      <c r="F542" s="83"/>
      <c r="G542" s="83"/>
      <c r="H542" s="83"/>
      <c r="I542" s="83"/>
      <c r="J542" s="83"/>
      <c r="K542" s="7"/>
      <c r="L542" s="7"/>
      <c r="M542" s="83"/>
      <c r="N542" s="83"/>
      <c r="O542" s="83"/>
      <c r="P542" s="83"/>
      <c r="Q542" s="83"/>
    </row>
    <row r="543" spans="3:17" ht="15" customHeight="1" x14ac:dyDescent="0.45">
      <c r="C543" s="7"/>
      <c r="D543" s="83"/>
      <c r="E543" s="83"/>
      <c r="F543" s="83"/>
      <c r="G543" s="83"/>
      <c r="H543" s="83"/>
      <c r="I543" s="83"/>
      <c r="J543" s="83"/>
      <c r="K543" s="7"/>
      <c r="L543" s="7"/>
      <c r="M543" s="83"/>
      <c r="N543" s="83"/>
      <c r="O543" s="83"/>
      <c r="P543" s="83"/>
      <c r="Q543" s="83"/>
    </row>
    <row r="544" spans="3:17" ht="15" customHeight="1" x14ac:dyDescent="0.45">
      <c r="C544" s="7"/>
      <c r="D544" s="83"/>
      <c r="E544" s="83"/>
      <c r="F544" s="83"/>
      <c r="G544" s="83"/>
      <c r="H544" s="83"/>
      <c r="I544" s="83"/>
      <c r="J544" s="83"/>
      <c r="K544" s="7"/>
      <c r="L544" s="7"/>
      <c r="M544" s="83"/>
      <c r="N544" s="83"/>
      <c r="O544" s="83"/>
      <c r="P544" s="83"/>
      <c r="Q544" s="83"/>
    </row>
    <row r="545" spans="3:17" ht="15" customHeight="1" x14ac:dyDescent="0.45">
      <c r="C545" s="7"/>
      <c r="D545" s="83"/>
      <c r="E545" s="83"/>
      <c r="F545" s="83"/>
      <c r="G545" s="83"/>
      <c r="H545" s="83"/>
      <c r="I545" s="83"/>
      <c r="J545" s="83"/>
      <c r="K545" s="7"/>
      <c r="L545" s="7"/>
      <c r="M545" s="83"/>
      <c r="N545" s="83"/>
      <c r="O545" s="83"/>
      <c r="P545" s="83"/>
      <c r="Q545" s="83"/>
    </row>
    <row r="546" spans="3:17" ht="15" customHeight="1" x14ac:dyDescent="0.45">
      <c r="C546" s="7"/>
      <c r="D546" s="83"/>
      <c r="E546" s="83"/>
      <c r="F546" s="83"/>
      <c r="G546" s="83"/>
      <c r="H546" s="83"/>
      <c r="I546" s="83"/>
      <c r="J546" s="83"/>
      <c r="K546" s="7"/>
      <c r="L546" s="7"/>
      <c r="M546" s="83"/>
      <c r="N546" s="83"/>
      <c r="O546" s="83"/>
      <c r="P546" s="83"/>
      <c r="Q546" s="83"/>
    </row>
    <row r="547" spans="3:17" ht="15" customHeight="1" x14ac:dyDescent="0.45">
      <c r="C547" s="7"/>
      <c r="D547" s="83"/>
      <c r="E547" s="83"/>
      <c r="F547" s="83"/>
      <c r="G547" s="83"/>
      <c r="H547" s="83"/>
      <c r="I547" s="83"/>
      <c r="J547" s="83"/>
      <c r="K547" s="7"/>
      <c r="L547" s="7"/>
      <c r="M547" s="83"/>
      <c r="N547" s="83"/>
      <c r="O547" s="83"/>
      <c r="P547" s="83"/>
      <c r="Q547" s="83"/>
    </row>
    <row r="548" spans="3:17" ht="15" customHeight="1" x14ac:dyDescent="0.45">
      <c r="C548" s="7"/>
      <c r="D548" s="83"/>
      <c r="E548" s="83"/>
      <c r="F548" s="83"/>
      <c r="G548" s="83"/>
      <c r="H548" s="83"/>
      <c r="I548" s="83"/>
      <c r="J548" s="83"/>
      <c r="K548" s="7"/>
      <c r="L548" s="7"/>
      <c r="M548" s="83"/>
      <c r="N548" s="83"/>
      <c r="O548" s="83"/>
      <c r="P548" s="83"/>
      <c r="Q548" s="83"/>
    </row>
    <row r="549" spans="3:17" ht="15" customHeight="1" x14ac:dyDescent="0.45">
      <c r="C549" s="7"/>
      <c r="D549" s="83"/>
      <c r="E549" s="83"/>
      <c r="F549" s="83"/>
      <c r="G549" s="83"/>
      <c r="H549" s="83"/>
      <c r="I549" s="83"/>
      <c r="J549" s="83"/>
      <c r="K549" s="7"/>
      <c r="L549" s="7"/>
      <c r="M549" s="83"/>
      <c r="N549" s="83"/>
      <c r="O549" s="83"/>
      <c r="P549" s="83"/>
      <c r="Q549" s="83"/>
    </row>
    <row r="550" spans="3:17" ht="15" customHeight="1" x14ac:dyDescent="0.45">
      <c r="C550" s="7"/>
      <c r="D550" s="83"/>
      <c r="E550" s="83"/>
      <c r="F550" s="83"/>
      <c r="G550" s="83"/>
      <c r="H550" s="83"/>
      <c r="I550" s="83"/>
      <c r="J550" s="83"/>
      <c r="K550" s="7"/>
      <c r="L550" s="7"/>
      <c r="M550" s="83"/>
      <c r="N550" s="83"/>
      <c r="O550" s="83"/>
      <c r="P550" s="83"/>
      <c r="Q550" s="83"/>
    </row>
    <row r="551" spans="3:17" ht="15" customHeight="1" x14ac:dyDescent="0.45">
      <c r="C551" s="7"/>
      <c r="D551" s="83"/>
      <c r="E551" s="83"/>
      <c r="F551" s="83"/>
      <c r="G551" s="83"/>
      <c r="H551" s="83"/>
      <c r="I551" s="83"/>
      <c r="J551" s="83"/>
      <c r="K551" s="7"/>
      <c r="L551" s="7"/>
      <c r="M551" s="83"/>
      <c r="N551" s="83"/>
      <c r="O551" s="83"/>
      <c r="P551" s="83"/>
      <c r="Q551" s="83"/>
    </row>
    <row r="552" spans="3:17" ht="15" customHeight="1" x14ac:dyDescent="0.45">
      <c r="C552" s="7"/>
      <c r="D552" s="83"/>
      <c r="E552" s="83"/>
      <c r="F552" s="83"/>
      <c r="G552" s="83"/>
      <c r="H552" s="83"/>
      <c r="I552" s="83"/>
      <c r="J552" s="83"/>
      <c r="K552" s="7"/>
      <c r="L552" s="7"/>
      <c r="M552" s="83"/>
      <c r="N552" s="83"/>
      <c r="O552" s="83"/>
      <c r="P552" s="83"/>
      <c r="Q552" s="83"/>
    </row>
    <row r="553" spans="3:17" ht="15" customHeight="1" x14ac:dyDescent="0.45">
      <c r="C553" s="7"/>
      <c r="D553" s="83"/>
      <c r="E553" s="83"/>
      <c r="F553" s="83"/>
      <c r="G553" s="83"/>
      <c r="H553" s="83"/>
      <c r="I553" s="83"/>
      <c r="J553" s="83"/>
      <c r="K553" s="7"/>
      <c r="L553" s="7"/>
      <c r="M553" s="83"/>
      <c r="N553" s="83"/>
      <c r="O553" s="83"/>
      <c r="P553" s="83"/>
      <c r="Q553" s="83"/>
    </row>
    <row r="554" spans="3:17" ht="15" customHeight="1" x14ac:dyDescent="0.45">
      <c r="C554" s="7"/>
      <c r="D554" s="83"/>
      <c r="E554" s="83"/>
      <c r="F554" s="83"/>
      <c r="G554" s="83"/>
      <c r="H554" s="83"/>
      <c r="I554" s="83"/>
      <c r="J554" s="83"/>
      <c r="K554" s="7"/>
      <c r="L554" s="7"/>
      <c r="M554" s="83"/>
      <c r="N554" s="83"/>
      <c r="O554" s="83"/>
      <c r="P554" s="83"/>
      <c r="Q554" s="83"/>
    </row>
    <row r="555" spans="3:17" ht="15" customHeight="1" x14ac:dyDescent="0.45">
      <c r="C555" s="7"/>
      <c r="D555" s="83"/>
      <c r="E555" s="83"/>
      <c r="F555" s="83"/>
      <c r="G555" s="83"/>
      <c r="H555" s="83"/>
      <c r="I555" s="83"/>
      <c r="J555" s="83"/>
      <c r="K555" s="7"/>
      <c r="L555" s="7"/>
      <c r="M555" s="83"/>
      <c r="N555" s="83"/>
      <c r="O555" s="83"/>
      <c r="P555" s="83"/>
      <c r="Q555" s="83"/>
    </row>
    <row r="556" spans="3:17" ht="15" customHeight="1" x14ac:dyDescent="0.45"/>
  </sheetData>
  <mergeCells count="38">
    <mergeCell ref="C144:AB144"/>
    <mergeCell ref="AB108:AB126"/>
    <mergeCell ref="AB84:AB106"/>
    <mergeCell ref="AB128:AB142"/>
    <mergeCell ref="AB63:AB81"/>
    <mergeCell ref="R164:AB164"/>
    <mergeCell ref="C153:AB153"/>
    <mergeCell ref="AD156:AD157"/>
    <mergeCell ref="C164:K164"/>
    <mergeCell ref="AD164:AD174"/>
    <mergeCell ref="L164:Q164"/>
    <mergeCell ref="AB165:AB180"/>
    <mergeCell ref="AB154:AB163"/>
    <mergeCell ref="A152:B152"/>
    <mergeCell ref="C152:K152"/>
    <mergeCell ref="R152:AB152"/>
    <mergeCell ref="L152:Q152"/>
    <mergeCell ref="AB145:AB151"/>
    <mergeCell ref="A82:B82"/>
    <mergeCell ref="C83:AA83"/>
    <mergeCell ref="C107:AA107"/>
    <mergeCell ref="C127:AA127"/>
    <mergeCell ref="A143:B143"/>
    <mergeCell ref="AB1:AB4"/>
    <mergeCell ref="A2:B2"/>
    <mergeCell ref="A3:B3"/>
    <mergeCell ref="A4:B4"/>
    <mergeCell ref="A58:B58"/>
    <mergeCell ref="A27:B27"/>
    <mergeCell ref="A18:B18"/>
    <mergeCell ref="A1:B1"/>
    <mergeCell ref="R1:AA3"/>
    <mergeCell ref="A5:B5"/>
    <mergeCell ref="A7:B7"/>
    <mergeCell ref="A23:B23"/>
    <mergeCell ref="A31:B31"/>
    <mergeCell ref="A41:B41"/>
    <mergeCell ref="AB7:AB61"/>
  </mergeCells>
  <phoneticPr fontId="15" type="noConversion"/>
  <dataValidations count="1">
    <dataValidation type="list" allowBlank="1" showInputMessage="1" showErrorMessage="1" sqref="C3:Q3" xr:uid="{58850B6E-AED8-4E91-B4FA-F2C4E65FDA0E}">
      <formula1>$S$4:$AA$4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E83EE-DADE-46CA-939E-B6BAFE9A76F0}">
  <dimension ref="A1:VM608"/>
  <sheetViews>
    <sheetView topLeftCell="A89" zoomScale="90" zoomScaleNormal="90" workbookViewId="0">
      <pane xSplit="2" topLeftCell="AD1" activePane="topRight" state="frozen"/>
      <selection activeCell="A18" sqref="A18"/>
      <selection pane="topRight" activeCell="AJ4" activeCellId="1" sqref="AH1:AH1048576 AJ1:AJ1048576"/>
    </sheetView>
  </sheetViews>
  <sheetFormatPr defaultColWidth="9.1796875" defaultRowHeight="16.5" x14ac:dyDescent="0.45"/>
  <cols>
    <col min="1" max="1" width="14.54296875" style="7" customWidth="1"/>
    <col min="2" max="2" width="68" style="39" customWidth="1"/>
    <col min="3" max="3" width="32.90625" style="20" bestFit="1" customWidth="1"/>
    <col min="4" max="4" width="36.36328125" style="20" bestFit="1" customWidth="1"/>
    <col min="5" max="5" width="35.453125" style="20" bestFit="1" customWidth="1"/>
    <col min="6" max="6" width="22.08984375" style="20" bestFit="1" customWidth="1"/>
    <col min="7" max="7" width="27.1796875" style="20" bestFit="1" customWidth="1"/>
    <col min="8" max="8" width="19.36328125" style="20" bestFit="1" customWidth="1"/>
    <col min="9" max="9" width="35.6328125" style="20" bestFit="1" customWidth="1"/>
    <col min="10" max="10" width="33" style="21" bestFit="1" customWidth="1"/>
    <col min="11" max="11" width="31.453125" style="21" bestFit="1" customWidth="1"/>
    <col min="12" max="12" width="23.81640625" style="20" bestFit="1" customWidth="1"/>
    <col min="13" max="13" width="35.453125" style="20" bestFit="1" customWidth="1"/>
    <col min="14" max="15" width="19.36328125" style="20" bestFit="1" customWidth="1"/>
    <col min="16" max="16" width="37.453125" style="20" bestFit="1" customWidth="1"/>
    <col min="17" max="17" width="33.1796875" style="21" bestFit="1" customWidth="1"/>
    <col min="18" max="18" width="33.7265625" style="20" bestFit="1" customWidth="1"/>
    <col min="19" max="19" width="20.81640625" style="20" bestFit="1" customWidth="1"/>
    <col min="20" max="21" width="19.36328125" style="20" bestFit="1" customWidth="1"/>
    <col min="22" max="22" width="23.81640625" style="20" bestFit="1" customWidth="1"/>
    <col min="23" max="23" width="23.26953125" style="20" bestFit="1" customWidth="1"/>
    <col min="24" max="24" width="19.36328125" style="20" bestFit="1" customWidth="1"/>
    <col min="25" max="25" width="32.6328125" style="20" bestFit="1" customWidth="1"/>
    <col min="26" max="27" width="19.36328125" style="20" bestFit="1" customWidth="1"/>
    <col min="28" max="28" width="10.1796875" style="7" bestFit="1" customWidth="1"/>
    <col min="29" max="29" width="10.6328125" style="7" bestFit="1" customWidth="1"/>
    <col min="30" max="30" width="9.6328125" style="7" bestFit="1" customWidth="1"/>
    <col min="31" max="31" width="7.08984375" style="7" bestFit="1" customWidth="1"/>
    <col min="32" max="37" width="9.1796875" style="7"/>
    <col min="38" max="38" width="56.453125" style="7" customWidth="1"/>
    <col min="39" max="16384" width="9.1796875" style="7"/>
  </cols>
  <sheetData>
    <row r="1" spans="1:38" s="65" customFormat="1" ht="52" customHeight="1" x14ac:dyDescent="0.7">
      <c r="A1" s="410" t="s">
        <v>8</v>
      </c>
      <c r="B1" s="411"/>
      <c r="C1" s="66" t="s">
        <v>421</v>
      </c>
      <c r="D1" s="66" t="s">
        <v>422</v>
      </c>
      <c r="E1" s="66" t="s">
        <v>423</v>
      </c>
      <c r="F1" s="66" t="s">
        <v>424</v>
      </c>
      <c r="G1" s="66" t="s">
        <v>425</v>
      </c>
      <c r="H1" s="66" t="s">
        <v>426</v>
      </c>
      <c r="I1" s="66" t="s">
        <v>427</v>
      </c>
      <c r="J1" s="66" t="s">
        <v>428</v>
      </c>
      <c r="K1" s="66" t="s">
        <v>429</v>
      </c>
      <c r="L1" s="66" t="s">
        <v>430</v>
      </c>
      <c r="M1" s="66" t="s">
        <v>431</v>
      </c>
      <c r="N1" s="66" t="s">
        <v>432</v>
      </c>
      <c r="O1" s="66" t="s">
        <v>433</v>
      </c>
      <c r="P1" s="66" t="s">
        <v>434</v>
      </c>
      <c r="Q1" s="66" t="s">
        <v>435</v>
      </c>
      <c r="R1" s="66" t="s">
        <v>436</v>
      </c>
      <c r="S1" s="66" t="s">
        <v>437</v>
      </c>
      <c r="T1" s="66" t="s">
        <v>438</v>
      </c>
      <c r="U1" s="66" t="s">
        <v>439</v>
      </c>
      <c r="V1" s="66" t="s">
        <v>440</v>
      </c>
      <c r="W1" s="66" t="s">
        <v>441</v>
      </c>
      <c r="X1" s="66" t="s">
        <v>442</v>
      </c>
      <c r="Y1" s="66" t="s">
        <v>443</v>
      </c>
      <c r="Z1" s="66" t="s">
        <v>444</v>
      </c>
      <c r="AA1" s="66" t="s">
        <v>445</v>
      </c>
      <c r="AB1" s="383" t="s">
        <v>18</v>
      </c>
      <c r="AC1" s="382"/>
      <c r="AD1" s="382"/>
      <c r="AE1" s="382"/>
      <c r="AF1" s="382"/>
      <c r="AG1" s="382"/>
      <c r="AH1" s="382"/>
      <c r="AI1" s="382"/>
      <c r="AJ1" s="382"/>
      <c r="AK1" s="382"/>
      <c r="AL1" s="381" t="s">
        <v>19</v>
      </c>
    </row>
    <row r="2" spans="1:38" s="40" customFormat="1" ht="31.5" customHeight="1" x14ac:dyDescent="0.45">
      <c r="A2" s="413" t="s">
        <v>20</v>
      </c>
      <c r="B2" s="413"/>
      <c r="C2" s="325">
        <v>46107</v>
      </c>
      <c r="D2" s="325">
        <v>46108</v>
      </c>
      <c r="E2" s="325">
        <v>46108</v>
      </c>
      <c r="F2" s="326">
        <v>46078</v>
      </c>
      <c r="G2" s="327">
        <v>46079</v>
      </c>
      <c r="H2" s="327">
        <v>46080</v>
      </c>
      <c r="I2" s="327">
        <v>45715</v>
      </c>
      <c r="J2" s="327">
        <v>46444</v>
      </c>
      <c r="K2" s="327">
        <v>46080</v>
      </c>
      <c r="L2" s="327">
        <v>46083</v>
      </c>
      <c r="M2" s="327">
        <v>46083</v>
      </c>
      <c r="N2" s="327">
        <v>46083</v>
      </c>
      <c r="O2" s="328">
        <v>37317</v>
      </c>
      <c r="P2" s="329">
        <v>46083</v>
      </c>
      <c r="Q2" s="326">
        <v>46083</v>
      </c>
      <c r="R2" s="327">
        <v>46084</v>
      </c>
      <c r="S2" s="327">
        <v>46084</v>
      </c>
      <c r="T2" s="327">
        <v>46084</v>
      </c>
      <c r="U2" s="327">
        <v>46084</v>
      </c>
      <c r="V2" s="327">
        <v>46085</v>
      </c>
      <c r="W2" s="327">
        <v>46085</v>
      </c>
      <c r="X2" s="327">
        <v>46085</v>
      </c>
      <c r="Y2" s="258" t="s">
        <v>446</v>
      </c>
      <c r="Z2" s="327">
        <v>46085</v>
      </c>
      <c r="AA2" s="326">
        <v>46085</v>
      </c>
      <c r="AB2" s="383"/>
      <c r="AC2" s="382"/>
      <c r="AD2" s="382"/>
      <c r="AE2" s="382"/>
      <c r="AF2" s="382"/>
      <c r="AG2" s="382"/>
      <c r="AH2" s="382"/>
      <c r="AI2" s="382"/>
      <c r="AJ2" s="382"/>
      <c r="AK2" s="382"/>
      <c r="AL2" s="382"/>
    </row>
    <row r="3" spans="1:38" s="40" customFormat="1" ht="31.5" customHeight="1" x14ac:dyDescent="0.45">
      <c r="A3" s="413" t="s">
        <v>21</v>
      </c>
      <c r="B3" s="414"/>
      <c r="C3" s="42" t="s">
        <v>22</v>
      </c>
      <c r="D3" s="240" t="s">
        <v>23</v>
      </c>
      <c r="E3" s="241" t="s">
        <v>23</v>
      </c>
      <c r="F3" s="243" t="s">
        <v>22</v>
      </c>
      <c r="G3" s="242" t="s">
        <v>30</v>
      </c>
      <c r="H3" s="240" t="s">
        <v>23</v>
      </c>
      <c r="I3" s="42" t="s">
        <v>23</v>
      </c>
      <c r="J3" s="42" t="s">
        <v>22</v>
      </c>
      <c r="K3" s="42" t="s">
        <v>30</v>
      </c>
      <c r="L3" s="42" t="s">
        <v>24</v>
      </c>
      <c r="M3" s="42" t="s">
        <v>24</v>
      </c>
      <c r="N3" s="42" t="s">
        <v>25</v>
      </c>
      <c r="O3" s="42" t="s">
        <v>25</v>
      </c>
      <c r="P3" s="42" t="s">
        <v>24</v>
      </c>
      <c r="Q3" s="258" t="s">
        <v>25</v>
      </c>
      <c r="R3" s="42" t="s">
        <v>26</v>
      </c>
      <c r="S3" s="42" t="s">
        <v>26</v>
      </c>
      <c r="T3" s="42" t="s">
        <v>26</v>
      </c>
      <c r="U3" s="42" t="s">
        <v>27</v>
      </c>
      <c r="V3" s="42" t="s">
        <v>28</v>
      </c>
      <c r="W3" s="42" t="s">
        <v>29</v>
      </c>
      <c r="X3" s="42" t="s">
        <v>29</v>
      </c>
      <c r="Y3" s="258" t="s">
        <v>27</v>
      </c>
      <c r="Z3" s="258" t="s">
        <v>28</v>
      </c>
      <c r="AA3" s="42" t="s">
        <v>28</v>
      </c>
      <c r="AB3" s="383"/>
      <c r="AC3" s="382"/>
      <c r="AD3" s="382"/>
      <c r="AE3" s="382"/>
      <c r="AF3" s="382"/>
      <c r="AG3" s="382"/>
      <c r="AH3" s="382"/>
      <c r="AI3" s="382"/>
      <c r="AJ3" s="382"/>
      <c r="AK3" s="382"/>
      <c r="AL3" s="382"/>
    </row>
    <row r="4" spans="1:38" s="40" customFormat="1" ht="16" x14ac:dyDescent="0.45">
      <c r="A4" s="412"/>
      <c r="B4" s="412"/>
      <c r="C4" s="67"/>
      <c r="D4" s="67"/>
      <c r="E4" s="67"/>
      <c r="F4" s="67"/>
      <c r="G4" s="67"/>
      <c r="H4" s="67"/>
      <c r="I4" s="67"/>
      <c r="J4" s="67"/>
      <c r="K4" s="67"/>
      <c r="L4" s="67"/>
      <c r="M4" s="67"/>
      <c r="N4" s="67"/>
      <c r="O4" s="67"/>
      <c r="P4" s="67"/>
      <c r="Q4" s="67"/>
      <c r="R4" s="67"/>
      <c r="S4" s="67"/>
      <c r="T4" s="67"/>
      <c r="U4" s="67"/>
      <c r="V4" s="67"/>
      <c r="W4" s="67"/>
      <c r="X4" s="67"/>
      <c r="Y4" s="67"/>
      <c r="Z4" s="67"/>
      <c r="AA4" s="67"/>
      <c r="AB4" s="16" t="s">
        <v>35</v>
      </c>
      <c r="AC4" s="16" t="s">
        <v>22</v>
      </c>
      <c r="AD4" s="43" t="s">
        <v>23</v>
      </c>
      <c r="AE4" s="43" t="s">
        <v>24</v>
      </c>
      <c r="AF4" s="43" t="s">
        <v>25</v>
      </c>
      <c r="AG4" s="43" t="s">
        <v>26</v>
      </c>
      <c r="AH4" s="43" t="s">
        <v>27</v>
      </c>
      <c r="AI4" s="43" t="s">
        <v>28</v>
      </c>
      <c r="AJ4" s="43" t="s">
        <v>29</v>
      </c>
      <c r="AK4" s="43" t="s">
        <v>30</v>
      </c>
      <c r="AL4" s="382"/>
    </row>
    <row r="5" spans="1:38" x14ac:dyDescent="0.45">
      <c r="A5" s="438" t="s">
        <v>220</v>
      </c>
      <c r="B5" s="439"/>
      <c r="C5" s="433"/>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34"/>
      <c r="AI5" s="434"/>
      <c r="AJ5" s="434"/>
      <c r="AK5" s="434"/>
      <c r="AL5" s="434"/>
    </row>
    <row r="6" spans="1:38" x14ac:dyDescent="0.45">
      <c r="A6" s="350" t="s">
        <v>37</v>
      </c>
      <c r="B6" s="87" t="s">
        <v>38</v>
      </c>
      <c r="C6" s="435"/>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row>
    <row r="7" spans="1:38" s="361" customFormat="1" x14ac:dyDescent="0.45">
      <c r="A7" s="421" t="s">
        <v>39</v>
      </c>
      <c r="B7" s="422"/>
      <c r="C7" s="113" t="s">
        <v>40</v>
      </c>
      <c r="D7" s="114"/>
      <c r="E7" s="114"/>
      <c r="F7" s="114"/>
      <c r="G7" s="114"/>
      <c r="H7" s="113"/>
      <c r="I7" s="114"/>
      <c r="J7" s="115"/>
      <c r="K7" s="112"/>
      <c r="L7" s="113"/>
      <c r="M7" s="114"/>
      <c r="N7" s="114"/>
      <c r="O7" s="114"/>
      <c r="P7" s="114"/>
      <c r="Q7" s="112"/>
      <c r="R7" s="113"/>
      <c r="S7" s="114"/>
      <c r="T7" s="114"/>
      <c r="U7" s="114"/>
      <c r="V7" s="114"/>
      <c r="W7" s="114"/>
      <c r="X7" s="114"/>
      <c r="Y7" s="114"/>
      <c r="Z7" s="114"/>
      <c r="AA7" s="114"/>
      <c r="AB7" s="274">
        <f>COUNTIF(C7:AA7,"x")</f>
        <v>1</v>
      </c>
      <c r="AC7" s="274">
        <f t="shared" ref="AC7:AK16" si="0">COUNTIFS($C7:$AA7,"x",$C$3:$AA$3,AC$4)</f>
        <v>1</v>
      </c>
      <c r="AD7" s="274">
        <f t="shared" si="0"/>
        <v>0</v>
      </c>
      <c r="AE7" s="274">
        <f t="shared" si="0"/>
        <v>0</v>
      </c>
      <c r="AF7" s="274">
        <f t="shared" si="0"/>
        <v>0</v>
      </c>
      <c r="AG7" s="274">
        <f t="shared" si="0"/>
        <v>0</v>
      </c>
      <c r="AH7" s="274">
        <f t="shared" si="0"/>
        <v>0</v>
      </c>
      <c r="AI7" s="274">
        <f t="shared" si="0"/>
        <v>0</v>
      </c>
      <c r="AJ7" s="274">
        <f t="shared" si="0"/>
        <v>0</v>
      </c>
      <c r="AK7" s="274">
        <f t="shared" si="0"/>
        <v>0</v>
      </c>
      <c r="AL7" s="388" t="s">
        <v>864</v>
      </c>
    </row>
    <row r="8" spans="1:38" s="233" customFormat="1" x14ac:dyDescent="0.45">
      <c r="A8" s="93" t="s">
        <v>41</v>
      </c>
      <c r="B8" s="92" t="s">
        <v>224</v>
      </c>
      <c r="C8" s="95" t="s">
        <v>40</v>
      </c>
      <c r="D8" s="96"/>
      <c r="E8" s="96"/>
      <c r="F8" s="96"/>
      <c r="G8" s="96"/>
      <c r="H8" s="95"/>
      <c r="I8" s="96"/>
      <c r="J8" s="97"/>
      <c r="K8" s="94"/>
      <c r="L8" s="95"/>
      <c r="M8" s="96"/>
      <c r="N8" s="96"/>
      <c r="O8" s="96"/>
      <c r="P8" s="96"/>
      <c r="Q8" s="94"/>
      <c r="R8" s="95"/>
      <c r="S8" s="96"/>
      <c r="T8" s="96"/>
      <c r="U8" s="96"/>
      <c r="V8" s="96"/>
      <c r="W8" s="96"/>
      <c r="X8" s="96"/>
      <c r="Y8" s="96"/>
      <c r="Z8" s="96"/>
      <c r="AA8" s="96"/>
      <c r="AB8" s="97">
        <f>COUNTIF(C8:AA8,"x")</f>
        <v>1</v>
      </c>
      <c r="AC8" s="97">
        <f t="shared" si="0"/>
        <v>1</v>
      </c>
      <c r="AD8" s="97">
        <f t="shared" si="0"/>
        <v>0</v>
      </c>
      <c r="AE8" s="97">
        <f t="shared" si="0"/>
        <v>0</v>
      </c>
      <c r="AF8" s="97">
        <f t="shared" si="0"/>
        <v>0</v>
      </c>
      <c r="AG8" s="97">
        <f t="shared" si="0"/>
        <v>0</v>
      </c>
      <c r="AH8" s="97">
        <f t="shared" si="0"/>
        <v>0</v>
      </c>
      <c r="AI8" s="97">
        <f t="shared" si="0"/>
        <v>0</v>
      </c>
      <c r="AJ8" s="97">
        <f t="shared" si="0"/>
        <v>0</v>
      </c>
      <c r="AK8" s="97">
        <f t="shared" si="0"/>
        <v>0</v>
      </c>
      <c r="AL8" s="388"/>
    </row>
    <row r="9" spans="1:38" s="233" customFormat="1" x14ac:dyDescent="0.45">
      <c r="A9" s="93" t="s">
        <v>58</v>
      </c>
      <c r="B9" s="92" t="s">
        <v>490</v>
      </c>
      <c r="C9" s="95" t="s">
        <v>40</v>
      </c>
      <c r="D9" s="96"/>
      <c r="E9" s="96"/>
      <c r="F9" s="96"/>
      <c r="G9" s="96"/>
      <c r="H9" s="95"/>
      <c r="I9" s="96"/>
      <c r="J9" s="97"/>
      <c r="K9" s="94"/>
      <c r="L9" s="95"/>
      <c r="M9" s="96"/>
      <c r="N9" s="96"/>
      <c r="O9" s="96"/>
      <c r="P9" s="96"/>
      <c r="Q9" s="94"/>
      <c r="R9" s="95"/>
      <c r="S9" s="96"/>
      <c r="T9" s="96"/>
      <c r="U9" s="96"/>
      <c r="V9" s="96"/>
      <c r="W9" s="96"/>
      <c r="X9" s="96"/>
      <c r="Y9" s="96"/>
      <c r="Z9" s="96"/>
      <c r="AA9" s="96"/>
      <c r="AB9" s="97">
        <f>COUNTIF(C9:AA9,"x")</f>
        <v>1</v>
      </c>
      <c r="AC9" s="97">
        <f t="shared" si="0"/>
        <v>1</v>
      </c>
      <c r="AD9" s="97">
        <f t="shared" si="0"/>
        <v>0</v>
      </c>
      <c r="AE9" s="97">
        <f t="shared" si="0"/>
        <v>0</v>
      </c>
      <c r="AF9" s="97">
        <f t="shared" si="0"/>
        <v>0</v>
      </c>
      <c r="AG9" s="97">
        <f t="shared" si="0"/>
        <v>0</v>
      </c>
      <c r="AH9" s="97">
        <f t="shared" si="0"/>
        <v>0</v>
      </c>
      <c r="AI9" s="97">
        <f t="shared" si="0"/>
        <v>0</v>
      </c>
      <c r="AJ9" s="97">
        <f t="shared" si="0"/>
        <v>0</v>
      </c>
      <c r="AK9" s="97">
        <f t="shared" si="0"/>
        <v>0</v>
      </c>
      <c r="AL9" s="388"/>
    </row>
    <row r="10" spans="1:38" s="233" customFormat="1" x14ac:dyDescent="0.45">
      <c r="A10" s="421" t="s">
        <v>214</v>
      </c>
      <c r="B10" s="422"/>
      <c r="C10" s="334"/>
      <c r="D10" s="335"/>
      <c r="E10" s="335"/>
      <c r="F10" s="335"/>
      <c r="G10" s="335"/>
      <c r="H10" s="334"/>
      <c r="I10" s="335"/>
      <c r="J10" s="275" t="s">
        <v>40</v>
      </c>
      <c r="K10" s="336"/>
      <c r="L10" s="334"/>
      <c r="M10" s="335"/>
      <c r="N10" s="335"/>
      <c r="O10" s="335" t="s">
        <v>40</v>
      </c>
      <c r="P10" s="335"/>
      <c r="Q10" s="336"/>
      <c r="R10" s="334"/>
      <c r="S10" s="335"/>
      <c r="T10" s="335"/>
      <c r="U10" s="335"/>
      <c r="V10" s="335"/>
      <c r="W10" s="335"/>
      <c r="X10" s="335"/>
      <c r="Y10" s="335"/>
      <c r="Z10" s="335"/>
      <c r="AA10" s="335"/>
      <c r="AB10" s="274">
        <f t="shared" ref="AB10:AB60" si="1">COUNTIF(C10:AA10,"x")</f>
        <v>2</v>
      </c>
      <c r="AC10" s="274">
        <f t="shared" si="0"/>
        <v>1</v>
      </c>
      <c r="AD10" s="274">
        <f t="shared" si="0"/>
        <v>0</v>
      </c>
      <c r="AE10" s="274">
        <f t="shared" si="0"/>
        <v>0</v>
      </c>
      <c r="AF10" s="274">
        <f t="shared" si="0"/>
        <v>1</v>
      </c>
      <c r="AG10" s="274">
        <f t="shared" si="0"/>
        <v>0</v>
      </c>
      <c r="AH10" s="274">
        <f t="shared" si="0"/>
        <v>0</v>
      </c>
      <c r="AI10" s="274">
        <f t="shared" si="0"/>
        <v>0</v>
      </c>
      <c r="AJ10" s="274">
        <f t="shared" si="0"/>
        <v>0</v>
      </c>
      <c r="AK10" s="274">
        <f t="shared" si="0"/>
        <v>0</v>
      </c>
      <c r="AL10" s="388"/>
    </row>
    <row r="11" spans="1:38" s="233" customFormat="1" x14ac:dyDescent="0.45">
      <c r="A11" s="93" t="s">
        <v>41</v>
      </c>
      <c r="B11" s="92" t="s">
        <v>42</v>
      </c>
      <c r="C11" s="95"/>
      <c r="D11" s="96"/>
      <c r="E11" s="96"/>
      <c r="F11" s="96"/>
      <c r="G11" s="96"/>
      <c r="H11" s="95"/>
      <c r="I11" s="96"/>
      <c r="J11" s="97" t="s">
        <v>40</v>
      </c>
      <c r="K11" s="94"/>
      <c r="L11" s="95"/>
      <c r="M11" s="96"/>
      <c r="N11" s="96"/>
      <c r="O11" s="96" t="s">
        <v>40</v>
      </c>
      <c r="P11" s="96"/>
      <c r="Q11" s="94"/>
      <c r="R11" s="95"/>
      <c r="S11" s="96"/>
      <c r="T11" s="96"/>
      <c r="U11" s="96"/>
      <c r="V11" s="96"/>
      <c r="W11" s="96"/>
      <c r="X11" s="96"/>
      <c r="Y11" s="96"/>
      <c r="Z11" s="96"/>
      <c r="AA11" s="96"/>
      <c r="AB11" s="97">
        <f t="shared" si="1"/>
        <v>2</v>
      </c>
      <c r="AC11" s="97">
        <f t="shared" si="0"/>
        <v>1</v>
      </c>
      <c r="AD11" s="97">
        <f t="shared" si="0"/>
        <v>0</v>
      </c>
      <c r="AE11" s="97">
        <f t="shared" si="0"/>
        <v>0</v>
      </c>
      <c r="AF11" s="97">
        <f t="shared" si="0"/>
        <v>1</v>
      </c>
      <c r="AG11" s="97">
        <f t="shared" si="0"/>
        <v>0</v>
      </c>
      <c r="AH11" s="97">
        <f t="shared" si="0"/>
        <v>0</v>
      </c>
      <c r="AI11" s="97">
        <f t="shared" si="0"/>
        <v>0</v>
      </c>
      <c r="AJ11" s="97">
        <f t="shared" si="0"/>
        <v>0</v>
      </c>
      <c r="AK11" s="97">
        <f t="shared" si="0"/>
        <v>0</v>
      </c>
      <c r="AL11" s="388"/>
    </row>
    <row r="12" spans="1:38" s="233" customFormat="1" x14ac:dyDescent="0.45">
      <c r="A12" s="102" t="s">
        <v>43</v>
      </c>
      <c r="B12" s="360" t="s">
        <v>44</v>
      </c>
      <c r="C12" s="105"/>
      <c r="D12" s="106"/>
      <c r="E12" s="106"/>
      <c r="F12" s="106"/>
      <c r="G12" s="106"/>
      <c r="H12" s="105"/>
      <c r="I12" s="106"/>
      <c r="J12" s="107" t="s">
        <v>40</v>
      </c>
      <c r="K12" s="104"/>
      <c r="L12" s="105"/>
      <c r="M12" s="106"/>
      <c r="N12" s="106"/>
      <c r="O12" s="106" t="s">
        <v>40</v>
      </c>
      <c r="P12" s="106"/>
      <c r="Q12" s="104"/>
      <c r="R12" s="105"/>
      <c r="S12" s="106"/>
      <c r="T12" s="106"/>
      <c r="U12" s="106"/>
      <c r="V12" s="106"/>
      <c r="W12" s="106"/>
      <c r="X12" s="106"/>
      <c r="Y12" s="106"/>
      <c r="Z12" s="106"/>
      <c r="AA12" s="106"/>
      <c r="AB12" s="107">
        <f t="shared" si="1"/>
        <v>2</v>
      </c>
      <c r="AC12" s="107">
        <f t="shared" si="0"/>
        <v>1</v>
      </c>
      <c r="AD12" s="107">
        <f t="shared" si="0"/>
        <v>0</v>
      </c>
      <c r="AE12" s="107">
        <f t="shared" si="0"/>
        <v>0</v>
      </c>
      <c r="AF12" s="107">
        <f t="shared" si="0"/>
        <v>1</v>
      </c>
      <c r="AG12" s="107">
        <f t="shared" si="0"/>
        <v>0</v>
      </c>
      <c r="AH12" s="107">
        <f t="shared" si="0"/>
        <v>0</v>
      </c>
      <c r="AI12" s="107">
        <f t="shared" si="0"/>
        <v>0</v>
      </c>
      <c r="AJ12" s="107">
        <f t="shared" si="0"/>
        <v>0</v>
      </c>
      <c r="AK12" s="107">
        <f t="shared" si="0"/>
        <v>0</v>
      </c>
      <c r="AL12" s="388"/>
    </row>
    <row r="13" spans="1:38" s="233" customFormat="1" x14ac:dyDescent="0.45">
      <c r="A13" s="154" t="s">
        <v>45</v>
      </c>
      <c r="B13" s="155" t="s">
        <v>222</v>
      </c>
      <c r="C13" s="166"/>
      <c r="D13" s="167"/>
      <c r="E13" s="167"/>
      <c r="F13" s="167"/>
      <c r="G13" s="167"/>
      <c r="H13" s="166"/>
      <c r="I13" s="167"/>
      <c r="J13" s="99" t="s">
        <v>40</v>
      </c>
      <c r="K13" s="165"/>
      <c r="L13" s="166"/>
      <c r="M13" s="167"/>
      <c r="N13" s="167"/>
      <c r="O13" s="167" t="s">
        <v>40</v>
      </c>
      <c r="P13" s="167"/>
      <c r="Q13" s="165"/>
      <c r="R13" s="166"/>
      <c r="S13" s="167"/>
      <c r="T13" s="167"/>
      <c r="U13" s="167"/>
      <c r="V13" s="167"/>
      <c r="W13" s="167"/>
      <c r="X13" s="167"/>
      <c r="Y13" s="167"/>
      <c r="Z13" s="167"/>
      <c r="AA13" s="167"/>
      <c r="AB13" s="99">
        <f>COUNTIF(C13:AA13,"x")</f>
        <v>2</v>
      </c>
      <c r="AC13" s="99">
        <f t="shared" si="0"/>
        <v>1</v>
      </c>
      <c r="AD13" s="99">
        <f t="shared" si="0"/>
        <v>0</v>
      </c>
      <c r="AE13" s="99">
        <f t="shared" si="0"/>
        <v>0</v>
      </c>
      <c r="AF13" s="99">
        <f t="shared" si="0"/>
        <v>1</v>
      </c>
      <c r="AG13" s="99">
        <f t="shared" si="0"/>
        <v>0</v>
      </c>
      <c r="AH13" s="99">
        <f t="shared" si="0"/>
        <v>0</v>
      </c>
      <c r="AI13" s="99">
        <f t="shared" si="0"/>
        <v>0</v>
      </c>
      <c r="AJ13" s="99">
        <f t="shared" si="0"/>
        <v>0</v>
      </c>
      <c r="AK13" s="99">
        <f t="shared" si="0"/>
        <v>0</v>
      </c>
      <c r="AL13" s="388"/>
    </row>
    <row r="14" spans="1:38" s="233" customFormat="1" x14ac:dyDescent="0.45">
      <c r="A14" s="160" t="s">
        <v>47</v>
      </c>
      <c r="B14" s="164" t="s">
        <v>48</v>
      </c>
      <c r="C14" s="105"/>
      <c r="D14" s="106"/>
      <c r="E14" s="106"/>
      <c r="F14" s="106"/>
      <c r="G14" s="106"/>
      <c r="H14" s="105"/>
      <c r="I14" s="106"/>
      <c r="J14" s="107"/>
      <c r="K14" s="104"/>
      <c r="L14" s="105"/>
      <c r="M14" s="106"/>
      <c r="N14" s="106"/>
      <c r="O14" s="106" t="s">
        <v>40</v>
      </c>
      <c r="P14" s="106"/>
      <c r="Q14" s="104"/>
      <c r="R14" s="105"/>
      <c r="S14" s="106"/>
      <c r="T14" s="106"/>
      <c r="U14" s="106"/>
      <c r="V14" s="106"/>
      <c r="W14" s="106"/>
      <c r="X14" s="106"/>
      <c r="Y14" s="106"/>
      <c r="Z14" s="106"/>
      <c r="AA14" s="106"/>
      <c r="AB14" s="107">
        <f t="shared" si="1"/>
        <v>1</v>
      </c>
      <c r="AC14" s="107">
        <f t="shared" si="0"/>
        <v>0</v>
      </c>
      <c r="AD14" s="107">
        <f t="shared" si="0"/>
        <v>0</v>
      </c>
      <c r="AE14" s="107">
        <f t="shared" si="0"/>
        <v>0</v>
      </c>
      <c r="AF14" s="107">
        <f t="shared" si="0"/>
        <v>1</v>
      </c>
      <c r="AG14" s="107">
        <f t="shared" si="0"/>
        <v>0</v>
      </c>
      <c r="AH14" s="107">
        <f t="shared" si="0"/>
        <v>0</v>
      </c>
      <c r="AI14" s="107">
        <f t="shared" si="0"/>
        <v>0</v>
      </c>
      <c r="AJ14" s="107">
        <f t="shared" si="0"/>
        <v>0</v>
      </c>
      <c r="AK14" s="107">
        <f t="shared" si="0"/>
        <v>0</v>
      </c>
      <c r="AL14" s="388"/>
    </row>
    <row r="15" spans="1:38" s="233" customFormat="1" x14ac:dyDescent="0.45">
      <c r="A15" s="297" t="s">
        <v>50</v>
      </c>
      <c r="B15" s="298" t="s">
        <v>68</v>
      </c>
      <c r="C15" s="176"/>
      <c r="D15" s="177"/>
      <c r="E15" s="177"/>
      <c r="F15" s="177"/>
      <c r="G15" s="177"/>
      <c r="H15" s="176"/>
      <c r="I15" s="177"/>
      <c r="J15" s="100"/>
      <c r="K15" s="175"/>
      <c r="L15" s="176"/>
      <c r="M15" s="177"/>
      <c r="N15" s="177"/>
      <c r="O15" s="177" t="s">
        <v>40</v>
      </c>
      <c r="P15" s="177"/>
      <c r="Q15" s="175"/>
      <c r="R15" s="176"/>
      <c r="S15" s="177"/>
      <c r="T15" s="177"/>
      <c r="U15" s="177"/>
      <c r="V15" s="177"/>
      <c r="W15" s="177"/>
      <c r="X15" s="177"/>
      <c r="Y15" s="177"/>
      <c r="Z15" s="177"/>
      <c r="AA15" s="177"/>
      <c r="AB15" s="100">
        <f t="shared" si="1"/>
        <v>1</v>
      </c>
      <c r="AC15" s="100">
        <f t="shared" si="0"/>
        <v>0</v>
      </c>
      <c r="AD15" s="100">
        <f t="shared" si="0"/>
        <v>0</v>
      </c>
      <c r="AE15" s="100">
        <f t="shared" si="0"/>
        <v>0</v>
      </c>
      <c r="AF15" s="100">
        <f t="shared" si="0"/>
        <v>1</v>
      </c>
      <c r="AG15" s="100">
        <f t="shared" si="0"/>
        <v>0</v>
      </c>
      <c r="AH15" s="100">
        <f t="shared" si="0"/>
        <v>0</v>
      </c>
      <c r="AI15" s="100">
        <f t="shared" si="0"/>
        <v>0</v>
      </c>
      <c r="AJ15" s="100">
        <f t="shared" si="0"/>
        <v>0</v>
      </c>
      <c r="AK15" s="100">
        <f t="shared" si="0"/>
        <v>0</v>
      </c>
      <c r="AL15" s="388"/>
    </row>
    <row r="16" spans="1:38" s="361" customFormat="1" x14ac:dyDescent="0.45">
      <c r="A16" s="421" t="s">
        <v>146</v>
      </c>
      <c r="B16" s="422"/>
      <c r="C16" s="113" t="s">
        <v>40</v>
      </c>
      <c r="D16" s="114" t="s">
        <v>40</v>
      </c>
      <c r="E16" s="114" t="s">
        <v>40</v>
      </c>
      <c r="F16" s="114" t="s">
        <v>40</v>
      </c>
      <c r="G16" s="114" t="s">
        <v>40</v>
      </c>
      <c r="H16" s="113"/>
      <c r="I16" s="114" t="s">
        <v>40</v>
      </c>
      <c r="J16" s="115"/>
      <c r="K16" s="112" t="s">
        <v>40</v>
      </c>
      <c r="L16" s="113" t="s">
        <v>40</v>
      </c>
      <c r="M16" s="114" t="s">
        <v>40</v>
      </c>
      <c r="N16" s="114" t="s">
        <v>40</v>
      </c>
      <c r="O16" s="114"/>
      <c r="P16" s="114" t="s">
        <v>40</v>
      </c>
      <c r="Q16" s="112" t="s">
        <v>40</v>
      </c>
      <c r="R16" s="113" t="s">
        <v>40</v>
      </c>
      <c r="S16" s="114" t="s">
        <v>40</v>
      </c>
      <c r="T16" s="114"/>
      <c r="U16" s="114"/>
      <c r="V16" s="114" t="s">
        <v>40</v>
      </c>
      <c r="W16" s="114"/>
      <c r="X16" s="114"/>
      <c r="Y16" s="114" t="s">
        <v>40</v>
      </c>
      <c r="Z16" s="114"/>
      <c r="AA16" s="114"/>
      <c r="AB16" s="274">
        <f t="shared" si="1"/>
        <v>16</v>
      </c>
      <c r="AC16" s="274">
        <f t="shared" si="0"/>
        <v>2</v>
      </c>
      <c r="AD16" s="274">
        <f t="shared" si="0"/>
        <v>3</v>
      </c>
      <c r="AE16" s="274">
        <f t="shared" si="0"/>
        <v>3</v>
      </c>
      <c r="AF16" s="274">
        <f t="shared" si="0"/>
        <v>2</v>
      </c>
      <c r="AG16" s="274">
        <f t="shared" si="0"/>
        <v>2</v>
      </c>
      <c r="AH16" s="274">
        <f t="shared" si="0"/>
        <v>1</v>
      </c>
      <c r="AI16" s="274">
        <f t="shared" si="0"/>
        <v>1</v>
      </c>
      <c r="AJ16" s="274">
        <f t="shared" si="0"/>
        <v>0</v>
      </c>
      <c r="AK16" s="274">
        <f t="shared" si="0"/>
        <v>2</v>
      </c>
      <c r="AL16" s="388"/>
    </row>
    <row r="17" spans="1:38" s="233" customFormat="1" x14ac:dyDescent="0.45">
      <c r="A17" s="93" t="s">
        <v>41</v>
      </c>
      <c r="B17" s="92" t="s">
        <v>42</v>
      </c>
      <c r="C17" s="95" t="s">
        <v>40</v>
      </c>
      <c r="D17" s="96" t="s">
        <v>40</v>
      </c>
      <c r="E17" s="96" t="s">
        <v>40</v>
      </c>
      <c r="F17" s="96" t="s">
        <v>40</v>
      </c>
      <c r="G17" s="96" t="s">
        <v>40</v>
      </c>
      <c r="H17" s="95"/>
      <c r="I17" s="96" t="s">
        <v>40</v>
      </c>
      <c r="J17" s="97"/>
      <c r="K17" s="94" t="s">
        <v>40</v>
      </c>
      <c r="L17" s="95" t="s">
        <v>40</v>
      </c>
      <c r="M17" s="96" t="s">
        <v>40</v>
      </c>
      <c r="N17" s="96" t="s">
        <v>40</v>
      </c>
      <c r="O17" s="96"/>
      <c r="P17" s="96" t="s">
        <v>40</v>
      </c>
      <c r="Q17" s="94" t="s">
        <v>40</v>
      </c>
      <c r="R17" s="95" t="s">
        <v>40</v>
      </c>
      <c r="S17" s="96" t="s">
        <v>40</v>
      </c>
      <c r="T17" s="96"/>
      <c r="U17" s="96"/>
      <c r="V17" s="96" t="s">
        <v>40</v>
      </c>
      <c r="W17" s="96"/>
      <c r="X17" s="96"/>
      <c r="Y17" s="96" t="s">
        <v>40</v>
      </c>
      <c r="Z17" s="96"/>
      <c r="AA17" s="96"/>
      <c r="AB17" s="97">
        <f t="shared" si="1"/>
        <v>16</v>
      </c>
      <c r="AC17" s="97">
        <f t="shared" ref="AC17:AK26" si="2">COUNTIFS($C17:$AA17,"x",$C$3:$AA$3,AC$4)</f>
        <v>2</v>
      </c>
      <c r="AD17" s="97">
        <f t="shared" si="2"/>
        <v>3</v>
      </c>
      <c r="AE17" s="97">
        <f t="shared" si="2"/>
        <v>3</v>
      </c>
      <c r="AF17" s="97">
        <f t="shared" si="2"/>
        <v>2</v>
      </c>
      <c r="AG17" s="97">
        <f t="shared" si="2"/>
        <v>2</v>
      </c>
      <c r="AH17" s="97">
        <f t="shared" si="2"/>
        <v>1</v>
      </c>
      <c r="AI17" s="97">
        <f t="shared" si="2"/>
        <v>1</v>
      </c>
      <c r="AJ17" s="97">
        <f t="shared" si="2"/>
        <v>0</v>
      </c>
      <c r="AK17" s="97">
        <f t="shared" si="2"/>
        <v>2</v>
      </c>
      <c r="AL17" s="388"/>
    </row>
    <row r="18" spans="1:38" s="233" customFormat="1" x14ac:dyDescent="0.45">
      <c r="A18" s="102" t="s">
        <v>43</v>
      </c>
      <c r="B18" s="103" t="s">
        <v>44</v>
      </c>
      <c r="C18" s="105" t="s">
        <v>40</v>
      </c>
      <c r="D18" s="106" t="s">
        <v>40</v>
      </c>
      <c r="E18" s="106" t="s">
        <v>40</v>
      </c>
      <c r="F18" s="106" t="s">
        <v>40</v>
      </c>
      <c r="G18" s="106" t="s">
        <v>40</v>
      </c>
      <c r="H18" s="105"/>
      <c r="I18" s="106" t="s">
        <v>40</v>
      </c>
      <c r="J18" s="107"/>
      <c r="K18" s="104" t="s">
        <v>40</v>
      </c>
      <c r="L18" s="105" t="s">
        <v>40</v>
      </c>
      <c r="M18" s="106" t="s">
        <v>40</v>
      </c>
      <c r="N18" s="106" t="s">
        <v>40</v>
      </c>
      <c r="O18" s="106"/>
      <c r="P18" s="106"/>
      <c r="Q18" s="104"/>
      <c r="R18" s="105" t="s">
        <v>40</v>
      </c>
      <c r="S18" s="106" t="s">
        <v>40</v>
      </c>
      <c r="T18" s="106"/>
      <c r="U18" s="106"/>
      <c r="V18" s="106" t="s">
        <v>40</v>
      </c>
      <c r="W18" s="106"/>
      <c r="X18" s="106"/>
      <c r="Y18" s="106" t="s">
        <v>40</v>
      </c>
      <c r="Z18" s="106"/>
      <c r="AA18" s="106"/>
      <c r="AB18" s="107">
        <f t="shared" ref="AB18" si="3">COUNTIF(C18:AA18,"x")</f>
        <v>14</v>
      </c>
      <c r="AC18" s="107">
        <f t="shared" si="2"/>
        <v>2</v>
      </c>
      <c r="AD18" s="107">
        <f t="shared" si="2"/>
        <v>3</v>
      </c>
      <c r="AE18" s="107">
        <f t="shared" si="2"/>
        <v>2</v>
      </c>
      <c r="AF18" s="107">
        <f t="shared" si="2"/>
        <v>1</v>
      </c>
      <c r="AG18" s="107">
        <f t="shared" si="2"/>
        <v>2</v>
      </c>
      <c r="AH18" s="107">
        <f t="shared" si="2"/>
        <v>1</v>
      </c>
      <c r="AI18" s="107">
        <f t="shared" si="2"/>
        <v>1</v>
      </c>
      <c r="AJ18" s="107">
        <f t="shared" si="2"/>
        <v>0</v>
      </c>
      <c r="AK18" s="107">
        <f t="shared" si="2"/>
        <v>2</v>
      </c>
      <c r="AL18" s="388"/>
    </row>
    <row r="19" spans="1:38" s="233" customFormat="1" x14ac:dyDescent="0.45">
      <c r="A19" s="156" t="s">
        <v>45</v>
      </c>
      <c r="B19" s="180" t="s">
        <v>222</v>
      </c>
      <c r="C19" s="166" t="s">
        <v>40</v>
      </c>
      <c r="D19" s="167" t="s">
        <v>40</v>
      </c>
      <c r="E19" s="167" t="s">
        <v>40</v>
      </c>
      <c r="F19" s="167" t="s">
        <v>40</v>
      </c>
      <c r="G19" s="167"/>
      <c r="H19" s="166"/>
      <c r="I19" s="167" t="s">
        <v>40</v>
      </c>
      <c r="J19" s="99"/>
      <c r="K19" s="165" t="s">
        <v>40</v>
      </c>
      <c r="L19" s="166"/>
      <c r="M19" s="167"/>
      <c r="N19" s="167" t="s">
        <v>40</v>
      </c>
      <c r="O19" s="167"/>
      <c r="P19" s="167"/>
      <c r="Q19" s="165"/>
      <c r="R19" s="166" t="s">
        <v>40</v>
      </c>
      <c r="S19" s="167" t="s">
        <v>40</v>
      </c>
      <c r="T19" s="167"/>
      <c r="U19" s="167"/>
      <c r="V19" s="167"/>
      <c r="W19" s="167"/>
      <c r="X19" s="167"/>
      <c r="Y19" s="167" t="s">
        <v>40</v>
      </c>
      <c r="Z19" s="167"/>
      <c r="AA19" s="167"/>
      <c r="AB19" s="99">
        <f t="shared" si="1"/>
        <v>10</v>
      </c>
      <c r="AC19" s="99">
        <f t="shared" si="2"/>
        <v>2</v>
      </c>
      <c r="AD19" s="99">
        <f t="shared" si="2"/>
        <v>3</v>
      </c>
      <c r="AE19" s="99">
        <f t="shared" si="2"/>
        <v>0</v>
      </c>
      <c r="AF19" s="99">
        <f t="shared" si="2"/>
        <v>1</v>
      </c>
      <c r="AG19" s="99">
        <f t="shared" si="2"/>
        <v>2</v>
      </c>
      <c r="AH19" s="99">
        <f t="shared" si="2"/>
        <v>1</v>
      </c>
      <c r="AI19" s="99">
        <f t="shared" si="2"/>
        <v>0</v>
      </c>
      <c r="AJ19" s="99">
        <f t="shared" si="2"/>
        <v>0</v>
      </c>
      <c r="AK19" s="99">
        <f t="shared" si="2"/>
        <v>1</v>
      </c>
      <c r="AL19" s="388"/>
    </row>
    <row r="20" spans="1:38" s="233" customFormat="1" x14ac:dyDescent="0.45">
      <c r="A20" s="156" t="s">
        <v>579</v>
      </c>
      <c r="B20" s="180" t="s">
        <v>662</v>
      </c>
      <c r="C20" s="166"/>
      <c r="D20" s="167"/>
      <c r="E20" s="167"/>
      <c r="F20" s="167"/>
      <c r="G20" s="167" t="s">
        <v>40</v>
      </c>
      <c r="H20" s="166"/>
      <c r="I20" s="167"/>
      <c r="J20" s="99"/>
      <c r="K20" s="165"/>
      <c r="L20" s="166"/>
      <c r="M20" s="167"/>
      <c r="N20" s="167"/>
      <c r="O20" s="167"/>
      <c r="P20" s="167"/>
      <c r="Q20" s="165"/>
      <c r="R20" s="166"/>
      <c r="S20" s="167"/>
      <c r="T20" s="167"/>
      <c r="U20" s="167"/>
      <c r="V20" s="167"/>
      <c r="W20" s="167"/>
      <c r="X20" s="167"/>
      <c r="Y20" s="167"/>
      <c r="Z20" s="167"/>
      <c r="AA20" s="167"/>
      <c r="AB20" s="99">
        <f t="shared" si="1"/>
        <v>1</v>
      </c>
      <c r="AC20" s="99">
        <f t="shared" si="2"/>
        <v>0</v>
      </c>
      <c r="AD20" s="99">
        <f t="shared" si="2"/>
        <v>0</v>
      </c>
      <c r="AE20" s="99">
        <f t="shared" si="2"/>
        <v>0</v>
      </c>
      <c r="AF20" s="99">
        <f t="shared" si="2"/>
        <v>0</v>
      </c>
      <c r="AG20" s="99">
        <f t="shared" si="2"/>
        <v>0</v>
      </c>
      <c r="AH20" s="99">
        <f t="shared" si="2"/>
        <v>0</v>
      </c>
      <c r="AI20" s="99">
        <f t="shared" si="2"/>
        <v>0</v>
      </c>
      <c r="AJ20" s="99">
        <f t="shared" si="2"/>
        <v>0</v>
      </c>
      <c r="AK20" s="99">
        <f t="shared" si="2"/>
        <v>1</v>
      </c>
      <c r="AL20" s="388"/>
    </row>
    <row r="21" spans="1:38" s="233" customFormat="1" x14ac:dyDescent="0.45">
      <c r="A21" s="156" t="s">
        <v>781</v>
      </c>
      <c r="B21" s="180" t="s">
        <v>447</v>
      </c>
      <c r="C21" s="166"/>
      <c r="D21" s="167"/>
      <c r="E21" s="167"/>
      <c r="F21" s="167"/>
      <c r="G21" s="167"/>
      <c r="H21" s="166"/>
      <c r="I21" s="167"/>
      <c r="J21" s="99"/>
      <c r="K21" s="165"/>
      <c r="L21" s="166" t="s">
        <v>40</v>
      </c>
      <c r="M21" s="167" t="s">
        <v>40</v>
      </c>
      <c r="N21" s="167"/>
      <c r="O21" s="167"/>
      <c r="P21" s="167"/>
      <c r="Q21" s="165"/>
      <c r="R21" s="166"/>
      <c r="S21" s="167"/>
      <c r="T21" s="167"/>
      <c r="U21" s="167"/>
      <c r="V21" s="167"/>
      <c r="W21" s="167"/>
      <c r="X21" s="167"/>
      <c r="Y21" s="167"/>
      <c r="Z21" s="167"/>
      <c r="AA21" s="167"/>
      <c r="AB21" s="99">
        <f t="shared" si="1"/>
        <v>2</v>
      </c>
      <c r="AC21" s="99">
        <f t="shared" si="2"/>
        <v>0</v>
      </c>
      <c r="AD21" s="99">
        <f t="shared" si="2"/>
        <v>0</v>
      </c>
      <c r="AE21" s="99">
        <f t="shared" si="2"/>
        <v>2</v>
      </c>
      <c r="AF21" s="99">
        <f t="shared" si="2"/>
        <v>0</v>
      </c>
      <c r="AG21" s="99">
        <f t="shared" si="2"/>
        <v>0</v>
      </c>
      <c r="AH21" s="99">
        <f t="shared" si="2"/>
        <v>0</v>
      </c>
      <c r="AI21" s="99">
        <f t="shared" si="2"/>
        <v>0</v>
      </c>
      <c r="AJ21" s="99">
        <f t="shared" si="2"/>
        <v>0</v>
      </c>
      <c r="AK21" s="99">
        <f t="shared" si="2"/>
        <v>0</v>
      </c>
      <c r="AL21" s="388"/>
    </row>
    <row r="22" spans="1:38" s="233" customFormat="1" x14ac:dyDescent="0.45">
      <c r="A22" s="156" t="s">
        <v>782</v>
      </c>
      <c r="B22" s="180" t="s">
        <v>448</v>
      </c>
      <c r="C22" s="166"/>
      <c r="D22" s="167"/>
      <c r="E22" s="167"/>
      <c r="F22" s="167"/>
      <c r="G22" s="167"/>
      <c r="H22" s="166"/>
      <c r="I22" s="167"/>
      <c r="J22" s="99"/>
      <c r="K22" s="165"/>
      <c r="L22" s="166"/>
      <c r="M22" s="167"/>
      <c r="N22" s="167"/>
      <c r="O22" s="167"/>
      <c r="P22" s="167"/>
      <c r="Q22" s="165"/>
      <c r="R22" s="166" t="s">
        <v>40</v>
      </c>
      <c r="S22" s="167"/>
      <c r="T22" s="167"/>
      <c r="U22" s="167"/>
      <c r="V22" s="167"/>
      <c r="W22" s="167"/>
      <c r="X22" s="167"/>
      <c r="Y22" s="167"/>
      <c r="Z22" s="167"/>
      <c r="AA22" s="167"/>
      <c r="AB22" s="99">
        <f t="shared" si="1"/>
        <v>1</v>
      </c>
      <c r="AC22" s="99">
        <f t="shared" si="2"/>
        <v>0</v>
      </c>
      <c r="AD22" s="99">
        <f t="shared" si="2"/>
        <v>0</v>
      </c>
      <c r="AE22" s="99">
        <f t="shared" si="2"/>
        <v>0</v>
      </c>
      <c r="AF22" s="99">
        <f t="shared" si="2"/>
        <v>0</v>
      </c>
      <c r="AG22" s="99">
        <f t="shared" si="2"/>
        <v>1</v>
      </c>
      <c r="AH22" s="99">
        <f t="shared" si="2"/>
        <v>0</v>
      </c>
      <c r="AI22" s="99">
        <f t="shared" si="2"/>
        <v>0</v>
      </c>
      <c r="AJ22" s="99">
        <f t="shared" si="2"/>
        <v>0</v>
      </c>
      <c r="AK22" s="99">
        <f t="shared" si="2"/>
        <v>0</v>
      </c>
      <c r="AL22" s="388"/>
    </row>
    <row r="23" spans="1:38" s="233" customFormat="1" x14ac:dyDescent="0.45">
      <c r="A23" s="156" t="s">
        <v>783</v>
      </c>
      <c r="B23" s="180" t="s">
        <v>688</v>
      </c>
      <c r="C23" s="166"/>
      <c r="D23" s="167"/>
      <c r="E23" s="167"/>
      <c r="F23" s="167"/>
      <c r="G23" s="167"/>
      <c r="H23" s="166"/>
      <c r="I23" s="167"/>
      <c r="J23" s="99"/>
      <c r="K23" s="165"/>
      <c r="L23" s="166"/>
      <c r="M23" s="167"/>
      <c r="N23" s="167"/>
      <c r="O23" s="167"/>
      <c r="P23" s="167"/>
      <c r="Q23" s="165"/>
      <c r="R23" s="166"/>
      <c r="S23" s="167"/>
      <c r="T23" s="167"/>
      <c r="U23" s="167"/>
      <c r="V23" s="167" t="s">
        <v>40</v>
      </c>
      <c r="W23" s="167"/>
      <c r="X23" s="167"/>
      <c r="Y23" s="167"/>
      <c r="Z23" s="167"/>
      <c r="AA23" s="167"/>
      <c r="AB23" s="99">
        <f t="shared" si="1"/>
        <v>1</v>
      </c>
      <c r="AC23" s="99">
        <f t="shared" si="2"/>
        <v>0</v>
      </c>
      <c r="AD23" s="99">
        <f t="shared" si="2"/>
        <v>0</v>
      </c>
      <c r="AE23" s="99">
        <f t="shared" si="2"/>
        <v>0</v>
      </c>
      <c r="AF23" s="99">
        <f t="shared" si="2"/>
        <v>0</v>
      </c>
      <c r="AG23" s="99">
        <f t="shared" si="2"/>
        <v>0</v>
      </c>
      <c r="AH23" s="99">
        <f t="shared" si="2"/>
        <v>0</v>
      </c>
      <c r="AI23" s="99">
        <f t="shared" si="2"/>
        <v>1</v>
      </c>
      <c r="AJ23" s="99">
        <f t="shared" si="2"/>
        <v>0</v>
      </c>
      <c r="AK23" s="99">
        <f t="shared" si="2"/>
        <v>0</v>
      </c>
      <c r="AL23" s="388"/>
    </row>
    <row r="24" spans="1:38" s="233" customFormat="1" x14ac:dyDescent="0.45">
      <c r="A24" s="102" t="s">
        <v>47</v>
      </c>
      <c r="B24" s="331" t="s">
        <v>55</v>
      </c>
      <c r="C24" s="105" t="s">
        <v>40</v>
      </c>
      <c r="D24" s="332"/>
      <c r="E24" s="106" t="s">
        <v>40</v>
      </c>
      <c r="F24" s="332"/>
      <c r="G24" s="332"/>
      <c r="H24" s="321"/>
      <c r="I24" s="332"/>
      <c r="J24" s="323"/>
      <c r="K24" s="332"/>
      <c r="L24" s="105" t="s">
        <v>40</v>
      </c>
      <c r="M24" s="332"/>
      <c r="N24" s="106" t="s">
        <v>40</v>
      </c>
      <c r="O24" s="332"/>
      <c r="P24" s="106" t="s">
        <v>40</v>
      </c>
      <c r="Q24" s="332"/>
      <c r="R24" s="321"/>
      <c r="S24" s="106" t="s">
        <v>40</v>
      </c>
      <c r="T24" s="332"/>
      <c r="U24" s="332"/>
      <c r="V24" s="106" t="s">
        <v>40</v>
      </c>
      <c r="W24" s="332"/>
      <c r="X24" s="332"/>
      <c r="Y24" s="332"/>
      <c r="Z24" s="332"/>
      <c r="AA24" s="332"/>
      <c r="AB24" s="107">
        <f t="shared" ref="AB24" si="4">COUNTIF(C24:AA24,"x")</f>
        <v>7</v>
      </c>
      <c r="AC24" s="107">
        <f t="shared" si="2"/>
        <v>1</v>
      </c>
      <c r="AD24" s="107">
        <f t="shared" si="2"/>
        <v>1</v>
      </c>
      <c r="AE24" s="107">
        <f t="shared" si="2"/>
        <v>2</v>
      </c>
      <c r="AF24" s="107">
        <f t="shared" si="2"/>
        <v>1</v>
      </c>
      <c r="AG24" s="107">
        <f t="shared" si="2"/>
        <v>1</v>
      </c>
      <c r="AH24" s="107">
        <f t="shared" si="2"/>
        <v>0</v>
      </c>
      <c r="AI24" s="107">
        <f t="shared" si="2"/>
        <v>1</v>
      </c>
      <c r="AJ24" s="107">
        <f t="shared" si="2"/>
        <v>0</v>
      </c>
      <c r="AK24" s="107">
        <f t="shared" si="2"/>
        <v>0</v>
      </c>
      <c r="AL24" s="388"/>
    </row>
    <row r="25" spans="1:38" s="233" customFormat="1" x14ac:dyDescent="0.45">
      <c r="A25" s="173" t="s">
        <v>50</v>
      </c>
      <c r="B25" s="178" t="s">
        <v>66</v>
      </c>
      <c r="C25" s="176" t="s">
        <v>40</v>
      </c>
      <c r="D25" s="177"/>
      <c r="E25" s="177"/>
      <c r="F25" s="177"/>
      <c r="G25" s="177"/>
      <c r="H25" s="176"/>
      <c r="I25" s="177"/>
      <c r="J25" s="100"/>
      <c r="K25" s="177"/>
      <c r="L25" s="176" t="s">
        <v>40</v>
      </c>
      <c r="M25" s="177"/>
      <c r="N25" s="177" t="s">
        <v>40</v>
      </c>
      <c r="O25" s="177"/>
      <c r="P25" s="177"/>
      <c r="Q25" s="177"/>
      <c r="R25" s="176"/>
      <c r="S25" s="177" t="s">
        <v>40</v>
      </c>
      <c r="T25" s="177"/>
      <c r="U25" s="177"/>
      <c r="V25" s="177" t="s">
        <v>40</v>
      </c>
      <c r="W25" s="177"/>
      <c r="X25" s="177"/>
      <c r="Y25" s="177"/>
      <c r="Z25" s="177"/>
      <c r="AA25" s="177"/>
      <c r="AB25" s="100">
        <f t="shared" ref="AB25" si="5">COUNTIF(C25:AA25,"x")</f>
        <v>5</v>
      </c>
      <c r="AC25" s="100">
        <f t="shared" si="2"/>
        <v>1</v>
      </c>
      <c r="AD25" s="100">
        <f t="shared" si="2"/>
        <v>0</v>
      </c>
      <c r="AE25" s="100">
        <f t="shared" si="2"/>
        <v>1</v>
      </c>
      <c r="AF25" s="100">
        <f t="shared" si="2"/>
        <v>1</v>
      </c>
      <c r="AG25" s="100">
        <f t="shared" si="2"/>
        <v>1</v>
      </c>
      <c r="AH25" s="100">
        <f t="shared" si="2"/>
        <v>0</v>
      </c>
      <c r="AI25" s="100">
        <f t="shared" si="2"/>
        <v>1</v>
      </c>
      <c r="AJ25" s="100">
        <f t="shared" si="2"/>
        <v>0</v>
      </c>
      <c r="AK25" s="100">
        <f t="shared" si="2"/>
        <v>0</v>
      </c>
      <c r="AL25" s="388"/>
    </row>
    <row r="26" spans="1:38" s="233" customFormat="1" x14ac:dyDescent="0.45">
      <c r="A26" s="173" t="s">
        <v>53</v>
      </c>
      <c r="B26" s="178" t="s">
        <v>70</v>
      </c>
      <c r="C26" s="176"/>
      <c r="D26" s="177"/>
      <c r="E26" s="177"/>
      <c r="F26" s="177"/>
      <c r="G26" s="177"/>
      <c r="H26" s="176"/>
      <c r="I26" s="177"/>
      <c r="J26" s="100"/>
      <c r="K26" s="177"/>
      <c r="L26" s="176"/>
      <c r="M26" s="177"/>
      <c r="N26" s="177"/>
      <c r="O26" s="177"/>
      <c r="P26" s="177" t="s">
        <v>40</v>
      </c>
      <c r="Q26" s="177"/>
      <c r="R26" s="176"/>
      <c r="S26" s="177"/>
      <c r="T26" s="177"/>
      <c r="U26" s="177"/>
      <c r="V26" s="177"/>
      <c r="W26" s="177"/>
      <c r="X26" s="177"/>
      <c r="Y26" s="177"/>
      <c r="Z26" s="177"/>
      <c r="AA26" s="177"/>
      <c r="AB26" s="100">
        <f t="shared" ref="AB26:AB27" si="6">COUNTIF(C26:AA26,"x")</f>
        <v>1</v>
      </c>
      <c r="AC26" s="100">
        <f t="shared" si="2"/>
        <v>0</v>
      </c>
      <c r="AD26" s="100">
        <f t="shared" si="2"/>
        <v>0</v>
      </c>
      <c r="AE26" s="100">
        <f t="shared" si="2"/>
        <v>1</v>
      </c>
      <c r="AF26" s="100">
        <f t="shared" si="2"/>
        <v>0</v>
      </c>
      <c r="AG26" s="100">
        <f t="shared" si="2"/>
        <v>0</v>
      </c>
      <c r="AH26" s="100">
        <f t="shared" si="2"/>
        <v>0</v>
      </c>
      <c r="AI26" s="100">
        <f t="shared" si="2"/>
        <v>0</v>
      </c>
      <c r="AJ26" s="100">
        <f t="shared" si="2"/>
        <v>0</v>
      </c>
      <c r="AK26" s="100">
        <f t="shared" si="2"/>
        <v>0</v>
      </c>
      <c r="AL26" s="388"/>
    </row>
    <row r="27" spans="1:38" s="233" customFormat="1" x14ac:dyDescent="0.45">
      <c r="A27" s="102" t="s">
        <v>54</v>
      </c>
      <c r="B27" s="331" t="s">
        <v>57</v>
      </c>
      <c r="C27" s="105"/>
      <c r="D27" s="106"/>
      <c r="E27" s="106"/>
      <c r="F27" s="106"/>
      <c r="G27" s="106"/>
      <c r="H27" s="105"/>
      <c r="I27" s="106" t="s">
        <v>40</v>
      </c>
      <c r="J27" s="107"/>
      <c r="K27" s="106"/>
      <c r="L27" s="105"/>
      <c r="M27" s="106"/>
      <c r="N27" s="106" t="s">
        <v>40</v>
      </c>
      <c r="O27" s="106"/>
      <c r="P27" s="106"/>
      <c r="Q27" s="106"/>
      <c r="R27" s="105"/>
      <c r="S27" s="106" t="s">
        <v>40</v>
      </c>
      <c r="T27" s="106"/>
      <c r="U27" s="106"/>
      <c r="V27" s="106"/>
      <c r="W27" s="106"/>
      <c r="X27" s="106"/>
      <c r="Y27" s="106"/>
      <c r="Z27" s="106"/>
      <c r="AA27" s="106"/>
      <c r="AB27" s="107">
        <f t="shared" si="6"/>
        <v>3</v>
      </c>
      <c r="AC27" s="107">
        <f t="shared" ref="AC27:AK36" si="7">COUNTIFS($C27:$AA27,"x",$C$3:$AA$3,AC$4)</f>
        <v>0</v>
      </c>
      <c r="AD27" s="107">
        <f t="shared" si="7"/>
        <v>1</v>
      </c>
      <c r="AE27" s="107">
        <f t="shared" si="7"/>
        <v>0</v>
      </c>
      <c r="AF27" s="107">
        <f t="shared" si="7"/>
        <v>1</v>
      </c>
      <c r="AG27" s="107">
        <f t="shared" si="7"/>
        <v>1</v>
      </c>
      <c r="AH27" s="107">
        <f t="shared" si="7"/>
        <v>0</v>
      </c>
      <c r="AI27" s="107">
        <f t="shared" si="7"/>
        <v>0</v>
      </c>
      <c r="AJ27" s="107">
        <f t="shared" si="7"/>
        <v>0</v>
      </c>
      <c r="AK27" s="107">
        <f t="shared" si="7"/>
        <v>0</v>
      </c>
      <c r="AL27" s="388"/>
    </row>
    <row r="28" spans="1:38" s="233" customFormat="1" x14ac:dyDescent="0.45">
      <c r="A28" s="173" t="s">
        <v>63</v>
      </c>
      <c r="B28" s="178" t="s">
        <v>837</v>
      </c>
      <c r="C28" s="176"/>
      <c r="D28" s="177"/>
      <c r="E28" s="177"/>
      <c r="F28" s="177"/>
      <c r="G28" s="177"/>
      <c r="H28" s="176"/>
      <c r="I28" s="177" t="s">
        <v>40</v>
      </c>
      <c r="J28" s="100"/>
      <c r="K28" s="177"/>
      <c r="L28" s="176"/>
      <c r="M28" s="177"/>
      <c r="N28" s="177" t="s">
        <v>40</v>
      </c>
      <c r="O28" s="177"/>
      <c r="P28" s="177"/>
      <c r="Q28" s="177"/>
      <c r="R28" s="176"/>
      <c r="S28" s="177" t="s">
        <v>40</v>
      </c>
      <c r="T28" s="177"/>
      <c r="U28" s="177"/>
      <c r="V28" s="177"/>
      <c r="W28" s="177"/>
      <c r="X28" s="177"/>
      <c r="Y28" s="177"/>
      <c r="Z28" s="177"/>
      <c r="AA28" s="177"/>
      <c r="AB28" s="100">
        <f t="shared" ref="AB28:AB29" si="8">COUNTIF(C28:AA28,"x")</f>
        <v>3</v>
      </c>
      <c r="AC28" s="100">
        <f t="shared" si="7"/>
        <v>0</v>
      </c>
      <c r="AD28" s="100">
        <f t="shared" si="7"/>
        <v>1</v>
      </c>
      <c r="AE28" s="100">
        <f t="shared" si="7"/>
        <v>0</v>
      </c>
      <c r="AF28" s="100">
        <f t="shared" si="7"/>
        <v>1</v>
      </c>
      <c r="AG28" s="100">
        <f t="shared" si="7"/>
        <v>1</v>
      </c>
      <c r="AH28" s="100">
        <f t="shared" si="7"/>
        <v>0</v>
      </c>
      <c r="AI28" s="100">
        <f t="shared" si="7"/>
        <v>0</v>
      </c>
      <c r="AJ28" s="100">
        <f t="shared" si="7"/>
        <v>0</v>
      </c>
      <c r="AK28" s="100">
        <f t="shared" si="7"/>
        <v>0</v>
      </c>
      <c r="AL28" s="388"/>
    </row>
    <row r="29" spans="1:38" s="233" customFormat="1" x14ac:dyDescent="0.45">
      <c r="A29" s="102" t="s">
        <v>56</v>
      </c>
      <c r="B29" s="331" t="s">
        <v>48</v>
      </c>
      <c r="C29" s="105"/>
      <c r="D29" s="106"/>
      <c r="E29" s="106"/>
      <c r="F29" s="106"/>
      <c r="G29" s="106"/>
      <c r="H29" s="105"/>
      <c r="I29" s="106"/>
      <c r="J29" s="107"/>
      <c r="K29" s="106"/>
      <c r="L29" s="105" t="s">
        <v>40</v>
      </c>
      <c r="M29" s="106"/>
      <c r="N29" s="106" t="s">
        <v>40</v>
      </c>
      <c r="O29" s="106"/>
      <c r="P29" s="106" t="s">
        <v>40</v>
      </c>
      <c r="Q29" s="106" t="s">
        <v>40</v>
      </c>
      <c r="R29" s="105"/>
      <c r="S29" s="106"/>
      <c r="T29" s="106"/>
      <c r="U29" s="106"/>
      <c r="V29" s="106"/>
      <c r="W29" s="106"/>
      <c r="X29" s="106"/>
      <c r="Y29" s="106"/>
      <c r="Z29" s="106"/>
      <c r="AA29" s="106"/>
      <c r="AB29" s="107">
        <f t="shared" si="8"/>
        <v>4</v>
      </c>
      <c r="AC29" s="107">
        <f t="shared" si="7"/>
        <v>0</v>
      </c>
      <c r="AD29" s="107">
        <f t="shared" si="7"/>
        <v>0</v>
      </c>
      <c r="AE29" s="107">
        <f t="shared" si="7"/>
        <v>2</v>
      </c>
      <c r="AF29" s="107">
        <f t="shared" si="7"/>
        <v>2</v>
      </c>
      <c r="AG29" s="107">
        <f t="shared" si="7"/>
        <v>0</v>
      </c>
      <c r="AH29" s="107">
        <f t="shared" si="7"/>
        <v>0</v>
      </c>
      <c r="AI29" s="107">
        <f t="shared" si="7"/>
        <v>0</v>
      </c>
      <c r="AJ29" s="107">
        <f t="shared" si="7"/>
        <v>0</v>
      </c>
      <c r="AK29" s="107">
        <f t="shared" si="7"/>
        <v>0</v>
      </c>
      <c r="AL29" s="388"/>
    </row>
    <row r="30" spans="1:38" s="233" customFormat="1" x14ac:dyDescent="0.45">
      <c r="A30" s="173" t="s">
        <v>581</v>
      </c>
      <c r="B30" s="178" t="s">
        <v>68</v>
      </c>
      <c r="C30" s="176"/>
      <c r="D30" s="177"/>
      <c r="E30" s="177"/>
      <c r="F30" s="177"/>
      <c r="G30" s="177"/>
      <c r="H30" s="176"/>
      <c r="I30" s="177"/>
      <c r="J30" s="100"/>
      <c r="K30" s="177"/>
      <c r="L30" s="176" t="s">
        <v>40</v>
      </c>
      <c r="M30" s="177"/>
      <c r="N30" s="177" t="s">
        <v>40</v>
      </c>
      <c r="O30" s="177"/>
      <c r="P30" s="177" t="s">
        <v>40</v>
      </c>
      <c r="Q30" s="177" t="s">
        <v>40</v>
      </c>
      <c r="R30" s="176"/>
      <c r="S30" s="177"/>
      <c r="T30" s="177"/>
      <c r="U30" s="177"/>
      <c r="V30" s="177"/>
      <c r="W30" s="177"/>
      <c r="X30" s="177"/>
      <c r="Y30" s="177"/>
      <c r="Z30" s="177"/>
      <c r="AA30" s="177"/>
      <c r="AB30" s="100">
        <f t="shared" ref="AB30" si="9">COUNTIF(C30:AA30,"x")</f>
        <v>4</v>
      </c>
      <c r="AC30" s="100">
        <f t="shared" si="7"/>
        <v>0</v>
      </c>
      <c r="AD30" s="100">
        <f t="shared" si="7"/>
        <v>0</v>
      </c>
      <c r="AE30" s="100">
        <f t="shared" si="7"/>
        <v>2</v>
      </c>
      <c r="AF30" s="100">
        <f t="shared" si="7"/>
        <v>2</v>
      </c>
      <c r="AG30" s="100">
        <f t="shared" si="7"/>
        <v>0</v>
      </c>
      <c r="AH30" s="100">
        <f t="shared" si="7"/>
        <v>0</v>
      </c>
      <c r="AI30" s="100">
        <f t="shared" si="7"/>
        <v>0</v>
      </c>
      <c r="AJ30" s="100">
        <f t="shared" si="7"/>
        <v>0</v>
      </c>
      <c r="AK30" s="100">
        <f t="shared" si="7"/>
        <v>0</v>
      </c>
      <c r="AL30" s="388"/>
    </row>
    <row r="31" spans="1:38" s="233" customFormat="1" x14ac:dyDescent="0.45">
      <c r="A31" s="173" t="s">
        <v>582</v>
      </c>
      <c r="B31" s="178" t="s">
        <v>223</v>
      </c>
      <c r="C31" s="176"/>
      <c r="D31" s="177"/>
      <c r="E31" s="177"/>
      <c r="F31" s="177"/>
      <c r="G31" s="177"/>
      <c r="H31" s="176"/>
      <c r="I31" s="177"/>
      <c r="J31" s="100"/>
      <c r="K31" s="177"/>
      <c r="L31" s="176" t="s">
        <v>40</v>
      </c>
      <c r="M31" s="177"/>
      <c r="N31" s="177"/>
      <c r="O31" s="177"/>
      <c r="P31" s="177"/>
      <c r="Q31" s="177"/>
      <c r="R31" s="176"/>
      <c r="S31" s="177"/>
      <c r="T31" s="177"/>
      <c r="U31" s="177"/>
      <c r="V31" s="177"/>
      <c r="W31" s="177"/>
      <c r="X31" s="177"/>
      <c r="Y31" s="177"/>
      <c r="Z31" s="177"/>
      <c r="AA31" s="177"/>
      <c r="AB31" s="100">
        <f t="shared" ref="AB31" si="10">COUNTIF(C31:AA31,"x")</f>
        <v>1</v>
      </c>
      <c r="AC31" s="100">
        <f t="shared" si="7"/>
        <v>0</v>
      </c>
      <c r="AD31" s="100">
        <f t="shared" si="7"/>
        <v>0</v>
      </c>
      <c r="AE31" s="100">
        <f t="shared" si="7"/>
        <v>1</v>
      </c>
      <c r="AF31" s="100">
        <f t="shared" si="7"/>
        <v>0</v>
      </c>
      <c r="AG31" s="100">
        <f t="shared" si="7"/>
        <v>0</v>
      </c>
      <c r="AH31" s="100">
        <f t="shared" si="7"/>
        <v>0</v>
      </c>
      <c r="AI31" s="100">
        <f t="shared" si="7"/>
        <v>0</v>
      </c>
      <c r="AJ31" s="100">
        <f t="shared" si="7"/>
        <v>0</v>
      </c>
      <c r="AK31" s="100">
        <f t="shared" si="7"/>
        <v>0</v>
      </c>
      <c r="AL31" s="388"/>
    </row>
    <row r="32" spans="1:38" s="233" customFormat="1" x14ac:dyDescent="0.45">
      <c r="A32" s="421" t="s">
        <v>225</v>
      </c>
      <c r="B32" s="422"/>
      <c r="C32" s="334"/>
      <c r="D32" s="335"/>
      <c r="E32" s="335"/>
      <c r="F32" s="335"/>
      <c r="G32" s="335"/>
      <c r="H32" s="334"/>
      <c r="I32" s="335"/>
      <c r="J32" s="275" t="s">
        <v>40</v>
      </c>
      <c r="K32" s="336"/>
      <c r="L32" s="334"/>
      <c r="M32" s="335"/>
      <c r="N32" s="335"/>
      <c r="O32" s="335"/>
      <c r="P32" s="335"/>
      <c r="Q32" s="336"/>
      <c r="R32" s="334"/>
      <c r="S32" s="335"/>
      <c r="T32" s="335" t="s">
        <v>40</v>
      </c>
      <c r="U32" s="335"/>
      <c r="V32" s="335"/>
      <c r="W32" s="335"/>
      <c r="X32" s="335" t="s">
        <v>40</v>
      </c>
      <c r="Y32" s="335"/>
      <c r="Z32" s="335"/>
      <c r="AA32" s="335"/>
      <c r="AB32" s="274">
        <f t="shared" si="1"/>
        <v>3</v>
      </c>
      <c r="AC32" s="274">
        <f t="shared" si="7"/>
        <v>1</v>
      </c>
      <c r="AD32" s="274">
        <f t="shared" si="7"/>
        <v>0</v>
      </c>
      <c r="AE32" s="274">
        <f t="shared" si="7"/>
        <v>0</v>
      </c>
      <c r="AF32" s="274">
        <f t="shared" si="7"/>
        <v>0</v>
      </c>
      <c r="AG32" s="274">
        <f t="shared" si="7"/>
        <v>1</v>
      </c>
      <c r="AH32" s="274">
        <f t="shared" si="7"/>
        <v>0</v>
      </c>
      <c r="AI32" s="274">
        <f t="shared" si="7"/>
        <v>0</v>
      </c>
      <c r="AJ32" s="274">
        <f t="shared" si="7"/>
        <v>1</v>
      </c>
      <c r="AK32" s="274">
        <f t="shared" si="7"/>
        <v>0</v>
      </c>
      <c r="AL32" s="388"/>
    </row>
    <row r="33" spans="1:38" s="233" customFormat="1" x14ac:dyDescent="0.45">
      <c r="A33" s="93" t="s">
        <v>41</v>
      </c>
      <c r="B33" s="92" t="s">
        <v>42</v>
      </c>
      <c r="C33" s="95"/>
      <c r="D33" s="96"/>
      <c r="E33" s="96"/>
      <c r="F33" s="96"/>
      <c r="G33" s="96"/>
      <c r="H33" s="95"/>
      <c r="I33" s="96"/>
      <c r="J33" s="97" t="s">
        <v>40</v>
      </c>
      <c r="K33" s="94"/>
      <c r="L33" s="95"/>
      <c r="M33" s="96"/>
      <c r="N33" s="96"/>
      <c r="O33" s="96"/>
      <c r="P33" s="96"/>
      <c r="Q33" s="94"/>
      <c r="R33" s="95"/>
      <c r="S33" s="96"/>
      <c r="T33" s="96" t="s">
        <v>40</v>
      </c>
      <c r="U33" s="96"/>
      <c r="V33" s="96"/>
      <c r="W33" s="96"/>
      <c r="X33" s="96" t="s">
        <v>40</v>
      </c>
      <c r="Y33" s="96"/>
      <c r="Z33" s="96"/>
      <c r="AA33" s="96"/>
      <c r="AB33" s="97">
        <f t="shared" si="1"/>
        <v>3</v>
      </c>
      <c r="AC33" s="97">
        <f t="shared" si="7"/>
        <v>1</v>
      </c>
      <c r="AD33" s="97">
        <f t="shared" si="7"/>
        <v>0</v>
      </c>
      <c r="AE33" s="97">
        <f t="shared" si="7"/>
        <v>0</v>
      </c>
      <c r="AF33" s="97">
        <f t="shared" si="7"/>
        <v>0</v>
      </c>
      <c r="AG33" s="97">
        <f t="shared" si="7"/>
        <v>1</v>
      </c>
      <c r="AH33" s="97">
        <f t="shared" si="7"/>
        <v>0</v>
      </c>
      <c r="AI33" s="97">
        <f t="shared" si="7"/>
        <v>0</v>
      </c>
      <c r="AJ33" s="97">
        <f t="shared" si="7"/>
        <v>1</v>
      </c>
      <c r="AK33" s="97">
        <f t="shared" si="7"/>
        <v>0</v>
      </c>
      <c r="AL33" s="388"/>
    </row>
    <row r="34" spans="1:38" s="233" customFormat="1" x14ac:dyDescent="0.45">
      <c r="A34" s="102" t="s">
        <v>43</v>
      </c>
      <c r="B34" s="103" t="s">
        <v>44</v>
      </c>
      <c r="C34" s="105"/>
      <c r="D34" s="106"/>
      <c r="E34" s="106"/>
      <c r="F34" s="106"/>
      <c r="G34" s="106"/>
      <c r="H34" s="105"/>
      <c r="I34" s="106"/>
      <c r="J34" s="107" t="s">
        <v>40</v>
      </c>
      <c r="K34" s="104"/>
      <c r="L34" s="105"/>
      <c r="M34" s="106"/>
      <c r="N34" s="106"/>
      <c r="O34" s="106"/>
      <c r="P34" s="106"/>
      <c r="Q34" s="104"/>
      <c r="R34" s="105"/>
      <c r="S34" s="106"/>
      <c r="T34" s="106" t="s">
        <v>40</v>
      </c>
      <c r="U34" s="106"/>
      <c r="V34" s="106"/>
      <c r="W34" s="106"/>
      <c r="X34" s="106" t="s">
        <v>40</v>
      </c>
      <c r="Y34" s="106"/>
      <c r="Z34" s="106"/>
      <c r="AA34" s="106"/>
      <c r="AB34" s="107">
        <f t="shared" ref="AB34:AB36" si="11">COUNTIF(C34:AA34,"x")</f>
        <v>3</v>
      </c>
      <c r="AC34" s="107">
        <f t="shared" si="7"/>
        <v>1</v>
      </c>
      <c r="AD34" s="107">
        <f t="shared" si="7"/>
        <v>0</v>
      </c>
      <c r="AE34" s="107">
        <f t="shared" si="7"/>
        <v>0</v>
      </c>
      <c r="AF34" s="107">
        <f t="shared" si="7"/>
        <v>0</v>
      </c>
      <c r="AG34" s="107">
        <f t="shared" si="7"/>
        <v>1</v>
      </c>
      <c r="AH34" s="107">
        <f t="shared" si="7"/>
        <v>0</v>
      </c>
      <c r="AI34" s="107">
        <f t="shared" si="7"/>
        <v>0</v>
      </c>
      <c r="AJ34" s="107">
        <f t="shared" si="7"/>
        <v>1</v>
      </c>
      <c r="AK34" s="107">
        <f t="shared" si="7"/>
        <v>0</v>
      </c>
      <c r="AL34" s="388"/>
    </row>
    <row r="35" spans="1:38" s="233" customFormat="1" x14ac:dyDescent="0.45">
      <c r="A35" s="156" t="s">
        <v>45</v>
      </c>
      <c r="B35" s="180" t="s">
        <v>222</v>
      </c>
      <c r="C35" s="166"/>
      <c r="D35" s="167"/>
      <c r="E35" s="167"/>
      <c r="F35" s="167"/>
      <c r="G35" s="167"/>
      <c r="H35" s="166"/>
      <c r="I35" s="167"/>
      <c r="J35" s="99" t="s">
        <v>40</v>
      </c>
      <c r="K35" s="165"/>
      <c r="L35" s="166"/>
      <c r="M35" s="167"/>
      <c r="N35" s="167"/>
      <c r="O35" s="167"/>
      <c r="P35" s="167"/>
      <c r="Q35" s="165"/>
      <c r="R35" s="166"/>
      <c r="S35" s="167"/>
      <c r="T35" s="167" t="s">
        <v>40</v>
      </c>
      <c r="U35" s="167"/>
      <c r="V35" s="167"/>
      <c r="W35" s="167"/>
      <c r="X35" s="167"/>
      <c r="Y35" s="167"/>
      <c r="Z35" s="167"/>
      <c r="AA35" s="167"/>
      <c r="AB35" s="99">
        <f t="shared" si="11"/>
        <v>2</v>
      </c>
      <c r="AC35" s="99">
        <f t="shared" si="7"/>
        <v>1</v>
      </c>
      <c r="AD35" s="99">
        <f t="shared" si="7"/>
        <v>0</v>
      </c>
      <c r="AE35" s="99">
        <f t="shared" si="7"/>
        <v>0</v>
      </c>
      <c r="AF35" s="99">
        <f t="shared" si="7"/>
        <v>0</v>
      </c>
      <c r="AG35" s="99">
        <f t="shared" si="7"/>
        <v>1</v>
      </c>
      <c r="AH35" s="99">
        <f t="shared" si="7"/>
        <v>0</v>
      </c>
      <c r="AI35" s="99">
        <f t="shared" si="7"/>
        <v>0</v>
      </c>
      <c r="AJ35" s="99">
        <f t="shared" si="7"/>
        <v>0</v>
      </c>
      <c r="AK35" s="99">
        <f t="shared" si="7"/>
        <v>0</v>
      </c>
      <c r="AL35" s="388"/>
    </row>
    <row r="36" spans="1:38" s="233" customFormat="1" x14ac:dyDescent="0.45">
      <c r="A36" s="156" t="s">
        <v>579</v>
      </c>
      <c r="B36" s="180" t="s">
        <v>688</v>
      </c>
      <c r="C36" s="166"/>
      <c r="D36" s="167"/>
      <c r="E36" s="167"/>
      <c r="F36" s="167"/>
      <c r="G36" s="167"/>
      <c r="H36" s="166"/>
      <c r="I36" s="167"/>
      <c r="J36" s="99"/>
      <c r="K36" s="165"/>
      <c r="L36" s="166"/>
      <c r="M36" s="167"/>
      <c r="N36" s="167"/>
      <c r="O36" s="167"/>
      <c r="P36" s="167"/>
      <c r="Q36" s="165"/>
      <c r="R36" s="166"/>
      <c r="S36" s="167"/>
      <c r="T36" s="167"/>
      <c r="U36" s="167"/>
      <c r="V36" s="167"/>
      <c r="W36" s="167"/>
      <c r="X36" s="167" t="s">
        <v>40</v>
      </c>
      <c r="Y36" s="167"/>
      <c r="Z36" s="167"/>
      <c r="AA36" s="167"/>
      <c r="AB36" s="99">
        <f t="shared" si="11"/>
        <v>1</v>
      </c>
      <c r="AC36" s="99">
        <f t="shared" si="7"/>
        <v>0</v>
      </c>
      <c r="AD36" s="99">
        <f t="shared" si="7"/>
        <v>0</v>
      </c>
      <c r="AE36" s="99">
        <f t="shared" si="7"/>
        <v>0</v>
      </c>
      <c r="AF36" s="99">
        <f t="shared" si="7"/>
        <v>0</v>
      </c>
      <c r="AG36" s="99">
        <f t="shared" si="7"/>
        <v>0</v>
      </c>
      <c r="AH36" s="99">
        <f t="shared" si="7"/>
        <v>0</v>
      </c>
      <c r="AI36" s="99">
        <f t="shared" si="7"/>
        <v>0</v>
      </c>
      <c r="AJ36" s="99">
        <f t="shared" si="7"/>
        <v>1</v>
      </c>
      <c r="AK36" s="99">
        <f t="shared" si="7"/>
        <v>0</v>
      </c>
      <c r="AL36" s="388"/>
    </row>
    <row r="37" spans="1:38" s="233" customFormat="1" x14ac:dyDescent="0.45">
      <c r="A37" s="102" t="s">
        <v>47</v>
      </c>
      <c r="B37" s="360" t="s">
        <v>55</v>
      </c>
      <c r="C37" s="105"/>
      <c r="D37" s="106"/>
      <c r="E37" s="106"/>
      <c r="F37" s="106"/>
      <c r="G37" s="106"/>
      <c r="H37" s="105"/>
      <c r="I37" s="106"/>
      <c r="J37" s="107"/>
      <c r="K37" s="104"/>
      <c r="L37" s="105"/>
      <c r="M37" s="106"/>
      <c r="N37" s="106"/>
      <c r="O37" s="106"/>
      <c r="P37" s="106"/>
      <c r="Q37" s="104"/>
      <c r="R37" s="105"/>
      <c r="S37" s="106"/>
      <c r="T37" s="106" t="s">
        <v>40</v>
      </c>
      <c r="U37" s="106"/>
      <c r="V37" s="106"/>
      <c r="W37" s="106"/>
      <c r="X37" s="106"/>
      <c r="Y37" s="106"/>
      <c r="Z37" s="106"/>
      <c r="AA37" s="106"/>
      <c r="AB37" s="107">
        <f t="shared" ref="AB37" si="12">COUNTIF(C37:AA37,"x")</f>
        <v>1</v>
      </c>
      <c r="AC37" s="107">
        <f t="shared" ref="AC37:AK46" si="13">COUNTIFS($C37:$AA37,"x",$C$3:$AA$3,AC$4)</f>
        <v>0</v>
      </c>
      <c r="AD37" s="107">
        <f t="shared" si="13"/>
        <v>0</v>
      </c>
      <c r="AE37" s="107">
        <f t="shared" si="13"/>
        <v>0</v>
      </c>
      <c r="AF37" s="107">
        <f t="shared" si="13"/>
        <v>0</v>
      </c>
      <c r="AG37" s="107">
        <f t="shared" si="13"/>
        <v>1</v>
      </c>
      <c r="AH37" s="107">
        <f t="shared" si="13"/>
        <v>0</v>
      </c>
      <c r="AI37" s="107">
        <f t="shared" si="13"/>
        <v>0</v>
      </c>
      <c r="AJ37" s="107">
        <f t="shared" si="13"/>
        <v>0</v>
      </c>
      <c r="AK37" s="107">
        <f t="shared" si="13"/>
        <v>0</v>
      </c>
      <c r="AL37" s="388"/>
    </row>
    <row r="38" spans="1:38" s="233" customFormat="1" x14ac:dyDescent="0.45">
      <c r="A38" s="297" t="s">
        <v>50</v>
      </c>
      <c r="B38" s="298" t="s">
        <v>70</v>
      </c>
      <c r="C38" s="176"/>
      <c r="D38" s="177"/>
      <c r="E38" s="177"/>
      <c r="F38" s="177"/>
      <c r="G38" s="177"/>
      <c r="H38" s="176"/>
      <c r="I38" s="177"/>
      <c r="J38" s="100"/>
      <c r="K38" s="175"/>
      <c r="L38" s="176"/>
      <c r="M38" s="177"/>
      <c r="N38" s="177"/>
      <c r="O38" s="177"/>
      <c r="P38" s="177"/>
      <c r="Q38" s="175"/>
      <c r="R38" s="176"/>
      <c r="S38" s="177"/>
      <c r="T38" s="177" t="s">
        <v>40</v>
      </c>
      <c r="U38" s="177"/>
      <c r="V38" s="177"/>
      <c r="W38" s="177"/>
      <c r="X38" s="177"/>
      <c r="Y38" s="177"/>
      <c r="Z38" s="177"/>
      <c r="AA38" s="177"/>
      <c r="AB38" s="100">
        <f t="shared" ref="AB38" si="14">COUNTIF(C38:AA38,"x")</f>
        <v>1</v>
      </c>
      <c r="AC38" s="100">
        <f t="shared" si="13"/>
        <v>0</v>
      </c>
      <c r="AD38" s="100">
        <f t="shared" si="13"/>
        <v>0</v>
      </c>
      <c r="AE38" s="100">
        <f t="shared" si="13"/>
        <v>0</v>
      </c>
      <c r="AF38" s="100">
        <f t="shared" si="13"/>
        <v>0</v>
      </c>
      <c r="AG38" s="100">
        <f t="shared" si="13"/>
        <v>1</v>
      </c>
      <c r="AH38" s="100">
        <f t="shared" si="13"/>
        <v>0</v>
      </c>
      <c r="AI38" s="100">
        <f t="shared" si="13"/>
        <v>0</v>
      </c>
      <c r="AJ38" s="100">
        <f t="shared" si="13"/>
        <v>0</v>
      </c>
      <c r="AK38" s="100">
        <f t="shared" si="13"/>
        <v>0</v>
      </c>
      <c r="AL38" s="388"/>
    </row>
    <row r="39" spans="1:38" s="361" customFormat="1" x14ac:dyDescent="0.45">
      <c r="A39" s="421" t="s">
        <v>147</v>
      </c>
      <c r="B39" s="422"/>
      <c r="C39" s="113" t="s">
        <v>40</v>
      </c>
      <c r="D39" s="114" t="s">
        <v>40</v>
      </c>
      <c r="E39" s="114" t="s">
        <v>40</v>
      </c>
      <c r="F39" s="114"/>
      <c r="G39" s="114" t="s">
        <v>40</v>
      </c>
      <c r="H39" s="113"/>
      <c r="I39" s="114" t="s">
        <v>40</v>
      </c>
      <c r="J39" s="115"/>
      <c r="K39" s="112" t="s">
        <v>40</v>
      </c>
      <c r="L39" s="113" t="s">
        <v>40</v>
      </c>
      <c r="M39" s="114" t="s">
        <v>40</v>
      </c>
      <c r="N39" s="114"/>
      <c r="O39" s="114"/>
      <c r="P39" s="114" t="s">
        <v>40</v>
      </c>
      <c r="Q39" s="112" t="s">
        <v>40</v>
      </c>
      <c r="R39" s="113" t="s">
        <v>40</v>
      </c>
      <c r="S39" s="114"/>
      <c r="T39" s="114"/>
      <c r="U39" s="114"/>
      <c r="V39" s="114" t="s">
        <v>40</v>
      </c>
      <c r="W39" s="114" t="s">
        <v>40</v>
      </c>
      <c r="X39" s="114"/>
      <c r="Y39" s="114" t="s">
        <v>40</v>
      </c>
      <c r="Z39" s="114"/>
      <c r="AA39" s="114" t="s">
        <v>40</v>
      </c>
      <c r="AB39" s="274">
        <f t="shared" si="1"/>
        <v>15</v>
      </c>
      <c r="AC39" s="274">
        <f t="shared" si="13"/>
        <v>1</v>
      </c>
      <c r="AD39" s="274">
        <f t="shared" si="13"/>
        <v>3</v>
      </c>
      <c r="AE39" s="274">
        <f t="shared" si="13"/>
        <v>3</v>
      </c>
      <c r="AF39" s="274">
        <f t="shared" si="13"/>
        <v>1</v>
      </c>
      <c r="AG39" s="274">
        <f t="shared" si="13"/>
        <v>1</v>
      </c>
      <c r="AH39" s="274">
        <f t="shared" si="13"/>
        <v>1</v>
      </c>
      <c r="AI39" s="274">
        <f t="shared" si="13"/>
        <v>2</v>
      </c>
      <c r="AJ39" s="274">
        <f t="shared" si="13"/>
        <v>1</v>
      </c>
      <c r="AK39" s="274">
        <f t="shared" si="13"/>
        <v>2</v>
      </c>
      <c r="AL39" s="388"/>
    </row>
    <row r="40" spans="1:38" s="233" customFormat="1" x14ac:dyDescent="0.45">
      <c r="A40" s="93" t="s">
        <v>41</v>
      </c>
      <c r="B40" s="92" t="s">
        <v>42</v>
      </c>
      <c r="C40" s="95" t="s">
        <v>40</v>
      </c>
      <c r="D40" s="96" t="s">
        <v>40</v>
      </c>
      <c r="E40" s="96" t="s">
        <v>40</v>
      </c>
      <c r="F40" s="96"/>
      <c r="G40" s="96" t="s">
        <v>40</v>
      </c>
      <c r="H40" s="95"/>
      <c r="I40" s="96" t="s">
        <v>40</v>
      </c>
      <c r="J40" s="97"/>
      <c r="K40" s="94" t="s">
        <v>40</v>
      </c>
      <c r="L40" s="95" t="s">
        <v>40</v>
      </c>
      <c r="M40" s="96" t="s">
        <v>40</v>
      </c>
      <c r="N40" s="96"/>
      <c r="O40" s="96"/>
      <c r="P40" s="96" t="s">
        <v>40</v>
      </c>
      <c r="Q40" s="94" t="s">
        <v>40</v>
      </c>
      <c r="R40" s="95" t="s">
        <v>40</v>
      </c>
      <c r="S40" s="96"/>
      <c r="T40" s="96"/>
      <c r="U40" s="96"/>
      <c r="V40" s="96" t="s">
        <v>40</v>
      </c>
      <c r="W40" s="96" t="s">
        <v>40</v>
      </c>
      <c r="X40" s="96"/>
      <c r="Y40" s="96" t="s">
        <v>40</v>
      </c>
      <c r="Z40" s="96"/>
      <c r="AA40" s="96" t="s">
        <v>40</v>
      </c>
      <c r="AB40" s="97">
        <f t="shared" si="1"/>
        <v>15</v>
      </c>
      <c r="AC40" s="97">
        <f t="shared" si="13"/>
        <v>1</v>
      </c>
      <c r="AD40" s="97">
        <f t="shared" si="13"/>
        <v>3</v>
      </c>
      <c r="AE40" s="97">
        <f t="shared" si="13"/>
        <v>3</v>
      </c>
      <c r="AF40" s="97">
        <f t="shared" si="13"/>
        <v>1</v>
      </c>
      <c r="AG40" s="97">
        <f t="shared" si="13"/>
        <v>1</v>
      </c>
      <c r="AH40" s="97">
        <f t="shared" si="13"/>
        <v>1</v>
      </c>
      <c r="AI40" s="97">
        <f t="shared" si="13"/>
        <v>2</v>
      </c>
      <c r="AJ40" s="97">
        <f t="shared" si="13"/>
        <v>1</v>
      </c>
      <c r="AK40" s="97">
        <f t="shared" si="13"/>
        <v>2</v>
      </c>
      <c r="AL40" s="388"/>
    </row>
    <row r="41" spans="1:38" s="233" customFormat="1" x14ac:dyDescent="0.45">
      <c r="A41" s="102" t="s">
        <v>43</v>
      </c>
      <c r="B41" s="103" t="s">
        <v>44</v>
      </c>
      <c r="C41" s="105" t="s">
        <v>40</v>
      </c>
      <c r="D41" s="106" t="s">
        <v>40</v>
      </c>
      <c r="E41" s="106" t="s">
        <v>40</v>
      </c>
      <c r="F41" s="106"/>
      <c r="G41" s="106" t="s">
        <v>40</v>
      </c>
      <c r="H41" s="105"/>
      <c r="I41" s="106" t="s">
        <v>40</v>
      </c>
      <c r="J41" s="107"/>
      <c r="K41" s="104" t="s">
        <v>40</v>
      </c>
      <c r="L41" s="105" t="s">
        <v>40</v>
      </c>
      <c r="M41" s="106" t="s">
        <v>40</v>
      </c>
      <c r="N41" s="106"/>
      <c r="O41" s="106"/>
      <c r="P41" s="106"/>
      <c r="Q41" s="104"/>
      <c r="R41" s="105" t="s">
        <v>40</v>
      </c>
      <c r="S41" s="106"/>
      <c r="T41" s="106"/>
      <c r="U41" s="106"/>
      <c r="V41" s="106" t="s">
        <v>40</v>
      </c>
      <c r="W41" s="106" t="s">
        <v>40</v>
      </c>
      <c r="X41" s="106"/>
      <c r="Y41" s="106"/>
      <c r="Z41" s="106"/>
      <c r="AA41" s="106"/>
      <c r="AB41" s="107">
        <f t="shared" si="1"/>
        <v>11</v>
      </c>
      <c r="AC41" s="107">
        <f t="shared" si="13"/>
        <v>1</v>
      </c>
      <c r="AD41" s="107">
        <f t="shared" si="13"/>
        <v>3</v>
      </c>
      <c r="AE41" s="107">
        <f t="shared" si="13"/>
        <v>2</v>
      </c>
      <c r="AF41" s="107">
        <f t="shared" si="13"/>
        <v>0</v>
      </c>
      <c r="AG41" s="107">
        <f t="shared" si="13"/>
        <v>1</v>
      </c>
      <c r="AH41" s="107">
        <f t="shared" si="13"/>
        <v>0</v>
      </c>
      <c r="AI41" s="107">
        <f t="shared" si="13"/>
        <v>1</v>
      </c>
      <c r="AJ41" s="107">
        <f t="shared" si="13"/>
        <v>1</v>
      </c>
      <c r="AK41" s="107">
        <f t="shared" si="13"/>
        <v>2</v>
      </c>
      <c r="AL41" s="388"/>
    </row>
    <row r="42" spans="1:38" s="233" customFormat="1" x14ac:dyDescent="0.45">
      <c r="A42" s="156" t="s">
        <v>45</v>
      </c>
      <c r="B42" s="180" t="s">
        <v>222</v>
      </c>
      <c r="C42" s="166" t="s">
        <v>40</v>
      </c>
      <c r="D42" s="167"/>
      <c r="E42" s="167" t="s">
        <v>40</v>
      </c>
      <c r="F42" s="167"/>
      <c r="G42" s="167"/>
      <c r="H42" s="166"/>
      <c r="I42" s="167" t="s">
        <v>40</v>
      </c>
      <c r="J42" s="99"/>
      <c r="K42" s="165" t="s">
        <v>40</v>
      </c>
      <c r="L42" s="166"/>
      <c r="M42" s="167"/>
      <c r="N42" s="167"/>
      <c r="O42" s="167"/>
      <c r="P42" s="167"/>
      <c r="Q42" s="165"/>
      <c r="R42" s="166" t="s">
        <v>40</v>
      </c>
      <c r="S42" s="167"/>
      <c r="T42" s="167"/>
      <c r="U42" s="167"/>
      <c r="V42" s="167"/>
      <c r="W42" s="167"/>
      <c r="X42" s="167"/>
      <c r="Y42" s="167"/>
      <c r="Z42" s="167"/>
      <c r="AA42" s="167"/>
      <c r="AB42" s="99">
        <f t="shared" si="1"/>
        <v>5</v>
      </c>
      <c r="AC42" s="99">
        <f t="shared" si="13"/>
        <v>1</v>
      </c>
      <c r="AD42" s="99">
        <f t="shared" si="13"/>
        <v>2</v>
      </c>
      <c r="AE42" s="99">
        <f t="shared" si="13"/>
        <v>0</v>
      </c>
      <c r="AF42" s="99">
        <f t="shared" si="13"/>
        <v>0</v>
      </c>
      <c r="AG42" s="99">
        <f t="shared" si="13"/>
        <v>1</v>
      </c>
      <c r="AH42" s="99">
        <f t="shared" si="13"/>
        <v>0</v>
      </c>
      <c r="AI42" s="99">
        <f t="shared" si="13"/>
        <v>0</v>
      </c>
      <c r="AJ42" s="99">
        <f t="shared" si="13"/>
        <v>0</v>
      </c>
      <c r="AK42" s="99">
        <f t="shared" si="13"/>
        <v>1</v>
      </c>
      <c r="AL42" s="388"/>
    </row>
    <row r="43" spans="1:38" s="233" customFormat="1" x14ac:dyDescent="0.45">
      <c r="A43" s="156" t="s">
        <v>579</v>
      </c>
      <c r="B43" s="180" t="s">
        <v>656</v>
      </c>
      <c r="C43" s="166"/>
      <c r="D43" s="167" t="s">
        <v>40</v>
      </c>
      <c r="E43" s="167"/>
      <c r="F43" s="167"/>
      <c r="G43" s="167"/>
      <c r="H43" s="166"/>
      <c r="I43" s="167"/>
      <c r="J43" s="99"/>
      <c r="K43" s="165"/>
      <c r="L43" s="166"/>
      <c r="M43" s="167"/>
      <c r="N43" s="167"/>
      <c r="O43" s="167"/>
      <c r="P43" s="167"/>
      <c r="Q43" s="165"/>
      <c r="R43" s="166"/>
      <c r="S43" s="167"/>
      <c r="T43" s="167"/>
      <c r="U43" s="167"/>
      <c r="V43" s="167"/>
      <c r="W43" s="167"/>
      <c r="X43" s="167"/>
      <c r="Y43" s="167"/>
      <c r="Z43" s="167"/>
      <c r="AA43" s="167"/>
      <c r="AB43" s="99">
        <f t="shared" ref="AB43:AB47" si="15">COUNTIF(C43:AA43,"x")</f>
        <v>1</v>
      </c>
      <c r="AC43" s="99">
        <f t="shared" si="13"/>
        <v>0</v>
      </c>
      <c r="AD43" s="99">
        <f t="shared" si="13"/>
        <v>1</v>
      </c>
      <c r="AE43" s="99">
        <f t="shared" si="13"/>
        <v>0</v>
      </c>
      <c r="AF43" s="99">
        <f t="shared" si="13"/>
        <v>0</v>
      </c>
      <c r="AG43" s="99">
        <f t="shared" si="13"/>
        <v>0</v>
      </c>
      <c r="AH43" s="99">
        <f t="shared" si="13"/>
        <v>0</v>
      </c>
      <c r="AI43" s="99">
        <f t="shared" si="13"/>
        <v>0</v>
      </c>
      <c r="AJ43" s="99">
        <f t="shared" si="13"/>
        <v>0</v>
      </c>
      <c r="AK43" s="99">
        <f t="shared" si="13"/>
        <v>0</v>
      </c>
      <c r="AL43" s="388"/>
    </row>
    <row r="44" spans="1:38" s="233" customFormat="1" x14ac:dyDescent="0.45">
      <c r="A44" s="156" t="s">
        <v>781</v>
      </c>
      <c r="B44" s="180" t="s">
        <v>662</v>
      </c>
      <c r="C44" s="166"/>
      <c r="D44" s="167"/>
      <c r="E44" s="167"/>
      <c r="F44" s="167"/>
      <c r="G44" s="167" t="s">
        <v>40</v>
      </c>
      <c r="H44" s="166"/>
      <c r="I44" s="167"/>
      <c r="J44" s="99"/>
      <c r="K44" s="165"/>
      <c r="L44" s="166"/>
      <c r="M44" s="167"/>
      <c r="N44" s="167"/>
      <c r="O44" s="167"/>
      <c r="P44" s="167"/>
      <c r="Q44" s="165"/>
      <c r="R44" s="166"/>
      <c r="S44" s="167"/>
      <c r="T44" s="167"/>
      <c r="U44" s="167"/>
      <c r="V44" s="167"/>
      <c r="W44" s="167"/>
      <c r="X44" s="167"/>
      <c r="Y44" s="167"/>
      <c r="Z44" s="167"/>
      <c r="AA44" s="167"/>
      <c r="AB44" s="99">
        <f t="shared" si="15"/>
        <v>1</v>
      </c>
      <c r="AC44" s="99">
        <f t="shared" si="13"/>
        <v>0</v>
      </c>
      <c r="AD44" s="99">
        <f t="shared" si="13"/>
        <v>0</v>
      </c>
      <c r="AE44" s="99">
        <f t="shared" si="13"/>
        <v>0</v>
      </c>
      <c r="AF44" s="99">
        <f t="shared" si="13"/>
        <v>0</v>
      </c>
      <c r="AG44" s="99">
        <f t="shared" si="13"/>
        <v>0</v>
      </c>
      <c r="AH44" s="99">
        <f t="shared" si="13"/>
        <v>0</v>
      </c>
      <c r="AI44" s="99">
        <f t="shared" si="13"/>
        <v>0</v>
      </c>
      <c r="AJ44" s="99">
        <f t="shared" si="13"/>
        <v>0</v>
      </c>
      <c r="AK44" s="99">
        <f t="shared" si="13"/>
        <v>1</v>
      </c>
      <c r="AL44" s="388"/>
    </row>
    <row r="45" spans="1:38" s="233" customFormat="1" x14ac:dyDescent="0.45">
      <c r="A45" s="156" t="s">
        <v>782</v>
      </c>
      <c r="B45" s="180" t="s">
        <v>447</v>
      </c>
      <c r="C45" s="166"/>
      <c r="D45" s="167"/>
      <c r="E45" s="167"/>
      <c r="F45" s="167"/>
      <c r="G45" s="167"/>
      <c r="H45" s="166"/>
      <c r="I45" s="167"/>
      <c r="J45" s="99"/>
      <c r="K45" s="165"/>
      <c r="L45" s="166" t="s">
        <v>40</v>
      </c>
      <c r="M45" s="167" t="s">
        <v>40</v>
      </c>
      <c r="N45" s="167"/>
      <c r="O45" s="167"/>
      <c r="P45" s="167"/>
      <c r="Q45" s="165"/>
      <c r="R45" s="166"/>
      <c r="S45" s="167"/>
      <c r="T45" s="167"/>
      <c r="U45" s="167"/>
      <c r="V45" s="167"/>
      <c r="W45" s="167"/>
      <c r="X45" s="167"/>
      <c r="Y45" s="167"/>
      <c r="Z45" s="167"/>
      <c r="AA45" s="167"/>
      <c r="AB45" s="99">
        <f t="shared" si="15"/>
        <v>2</v>
      </c>
      <c r="AC45" s="99">
        <f t="shared" si="13"/>
        <v>0</v>
      </c>
      <c r="AD45" s="99">
        <f t="shared" si="13"/>
        <v>0</v>
      </c>
      <c r="AE45" s="99">
        <f t="shared" si="13"/>
        <v>2</v>
      </c>
      <c r="AF45" s="99">
        <f t="shared" si="13"/>
        <v>0</v>
      </c>
      <c r="AG45" s="99">
        <f t="shared" si="13"/>
        <v>0</v>
      </c>
      <c r="AH45" s="99">
        <f t="shared" si="13"/>
        <v>0</v>
      </c>
      <c r="AI45" s="99">
        <f t="shared" si="13"/>
        <v>0</v>
      </c>
      <c r="AJ45" s="99">
        <f t="shared" si="13"/>
        <v>0</v>
      </c>
      <c r="AK45" s="99">
        <f t="shared" si="13"/>
        <v>0</v>
      </c>
      <c r="AL45" s="388"/>
    </row>
    <row r="46" spans="1:38" s="233" customFormat="1" x14ac:dyDescent="0.45">
      <c r="A46" s="156" t="s">
        <v>783</v>
      </c>
      <c r="B46" s="180" t="s">
        <v>448</v>
      </c>
      <c r="C46" s="166"/>
      <c r="D46" s="167"/>
      <c r="E46" s="167"/>
      <c r="F46" s="167"/>
      <c r="G46" s="167"/>
      <c r="H46" s="166"/>
      <c r="I46" s="167"/>
      <c r="J46" s="99"/>
      <c r="K46" s="165"/>
      <c r="L46" s="166"/>
      <c r="M46" s="167"/>
      <c r="N46" s="167"/>
      <c r="O46" s="167"/>
      <c r="P46" s="167"/>
      <c r="Q46" s="165"/>
      <c r="R46" s="166" t="s">
        <v>40</v>
      </c>
      <c r="S46" s="167"/>
      <c r="T46" s="167"/>
      <c r="U46" s="167"/>
      <c r="V46" s="167"/>
      <c r="W46" s="167"/>
      <c r="X46" s="167"/>
      <c r="Y46" s="167"/>
      <c r="Z46" s="167"/>
      <c r="AA46" s="167"/>
      <c r="AB46" s="99">
        <f t="shared" si="15"/>
        <v>1</v>
      </c>
      <c r="AC46" s="99">
        <f t="shared" si="13"/>
        <v>0</v>
      </c>
      <c r="AD46" s="99">
        <f t="shared" si="13"/>
        <v>0</v>
      </c>
      <c r="AE46" s="99">
        <f t="shared" si="13"/>
        <v>0</v>
      </c>
      <c r="AF46" s="99">
        <f t="shared" si="13"/>
        <v>0</v>
      </c>
      <c r="AG46" s="99">
        <f t="shared" si="13"/>
        <v>1</v>
      </c>
      <c r="AH46" s="99">
        <f t="shared" si="13"/>
        <v>0</v>
      </c>
      <c r="AI46" s="99">
        <f t="shared" si="13"/>
        <v>0</v>
      </c>
      <c r="AJ46" s="99">
        <f t="shared" si="13"/>
        <v>0</v>
      </c>
      <c r="AK46" s="99">
        <f t="shared" si="13"/>
        <v>0</v>
      </c>
      <c r="AL46" s="388"/>
    </row>
    <row r="47" spans="1:38" s="233" customFormat="1" x14ac:dyDescent="0.45">
      <c r="A47" s="156" t="s">
        <v>784</v>
      </c>
      <c r="B47" s="180" t="s">
        <v>688</v>
      </c>
      <c r="C47" s="166"/>
      <c r="D47" s="167"/>
      <c r="E47" s="167"/>
      <c r="F47" s="167"/>
      <c r="G47" s="167"/>
      <c r="H47" s="166"/>
      <c r="I47" s="167"/>
      <c r="J47" s="99"/>
      <c r="K47" s="165"/>
      <c r="L47" s="166"/>
      <c r="M47" s="167"/>
      <c r="N47" s="167"/>
      <c r="O47" s="167"/>
      <c r="P47" s="167"/>
      <c r="Q47" s="165"/>
      <c r="R47" s="166"/>
      <c r="S47" s="167"/>
      <c r="T47" s="167"/>
      <c r="U47" s="167"/>
      <c r="V47" s="167" t="s">
        <v>40</v>
      </c>
      <c r="W47" s="167" t="s">
        <v>40</v>
      </c>
      <c r="X47" s="167"/>
      <c r="Y47" s="167"/>
      <c r="Z47" s="167"/>
      <c r="AA47" s="167"/>
      <c r="AB47" s="99">
        <f t="shared" si="15"/>
        <v>2</v>
      </c>
      <c r="AC47" s="99">
        <f t="shared" ref="AC47:AK56" si="16">COUNTIFS($C47:$AA47,"x",$C$3:$AA$3,AC$4)</f>
        <v>0</v>
      </c>
      <c r="AD47" s="99">
        <f t="shared" si="16"/>
        <v>0</v>
      </c>
      <c r="AE47" s="99">
        <f t="shared" si="16"/>
        <v>0</v>
      </c>
      <c r="AF47" s="99">
        <f t="shared" si="16"/>
        <v>0</v>
      </c>
      <c r="AG47" s="99">
        <f t="shared" si="16"/>
        <v>0</v>
      </c>
      <c r="AH47" s="99">
        <f t="shared" si="16"/>
        <v>0</v>
      </c>
      <c r="AI47" s="99">
        <f t="shared" si="16"/>
        <v>1</v>
      </c>
      <c r="AJ47" s="99">
        <f t="shared" si="16"/>
        <v>1</v>
      </c>
      <c r="AK47" s="99">
        <f t="shared" si="16"/>
        <v>0</v>
      </c>
      <c r="AL47" s="388"/>
    </row>
    <row r="48" spans="1:38" s="233" customFormat="1" x14ac:dyDescent="0.45">
      <c r="A48" s="102" t="s">
        <v>47</v>
      </c>
      <c r="B48" s="103" t="s">
        <v>55</v>
      </c>
      <c r="C48" s="105" t="s">
        <v>40</v>
      </c>
      <c r="D48" s="106" t="s">
        <v>40</v>
      </c>
      <c r="E48" s="106" t="s">
        <v>40</v>
      </c>
      <c r="F48" s="106"/>
      <c r="G48" s="106"/>
      <c r="H48" s="105"/>
      <c r="I48" s="106"/>
      <c r="J48" s="107"/>
      <c r="K48" s="104"/>
      <c r="L48" s="105" t="s">
        <v>40</v>
      </c>
      <c r="M48" s="106"/>
      <c r="N48" s="106"/>
      <c r="O48" s="106"/>
      <c r="P48" s="106" t="s">
        <v>40</v>
      </c>
      <c r="Q48" s="104"/>
      <c r="R48" s="105" t="s">
        <v>40</v>
      </c>
      <c r="S48" s="106"/>
      <c r="T48" s="106"/>
      <c r="U48" s="106"/>
      <c r="V48" s="106" t="s">
        <v>40</v>
      </c>
      <c r="W48" s="106" t="s">
        <v>40</v>
      </c>
      <c r="X48" s="106"/>
      <c r="Y48" s="106" t="s">
        <v>40</v>
      </c>
      <c r="Z48" s="106"/>
      <c r="AA48" s="106" t="s">
        <v>40</v>
      </c>
      <c r="AB48" s="107">
        <f t="shared" si="1"/>
        <v>10</v>
      </c>
      <c r="AC48" s="107">
        <f t="shared" si="16"/>
        <v>1</v>
      </c>
      <c r="AD48" s="107">
        <f t="shared" si="16"/>
        <v>2</v>
      </c>
      <c r="AE48" s="107">
        <f t="shared" si="16"/>
        <v>2</v>
      </c>
      <c r="AF48" s="107">
        <f t="shared" si="16"/>
        <v>0</v>
      </c>
      <c r="AG48" s="107">
        <f t="shared" si="16"/>
        <v>1</v>
      </c>
      <c r="AH48" s="107">
        <f t="shared" si="16"/>
        <v>1</v>
      </c>
      <c r="AI48" s="107">
        <f t="shared" si="16"/>
        <v>2</v>
      </c>
      <c r="AJ48" s="107">
        <f t="shared" si="16"/>
        <v>1</v>
      </c>
      <c r="AK48" s="107">
        <f t="shared" si="16"/>
        <v>0</v>
      </c>
      <c r="AL48" s="388"/>
    </row>
    <row r="49" spans="1:38" s="233" customFormat="1" x14ac:dyDescent="0.45">
      <c r="A49" s="173" t="s">
        <v>50</v>
      </c>
      <c r="B49" s="174" t="s">
        <v>571</v>
      </c>
      <c r="C49" s="176"/>
      <c r="D49" s="177"/>
      <c r="E49" s="177"/>
      <c r="F49" s="177"/>
      <c r="G49" s="177"/>
      <c r="H49" s="176"/>
      <c r="I49" s="177"/>
      <c r="J49" s="100"/>
      <c r="K49" s="175"/>
      <c r="L49" s="176"/>
      <c r="M49" s="177"/>
      <c r="N49" s="177"/>
      <c r="O49" s="177"/>
      <c r="P49" s="177"/>
      <c r="Q49" s="175"/>
      <c r="R49" s="176"/>
      <c r="S49" s="177"/>
      <c r="T49" s="177"/>
      <c r="U49" s="177"/>
      <c r="V49" s="177"/>
      <c r="W49" s="177" t="s">
        <v>40</v>
      </c>
      <c r="X49" s="177"/>
      <c r="Y49" s="177"/>
      <c r="Z49" s="177"/>
      <c r="AA49" s="177" t="s">
        <v>40</v>
      </c>
      <c r="AB49" s="100">
        <f t="shared" ref="AB49" si="17">COUNTIF(C49:AA49,"x")</f>
        <v>2</v>
      </c>
      <c r="AC49" s="100">
        <f t="shared" si="16"/>
        <v>0</v>
      </c>
      <c r="AD49" s="100">
        <f t="shared" si="16"/>
        <v>0</v>
      </c>
      <c r="AE49" s="100">
        <f t="shared" si="16"/>
        <v>0</v>
      </c>
      <c r="AF49" s="100">
        <f t="shared" si="16"/>
        <v>0</v>
      </c>
      <c r="AG49" s="100">
        <f t="shared" si="16"/>
        <v>0</v>
      </c>
      <c r="AH49" s="100">
        <f t="shared" si="16"/>
        <v>0</v>
      </c>
      <c r="AI49" s="100">
        <f t="shared" si="16"/>
        <v>1</v>
      </c>
      <c r="AJ49" s="100">
        <f t="shared" si="16"/>
        <v>1</v>
      </c>
      <c r="AK49" s="100">
        <f t="shared" si="16"/>
        <v>0</v>
      </c>
      <c r="AL49" s="388"/>
    </row>
    <row r="50" spans="1:38" s="233" customFormat="1" x14ac:dyDescent="0.45">
      <c r="A50" s="173" t="s">
        <v>53</v>
      </c>
      <c r="B50" s="178" t="s">
        <v>70</v>
      </c>
      <c r="C50" s="176"/>
      <c r="D50" s="177"/>
      <c r="E50" s="177"/>
      <c r="F50" s="177"/>
      <c r="G50" s="177"/>
      <c r="H50" s="176"/>
      <c r="I50" s="177"/>
      <c r="J50" s="100"/>
      <c r="K50" s="177"/>
      <c r="L50" s="176" t="s">
        <v>40</v>
      </c>
      <c r="M50" s="177"/>
      <c r="N50" s="177"/>
      <c r="O50" s="177"/>
      <c r="P50" s="177" t="s">
        <v>40</v>
      </c>
      <c r="Q50" s="177"/>
      <c r="R50" s="176"/>
      <c r="S50" s="177"/>
      <c r="T50" s="177"/>
      <c r="U50" s="177"/>
      <c r="V50" s="177"/>
      <c r="W50" s="177"/>
      <c r="X50" s="177"/>
      <c r="Y50" s="177"/>
      <c r="Z50" s="177"/>
      <c r="AA50" s="177"/>
      <c r="AB50" s="100">
        <f t="shared" ref="AB50" si="18">COUNTIF(C50:AA50,"x")</f>
        <v>2</v>
      </c>
      <c r="AC50" s="100">
        <f t="shared" si="16"/>
        <v>0</v>
      </c>
      <c r="AD50" s="100">
        <f t="shared" si="16"/>
        <v>0</v>
      </c>
      <c r="AE50" s="100">
        <f t="shared" si="16"/>
        <v>2</v>
      </c>
      <c r="AF50" s="100">
        <f t="shared" si="16"/>
        <v>0</v>
      </c>
      <c r="AG50" s="100">
        <f t="shared" si="16"/>
        <v>0</v>
      </c>
      <c r="AH50" s="100">
        <f t="shared" si="16"/>
        <v>0</v>
      </c>
      <c r="AI50" s="100">
        <f t="shared" si="16"/>
        <v>0</v>
      </c>
      <c r="AJ50" s="100">
        <f t="shared" si="16"/>
        <v>0</v>
      </c>
      <c r="AK50" s="100">
        <f t="shared" si="16"/>
        <v>0</v>
      </c>
      <c r="AL50" s="388"/>
    </row>
    <row r="51" spans="1:38" s="233" customFormat="1" x14ac:dyDescent="0.45">
      <c r="A51" s="173" t="s">
        <v>62</v>
      </c>
      <c r="B51" s="178" t="s">
        <v>64</v>
      </c>
      <c r="C51" s="176" t="s">
        <v>40</v>
      </c>
      <c r="D51" s="177" t="s">
        <v>40</v>
      </c>
      <c r="E51" s="177"/>
      <c r="F51" s="177"/>
      <c r="G51" s="177"/>
      <c r="H51" s="176"/>
      <c r="I51" s="177"/>
      <c r="J51" s="100"/>
      <c r="K51" s="175"/>
      <c r="L51" s="176" t="s">
        <v>40</v>
      </c>
      <c r="M51" s="177"/>
      <c r="N51" s="177"/>
      <c r="O51" s="177"/>
      <c r="P51" s="177"/>
      <c r="Q51" s="175"/>
      <c r="R51" s="176"/>
      <c r="S51" s="177"/>
      <c r="T51" s="177"/>
      <c r="U51" s="177"/>
      <c r="V51" s="177"/>
      <c r="W51" s="177"/>
      <c r="X51" s="177"/>
      <c r="Y51" s="177"/>
      <c r="Z51" s="177"/>
      <c r="AA51" s="177"/>
      <c r="AB51" s="100">
        <f t="shared" si="1"/>
        <v>3</v>
      </c>
      <c r="AC51" s="100">
        <f t="shared" si="16"/>
        <v>1</v>
      </c>
      <c r="AD51" s="100">
        <f t="shared" si="16"/>
        <v>1</v>
      </c>
      <c r="AE51" s="100">
        <f t="shared" si="16"/>
        <v>1</v>
      </c>
      <c r="AF51" s="100">
        <f t="shared" si="16"/>
        <v>0</v>
      </c>
      <c r="AG51" s="100">
        <f t="shared" si="16"/>
        <v>0</v>
      </c>
      <c r="AH51" s="100">
        <f t="shared" si="16"/>
        <v>0</v>
      </c>
      <c r="AI51" s="100">
        <f t="shared" si="16"/>
        <v>0</v>
      </c>
      <c r="AJ51" s="100">
        <f t="shared" si="16"/>
        <v>0</v>
      </c>
      <c r="AK51" s="100">
        <f t="shared" si="16"/>
        <v>0</v>
      </c>
      <c r="AL51" s="388"/>
    </row>
    <row r="52" spans="1:38" s="233" customFormat="1" x14ac:dyDescent="0.45">
      <c r="A52" s="173" t="s">
        <v>69</v>
      </c>
      <c r="B52" s="178" t="s">
        <v>66</v>
      </c>
      <c r="C52" s="176"/>
      <c r="D52" s="177"/>
      <c r="E52" s="177"/>
      <c r="F52" s="177"/>
      <c r="G52" s="177"/>
      <c r="H52" s="176"/>
      <c r="I52" s="177"/>
      <c r="J52" s="100"/>
      <c r="K52" s="177"/>
      <c r="L52" s="176"/>
      <c r="M52" s="177"/>
      <c r="N52" s="177"/>
      <c r="O52" s="177"/>
      <c r="P52" s="177"/>
      <c r="Q52" s="177"/>
      <c r="R52" s="176"/>
      <c r="S52" s="177"/>
      <c r="T52" s="177"/>
      <c r="U52" s="177"/>
      <c r="V52" s="177" t="s">
        <v>40</v>
      </c>
      <c r="W52" s="177" t="s">
        <v>40</v>
      </c>
      <c r="X52" s="177"/>
      <c r="Y52" s="177" t="s">
        <v>40</v>
      </c>
      <c r="Z52" s="177"/>
      <c r="AA52" s="177"/>
      <c r="AB52" s="100">
        <f t="shared" si="1"/>
        <v>3</v>
      </c>
      <c r="AC52" s="100">
        <f t="shared" si="16"/>
        <v>0</v>
      </c>
      <c r="AD52" s="100">
        <f t="shared" si="16"/>
        <v>0</v>
      </c>
      <c r="AE52" s="100">
        <f t="shared" si="16"/>
        <v>0</v>
      </c>
      <c r="AF52" s="100">
        <f t="shared" si="16"/>
        <v>0</v>
      </c>
      <c r="AG52" s="100">
        <f t="shared" si="16"/>
        <v>0</v>
      </c>
      <c r="AH52" s="100">
        <f t="shared" si="16"/>
        <v>1</v>
      </c>
      <c r="AI52" s="100">
        <f t="shared" si="16"/>
        <v>1</v>
      </c>
      <c r="AJ52" s="100">
        <f t="shared" si="16"/>
        <v>1</v>
      </c>
      <c r="AK52" s="100">
        <f t="shared" si="16"/>
        <v>0</v>
      </c>
      <c r="AL52" s="388"/>
    </row>
    <row r="53" spans="1:38" s="233" customFormat="1" x14ac:dyDescent="0.45">
      <c r="A53" s="173" t="s">
        <v>814</v>
      </c>
      <c r="B53" s="178" t="s">
        <v>795</v>
      </c>
      <c r="C53" s="176"/>
      <c r="D53" s="177"/>
      <c r="E53" s="177"/>
      <c r="F53" s="177"/>
      <c r="G53" s="177"/>
      <c r="H53" s="176"/>
      <c r="I53" s="177"/>
      <c r="J53" s="100"/>
      <c r="K53" s="177"/>
      <c r="L53" s="176"/>
      <c r="M53" s="177"/>
      <c r="N53" s="177"/>
      <c r="O53" s="177"/>
      <c r="P53" s="177"/>
      <c r="Q53" s="177"/>
      <c r="R53" s="176" t="s">
        <v>40</v>
      </c>
      <c r="S53" s="177"/>
      <c r="T53" s="177"/>
      <c r="U53" s="177"/>
      <c r="V53" s="177"/>
      <c r="W53" s="177"/>
      <c r="X53" s="177"/>
      <c r="Y53" s="177"/>
      <c r="Z53" s="177"/>
      <c r="AA53" s="177"/>
      <c r="AB53" s="100">
        <f t="shared" ref="AB53" si="19">COUNTIF(C53:AA53,"x")</f>
        <v>1</v>
      </c>
      <c r="AC53" s="100">
        <f t="shared" si="16"/>
        <v>0</v>
      </c>
      <c r="AD53" s="100">
        <f t="shared" si="16"/>
        <v>0</v>
      </c>
      <c r="AE53" s="100">
        <f t="shared" si="16"/>
        <v>0</v>
      </c>
      <c r="AF53" s="100">
        <f t="shared" si="16"/>
        <v>0</v>
      </c>
      <c r="AG53" s="100">
        <f t="shared" si="16"/>
        <v>1</v>
      </c>
      <c r="AH53" s="100">
        <f t="shared" si="16"/>
        <v>0</v>
      </c>
      <c r="AI53" s="100">
        <f t="shared" si="16"/>
        <v>0</v>
      </c>
      <c r="AJ53" s="100">
        <f t="shared" si="16"/>
        <v>0</v>
      </c>
      <c r="AK53" s="100">
        <f t="shared" si="16"/>
        <v>0</v>
      </c>
      <c r="AL53" s="388"/>
    </row>
    <row r="54" spans="1:38" s="233" customFormat="1" x14ac:dyDescent="0.45">
      <c r="A54" s="102" t="s">
        <v>54</v>
      </c>
      <c r="B54" s="103" t="s">
        <v>48</v>
      </c>
      <c r="C54" s="105"/>
      <c r="D54" s="106" t="s">
        <v>40</v>
      </c>
      <c r="E54" s="106"/>
      <c r="F54" s="106"/>
      <c r="G54" s="106"/>
      <c r="H54" s="105"/>
      <c r="I54" s="106"/>
      <c r="J54" s="107"/>
      <c r="K54" s="106"/>
      <c r="L54" s="105" t="s">
        <v>40</v>
      </c>
      <c r="M54" s="106"/>
      <c r="N54" s="106"/>
      <c r="O54" s="106"/>
      <c r="P54" s="106" t="s">
        <v>40</v>
      </c>
      <c r="Q54" s="106" t="s">
        <v>40</v>
      </c>
      <c r="R54" s="105"/>
      <c r="S54" s="106"/>
      <c r="T54" s="106"/>
      <c r="U54" s="106"/>
      <c r="V54" s="106"/>
      <c r="W54" s="106"/>
      <c r="X54" s="106"/>
      <c r="Y54" s="106"/>
      <c r="Z54" s="106"/>
      <c r="AA54" s="106"/>
      <c r="AB54" s="107">
        <f t="shared" si="1"/>
        <v>4</v>
      </c>
      <c r="AC54" s="107">
        <f t="shared" si="16"/>
        <v>0</v>
      </c>
      <c r="AD54" s="107">
        <f t="shared" si="16"/>
        <v>1</v>
      </c>
      <c r="AE54" s="107">
        <f t="shared" si="16"/>
        <v>2</v>
      </c>
      <c r="AF54" s="107">
        <f t="shared" si="16"/>
        <v>1</v>
      </c>
      <c r="AG54" s="107">
        <f t="shared" si="16"/>
        <v>0</v>
      </c>
      <c r="AH54" s="107">
        <f t="shared" si="16"/>
        <v>0</v>
      </c>
      <c r="AI54" s="107">
        <f t="shared" si="16"/>
        <v>0</v>
      </c>
      <c r="AJ54" s="107">
        <f t="shared" si="16"/>
        <v>0</v>
      </c>
      <c r="AK54" s="107">
        <f t="shared" si="16"/>
        <v>0</v>
      </c>
      <c r="AL54" s="388"/>
    </row>
    <row r="55" spans="1:38" s="233" customFormat="1" x14ac:dyDescent="0.45">
      <c r="A55" s="173" t="s">
        <v>63</v>
      </c>
      <c r="B55" s="174" t="s">
        <v>570</v>
      </c>
      <c r="C55" s="176"/>
      <c r="D55" s="177"/>
      <c r="E55" s="177"/>
      <c r="F55" s="177"/>
      <c r="G55" s="177"/>
      <c r="H55" s="176"/>
      <c r="I55" s="177"/>
      <c r="J55" s="100"/>
      <c r="K55" s="177"/>
      <c r="L55" s="176" t="s">
        <v>40</v>
      </c>
      <c r="M55" s="177"/>
      <c r="N55" s="177"/>
      <c r="O55" s="177"/>
      <c r="P55" s="177"/>
      <c r="Q55" s="177"/>
      <c r="R55" s="176"/>
      <c r="S55" s="177"/>
      <c r="T55" s="177"/>
      <c r="U55" s="177"/>
      <c r="V55" s="177"/>
      <c r="W55" s="177"/>
      <c r="X55" s="177"/>
      <c r="Y55" s="177"/>
      <c r="Z55" s="177"/>
      <c r="AA55" s="177"/>
      <c r="AB55" s="100">
        <f t="shared" ref="AB55" si="20">COUNTIF(C55:AA55,"x")</f>
        <v>1</v>
      </c>
      <c r="AC55" s="100">
        <f t="shared" si="16"/>
        <v>0</v>
      </c>
      <c r="AD55" s="100">
        <f t="shared" si="16"/>
        <v>0</v>
      </c>
      <c r="AE55" s="100">
        <f t="shared" si="16"/>
        <v>1</v>
      </c>
      <c r="AF55" s="100">
        <f t="shared" si="16"/>
        <v>0</v>
      </c>
      <c r="AG55" s="100">
        <f t="shared" si="16"/>
        <v>0</v>
      </c>
      <c r="AH55" s="100">
        <f t="shared" si="16"/>
        <v>0</v>
      </c>
      <c r="AI55" s="100">
        <f t="shared" si="16"/>
        <v>0</v>
      </c>
      <c r="AJ55" s="100">
        <f t="shared" si="16"/>
        <v>0</v>
      </c>
      <c r="AK55" s="100">
        <f t="shared" si="16"/>
        <v>0</v>
      </c>
      <c r="AL55" s="388"/>
    </row>
    <row r="56" spans="1:38" s="233" customFormat="1" x14ac:dyDescent="0.45">
      <c r="A56" s="173" t="s">
        <v>65</v>
      </c>
      <c r="B56" s="178" t="s">
        <v>68</v>
      </c>
      <c r="C56" s="176"/>
      <c r="D56" s="177" t="s">
        <v>40</v>
      </c>
      <c r="E56" s="177"/>
      <c r="F56" s="177"/>
      <c r="G56" s="177"/>
      <c r="H56" s="176"/>
      <c r="I56" s="177"/>
      <c r="J56" s="100"/>
      <c r="K56" s="177"/>
      <c r="L56" s="176"/>
      <c r="M56" s="177"/>
      <c r="N56" s="177"/>
      <c r="O56" s="177"/>
      <c r="P56" s="177" t="s">
        <v>40</v>
      </c>
      <c r="Q56" s="177" t="s">
        <v>40</v>
      </c>
      <c r="R56" s="176"/>
      <c r="S56" s="177"/>
      <c r="T56" s="177"/>
      <c r="U56" s="177"/>
      <c r="V56" s="177"/>
      <c r="W56" s="177"/>
      <c r="X56" s="177"/>
      <c r="Y56" s="177"/>
      <c r="Z56" s="177"/>
      <c r="AA56" s="177"/>
      <c r="AB56" s="100">
        <f t="shared" ref="AB56" si="21">COUNTIF(C56:AA56,"x")</f>
        <v>3</v>
      </c>
      <c r="AC56" s="100">
        <f t="shared" si="16"/>
        <v>0</v>
      </c>
      <c r="AD56" s="100">
        <f t="shared" si="16"/>
        <v>1</v>
      </c>
      <c r="AE56" s="100">
        <f t="shared" si="16"/>
        <v>1</v>
      </c>
      <c r="AF56" s="100">
        <f t="shared" si="16"/>
        <v>1</v>
      </c>
      <c r="AG56" s="100">
        <f t="shared" si="16"/>
        <v>0</v>
      </c>
      <c r="AH56" s="100">
        <f t="shared" si="16"/>
        <v>0</v>
      </c>
      <c r="AI56" s="100">
        <f t="shared" si="16"/>
        <v>0</v>
      </c>
      <c r="AJ56" s="100">
        <f t="shared" si="16"/>
        <v>0</v>
      </c>
      <c r="AK56" s="100">
        <f t="shared" si="16"/>
        <v>0</v>
      </c>
      <c r="AL56" s="388"/>
    </row>
    <row r="57" spans="1:38" s="233" customFormat="1" x14ac:dyDescent="0.45">
      <c r="A57" s="102" t="s">
        <v>56</v>
      </c>
      <c r="B57" s="331" t="s">
        <v>57</v>
      </c>
      <c r="C57" s="105"/>
      <c r="D57" s="106"/>
      <c r="E57" s="106"/>
      <c r="F57" s="106"/>
      <c r="G57" s="106"/>
      <c r="H57" s="105"/>
      <c r="I57" s="106" t="s">
        <v>40</v>
      </c>
      <c r="J57" s="107"/>
      <c r="K57" s="106"/>
      <c r="L57" s="105"/>
      <c r="M57" s="106"/>
      <c r="N57" s="106"/>
      <c r="O57" s="106"/>
      <c r="P57" s="106"/>
      <c r="Q57" s="106"/>
      <c r="R57" s="105"/>
      <c r="S57" s="106"/>
      <c r="T57" s="106"/>
      <c r="U57" s="106"/>
      <c r="V57" s="106"/>
      <c r="W57" s="106"/>
      <c r="X57" s="106"/>
      <c r="Y57" s="106"/>
      <c r="Z57" s="106"/>
      <c r="AA57" s="106"/>
      <c r="AB57" s="107">
        <f t="shared" si="1"/>
        <v>1</v>
      </c>
      <c r="AC57" s="107">
        <f t="shared" ref="AC57:AK66" si="22">COUNTIFS($C57:$AA57,"x",$C$3:$AA$3,AC$4)</f>
        <v>0</v>
      </c>
      <c r="AD57" s="107">
        <f t="shared" si="22"/>
        <v>1</v>
      </c>
      <c r="AE57" s="107">
        <f t="shared" si="22"/>
        <v>0</v>
      </c>
      <c r="AF57" s="107">
        <f t="shared" si="22"/>
        <v>0</v>
      </c>
      <c r="AG57" s="107">
        <f t="shared" si="22"/>
        <v>0</v>
      </c>
      <c r="AH57" s="107">
        <f t="shared" si="22"/>
        <v>0</v>
      </c>
      <c r="AI57" s="107">
        <f t="shared" si="22"/>
        <v>0</v>
      </c>
      <c r="AJ57" s="107">
        <f t="shared" si="22"/>
        <v>0</v>
      </c>
      <c r="AK57" s="107">
        <f t="shared" si="22"/>
        <v>0</v>
      </c>
      <c r="AL57" s="388"/>
    </row>
    <row r="58" spans="1:38" s="233" customFormat="1" x14ac:dyDescent="0.45">
      <c r="A58" s="173" t="s">
        <v>581</v>
      </c>
      <c r="B58" s="178" t="s">
        <v>837</v>
      </c>
      <c r="C58" s="176"/>
      <c r="D58" s="177"/>
      <c r="E58" s="177"/>
      <c r="F58" s="177"/>
      <c r="G58" s="177"/>
      <c r="H58" s="176"/>
      <c r="I58" s="177" t="s">
        <v>40</v>
      </c>
      <c r="J58" s="100"/>
      <c r="K58" s="177"/>
      <c r="L58" s="176"/>
      <c r="M58" s="177"/>
      <c r="N58" s="177"/>
      <c r="O58" s="177"/>
      <c r="P58" s="177"/>
      <c r="Q58" s="177"/>
      <c r="R58" s="176"/>
      <c r="S58" s="177"/>
      <c r="T58" s="177"/>
      <c r="U58" s="177"/>
      <c r="V58" s="177"/>
      <c r="W58" s="177"/>
      <c r="X58" s="177"/>
      <c r="Y58" s="177"/>
      <c r="Z58" s="177"/>
      <c r="AA58" s="177"/>
      <c r="AB58" s="99">
        <f t="shared" si="1"/>
        <v>1</v>
      </c>
      <c r="AC58" s="99">
        <f t="shared" si="22"/>
        <v>0</v>
      </c>
      <c r="AD58" s="99">
        <f t="shared" si="22"/>
        <v>1</v>
      </c>
      <c r="AE58" s="99">
        <f t="shared" si="22"/>
        <v>0</v>
      </c>
      <c r="AF58" s="99">
        <f t="shared" si="22"/>
        <v>0</v>
      </c>
      <c r="AG58" s="99">
        <f t="shared" si="22"/>
        <v>0</v>
      </c>
      <c r="AH58" s="99">
        <f t="shared" si="22"/>
        <v>0</v>
      </c>
      <c r="AI58" s="99">
        <f t="shared" si="22"/>
        <v>0</v>
      </c>
      <c r="AJ58" s="99">
        <f t="shared" si="22"/>
        <v>0</v>
      </c>
      <c r="AK58" s="99">
        <f t="shared" si="22"/>
        <v>0</v>
      </c>
      <c r="AL58" s="388"/>
    </row>
    <row r="59" spans="1:38" s="361" customFormat="1" x14ac:dyDescent="0.45">
      <c r="A59" s="421" t="s">
        <v>73</v>
      </c>
      <c r="B59" s="422"/>
      <c r="C59" s="113" t="s">
        <v>40</v>
      </c>
      <c r="D59" s="114" t="s">
        <v>40</v>
      </c>
      <c r="E59" s="114" t="s">
        <v>40</v>
      </c>
      <c r="F59" s="114" t="s">
        <v>40</v>
      </c>
      <c r="G59" s="114" t="s">
        <v>40</v>
      </c>
      <c r="H59" s="113" t="s">
        <v>40</v>
      </c>
      <c r="I59" s="114" t="s">
        <v>40</v>
      </c>
      <c r="J59" s="115" t="s">
        <v>40</v>
      </c>
      <c r="K59" s="112" t="s">
        <v>40</v>
      </c>
      <c r="L59" s="113" t="s">
        <v>40</v>
      </c>
      <c r="M59" s="114" t="s">
        <v>40</v>
      </c>
      <c r="N59" s="114"/>
      <c r="O59" s="114"/>
      <c r="P59" s="114" t="s">
        <v>40</v>
      </c>
      <c r="Q59" s="112" t="s">
        <v>40</v>
      </c>
      <c r="R59" s="113" t="s">
        <v>40</v>
      </c>
      <c r="S59" s="114" t="s">
        <v>40</v>
      </c>
      <c r="T59" s="114"/>
      <c r="U59" s="114" t="s">
        <v>40</v>
      </c>
      <c r="V59" s="114"/>
      <c r="W59" s="114" t="s">
        <v>40</v>
      </c>
      <c r="X59" s="114"/>
      <c r="Y59" s="114" t="s">
        <v>40</v>
      </c>
      <c r="Z59" s="114" t="s">
        <v>40</v>
      </c>
      <c r="AA59" s="114"/>
      <c r="AB59" s="274">
        <f t="shared" si="1"/>
        <v>19</v>
      </c>
      <c r="AC59" s="274">
        <f t="shared" si="22"/>
        <v>3</v>
      </c>
      <c r="AD59" s="274">
        <f t="shared" si="22"/>
        <v>4</v>
      </c>
      <c r="AE59" s="274">
        <f t="shared" si="22"/>
        <v>3</v>
      </c>
      <c r="AF59" s="274">
        <f t="shared" si="22"/>
        <v>1</v>
      </c>
      <c r="AG59" s="274">
        <f t="shared" si="22"/>
        <v>2</v>
      </c>
      <c r="AH59" s="274">
        <f t="shared" si="22"/>
        <v>2</v>
      </c>
      <c r="AI59" s="274">
        <f t="shared" si="22"/>
        <v>1</v>
      </c>
      <c r="AJ59" s="274">
        <f t="shared" si="22"/>
        <v>1</v>
      </c>
      <c r="AK59" s="274">
        <f t="shared" si="22"/>
        <v>2</v>
      </c>
      <c r="AL59" s="388"/>
    </row>
    <row r="60" spans="1:38" s="233" customFormat="1" x14ac:dyDescent="0.45">
      <c r="A60" s="93" t="s">
        <v>41</v>
      </c>
      <c r="B60" s="92" t="s">
        <v>42</v>
      </c>
      <c r="C60" s="95" t="s">
        <v>40</v>
      </c>
      <c r="D60" s="96" t="s">
        <v>40</v>
      </c>
      <c r="E60" s="96" t="s">
        <v>40</v>
      </c>
      <c r="F60" s="96" t="s">
        <v>40</v>
      </c>
      <c r="G60" s="96" t="s">
        <v>40</v>
      </c>
      <c r="H60" s="95" t="s">
        <v>40</v>
      </c>
      <c r="I60" s="96" t="s">
        <v>40</v>
      </c>
      <c r="J60" s="97" t="s">
        <v>40</v>
      </c>
      <c r="K60" s="94" t="s">
        <v>40</v>
      </c>
      <c r="L60" s="95"/>
      <c r="M60" s="96" t="s">
        <v>40</v>
      </c>
      <c r="N60" s="96"/>
      <c r="O60" s="96"/>
      <c r="P60" s="96" t="s">
        <v>40</v>
      </c>
      <c r="Q60" s="94" t="s">
        <v>40</v>
      </c>
      <c r="R60" s="95" t="s">
        <v>40</v>
      </c>
      <c r="S60" s="96" t="s">
        <v>40</v>
      </c>
      <c r="T60" s="96"/>
      <c r="U60" s="96" t="s">
        <v>40</v>
      </c>
      <c r="V60" s="96"/>
      <c r="W60" s="96" t="s">
        <v>40</v>
      </c>
      <c r="X60" s="96"/>
      <c r="Y60" s="96" t="s">
        <v>40</v>
      </c>
      <c r="Z60" s="96" t="s">
        <v>40</v>
      </c>
      <c r="AA60" s="96"/>
      <c r="AB60" s="97">
        <f t="shared" si="1"/>
        <v>18</v>
      </c>
      <c r="AC60" s="97">
        <f t="shared" si="22"/>
        <v>3</v>
      </c>
      <c r="AD60" s="97">
        <f t="shared" si="22"/>
        <v>4</v>
      </c>
      <c r="AE60" s="97">
        <f t="shared" si="22"/>
        <v>2</v>
      </c>
      <c r="AF60" s="97">
        <f t="shared" si="22"/>
        <v>1</v>
      </c>
      <c r="AG60" s="97">
        <f t="shared" si="22"/>
        <v>2</v>
      </c>
      <c r="AH60" s="97">
        <f t="shared" si="22"/>
        <v>2</v>
      </c>
      <c r="AI60" s="97">
        <f t="shared" si="22"/>
        <v>1</v>
      </c>
      <c r="AJ60" s="97">
        <f t="shared" si="22"/>
        <v>1</v>
      </c>
      <c r="AK60" s="97">
        <f t="shared" si="22"/>
        <v>2</v>
      </c>
      <c r="AL60" s="388"/>
    </row>
    <row r="61" spans="1:38" s="233" customFormat="1" x14ac:dyDescent="0.45">
      <c r="A61" s="102" t="s">
        <v>43</v>
      </c>
      <c r="B61" s="103" t="s">
        <v>44</v>
      </c>
      <c r="C61" s="105" t="s">
        <v>40</v>
      </c>
      <c r="D61" s="106"/>
      <c r="E61" s="106" t="s">
        <v>40</v>
      </c>
      <c r="F61" s="106" t="s">
        <v>40</v>
      </c>
      <c r="G61" s="106" t="s">
        <v>40</v>
      </c>
      <c r="H61" s="105"/>
      <c r="I61" s="106" t="s">
        <v>40</v>
      </c>
      <c r="J61" s="107" t="s">
        <v>40</v>
      </c>
      <c r="K61" s="104" t="s">
        <v>40</v>
      </c>
      <c r="L61" s="105"/>
      <c r="M61" s="106"/>
      <c r="N61" s="106"/>
      <c r="O61" s="106"/>
      <c r="P61" s="106"/>
      <c r="Q61" s="104"/>
      <c r="R61" s="105" t="s">
        <v>40</v>
      </c>
      <c r="S61" s="106" t="s">
        <v>40</v>
      </c>
      <c r="T61" s="106"/>
      <c r="U61" s="106" t="s">
        <v>40</v>
      </c>
      <c r="V61" s="106"/>
      <c r="W61" s="106" t="s">
        <v>40</v>
      </c>
      <c r="X61" s="106"/>
      <c r="Y61" s="106" t="s">
        <v>40</v>
      </c>
      <c r="Z61" s="106" t="s">
        <v>40</v>
      </c>
      <c r="AA61" s="106"/>
      <c r="AB61" s="107">
        <f t="shared" ref="AB61:AB62" si="23">COUNTIF(C61:AA61,"x")</f>
        <v>13</v>
      </c>
      <c r="AC61" s="107">
        <f t="shared" si="22"/>
        <v>3</v>
      </c>
      <c r="AD61" s="107">
        <f t="shared" si="22"/>
        <v>2</v>
      </c>
      <c r="AE61" s="107">
        <f t="shared" si="22"/>
        <v>0</v>
      </c>
      <c r="AF61" s="107">
        <f t="shared" si="22"/>
        <v>0</v>
      </c>
      <c r="AG61" s="107">
        <f t="shared" si="22"/>
        <v>2</v>
      </c>
      <c r="AH61" s="107">
        <f t="shared" si="22"/>
        <v>2</v>
      </c>
      <c r="AI61" s="107">
        <f t="shared" si="22"/>
        <v>1</v>
      </c>
      <c r="AJ61" s="107">
        <f t="shared" si="22"/>
        <v>1</v>
      </c>
      <c r="AK61" s="107">
        <f t="shared" si="22"/>
        <v>2</v>
      </c>
      <c r="AL61" s="388"/>
    </row>
    <row r="62" spans="1:38" s="233" customFormat="1" x14ac:dyDescent="0.45">
      <c r="A62" s="156" t="s">
        <v>45</v>
      </c>
      <c r="B62" s="180" t="s">
        <v>222</v>
      </c>
      <c r="C62" s="166" t="s">
        <v>40</v>
      </c>
      <c r="D62" s="167"/>
      <c r="E62" s="167" t="s">
        <v>40</v>
      </c>
      <c r="F62" s="167" t="s">
        <v>40</v>
      </c>
      <c r="G62" s="167"/>
      <c r="H62" s="166"/>
      <c r="I62" s="167" t="s">
        <v>40</v>
      </c>
      <c r="J62" s="99" t="s">
        <v>40</v>
      </c>
      <c r="K62" s="165" t="s">
        <v>40</v>
      </c>
      <c r="L62" s="166"/>
      <c r="M62" s="167"/>
      <c r="N62" s="167"/>
      <c r="O62" s="167"/>
      <c r="P62" s="167"/>
      <c r="Q62" s="165"/>
      <c r="R62" s="166" t="s">
        <v>40</v>
      </c>
      <c r="S62" s="167" t="s">
        <v>40</v>
      </c>
      <c r="T62" s="167"/>
      <c r="U62" s="167" t="s">
        <v>40</v>
      </c>
      <c r="V62" s="167"/>
      <c r="W62" s="167" t="s">
        <v>40</v>
      </c>
      <c r="X62" s="167"/>
      <c r="Y62" s="167" t="s">
        <v>40</v>
      </c>
      <c r="Z62" s="167" t="s">
        <v>40</v>
      </c>
      <c r="AA62" s="167"/>
      <c r="AB62" s="99">
        <f t="shared" si="23"/>
        <v>12</v>
      </c>
      <c r="AC62" s="99">
        <f t="shared" si="22"/>
        <v>3</v>
      </c>
      <c r="AD62" s="99">
        <f t="shared" si="22"/>
        <v>2</v>
      </c>
      <c r="AE62" s="99">
        <f t="shared" si="22"/>
        <v>0</v>
      </c>
      <c r="AF62" s="99">
        <f t="shared" si="22"/>
        <v>0</v>
      </c>
      <c r="AG62" s="99">
        <f t="shared" si="22"/>
        <v>2</v>
      </c>
      <c r="AH62" s="99">
        <f t="shared" si="22"/>
        <v>2</v>
      </c>
      <c r="AI62" s="99">
        <f t="shared" si="22"/>
        <v>1</v>
      </c>
      <c r="AJ62" s="99">
        <f t="shared" si="22"/>
        <v>1</v>
      </c>
      <c r="AK62" s="99">
        <f t="shared" si="22"/>
        <v>1</v>
      </c>
      <c r="AL62" s="388"/>
    </row>
    <row r="63" spans="1:38" s="233" customFormat="1" x14ac:dyDescent="0.45">
      <c r="A63" s="156" t="s">
        <v>579</v>
      </c>
      <c r="B63" s="180" t="s">
        <v>662</v>
      </c>
      <c r="C63" s="166"/>
      <c r="D63" s="167"/>
      <c r="E63" s="167"/>
      <c r="F63" s="167"/>
      <c r="G63" s="167" t="s">
        <v>40</v>
      </c>
      <c r="H63" s="166"/>
      <c r="I63" s="167"/>
      <c r="J63" s="99"/>
      <c r="K63" s="165"/>
      <c r="L63" s="166"/>
      <c r="M63" s="167"/>
      <c r="N63" s="167"/>
      <c r="O63" s="167"/>
      <c r="P63" s="167"/>
      <c r="Q63" s="165"/>
      <c r="R63" s="166"/>
      <c r="S63" s="167"/>
      <c r="T63" s="167"/>
      <c r="U63" s="167"/>
      <c r="V63" s="167"/>
      <c r="W63" s="167"/>
      <c r="X63" s="167"/>
      <c r="Y63" s="167"/>
      <c r="Z63" s="167"/>
      <c r="AA63" s="167"/>
      <c r="AB63" s="99">
        <f t="shared" ref="AB63" si="24">COUNTIF(C63:AA63,"x")</f>
        <v>1</v>
      </c>
      <c r="AC63" s="99">
        <f t="shared" si="22"/>
        <v>0</v>
      </c>
      <c r="AD63" s="99">
        <f t="shared" si="22"/>
        <v>0</v>
      </c>
      <c r="AE63" s="99">
        <f t="shared" si="22"/>
        <v>0</v>
      </c>
      <c r="AF63" s="99">
        <f t="shared" si="22"/>
        <v>0</v>
      </c>
      <c r="AG63" s="99">
        <f t="shared" si="22"/>
        <v>0</v>
      </c>
      <c r="AH63" s="99">
        <f t="shared" si="22"/>
        <v>0</v>
      </c>
      <c r="AI63" s="99">
        <f t="shared" si="22"/>
        <v>0</v>
      </c>
      <c r="AJ63" s="99">
        <f t="shared" si="22"/>
        <v>0</v>
      </c>
      <c r="AK63" s="99">
        <f t="shared" si="22"/>
        <v>1</v>
      </c>
      <c r="AL63" s="388"/>
    </row>
    <row r="64" spans="1:38" s="233" customFormat="1" x14ac:dyDescent="0.45">
      <c r="A64" s="156" t="s">
        <v>781</v>
      </c>
      <c r="B64" s="180" t="s">
        <v>448</v>
      </c>
      <c r="C64" s="166"/>
      <c r="D64" s="167"/>
      <c r="E64" s="167"/>
      <c r="F64" s="167"/>
      <c r="G64" s="167"/>
      <c r="H64" s="166"/>
      <c r="I64" s="167"/>
      <c r="J64" s="99"/>
      <c r="K64" s="165"/>
      <c r="L64" s="166"/>
      <c r="M64" s="167"/>
      <c r="N64" s="167"/>
      <c r="O64" s="167"/>
      <c r="P64" s="167"/>
      <c r="Q64" s="165"/>
      <c r="R64" s="166" t="s">
        <v>40</v>
      </c>
      <c r="S64" s="167"/>
      <c r="T64" s="167"/>
      <c r="U64" s="167"/>
      <c r="V64" s="167"/>
      <c r="W64" s="167"/>
      <c r="X64" s="167"/>
      <c r="Y64" s="167"/>
      <c r="Z64" s="167"/>
      <c r="AA64" s="167"/>
      <c r="AB64" s="99">
        <f t="shared" ref="AB64" si="25">COUNTIF(C64:AA64,"x")</f>
        <v>1</v>
      </c>
      <c r="AC64" s="99">
        <f t="shared" si="22"/>
        <v>0</v>
      </c>
      <c r="AD64" s="99">
        <f t="shared" si="22"/>
        <v>0</v>
      </c>
      <c r="AE64" s="99">
        <f t="shared" si="22"/>
        <v>0</v>
      </c>
      <c r="AF64" s="99">
        <f t="shared" si="22"/>
        <v>0</v>
      </c>
      <c r="AG64" s="99">
        <f t="shared" si="22"/>
        <v>1</v>
      </c>
      <c r="AH64" s="99">
        <f t="shared" si="22"/>
        <v>0</v>
      </c>
      <c r="AI64" s="99">
        <f t="shared" si="22"/>
        <v>0</v>
      </c>
      <c r="AJ64" s="99">
        <f t="shared" si="22"/>
        <v>0</v>
      </c>
      <c r="AK64" s="99">
        <f t="shared" si="22"/>
        <v>0</v>
      </c>
      <c r="AL64" s="388"/>
    </row>
    <row r="65" spans="1:38" s="233" customFormat="1" x14ac:dyDescent="0.45">
      <c r="A65" s="156" t="s">
        <v>782</v>
      </c>
      <c r="B65" s="180" t="s">
        <v>688</v>
      </c>
      <c r="C65" s="166"/>
      <c r="D65" s="167"/>
      <c r="E65" s="167"/>
      <c r="F65" s="167"/>
      <c r="G65" s="167"/>
      <c r="H65" s="166"/>
      <c r="I65" s="167"/>
      <c r="J65" s="99"/>
      <c r="K65" s="165"/>
      <c r="L65" s="166"/>
      <c r="M65" s="167"/>
      <c r="N65" s="167"/>
      <c r="O65" s="167"/>
      <c r="P65" s="167"/>
      <c r="Q65" s="165"/>
      <c r="R65" s="166"/>
      <c r="S65" s="167"/>
      <c r="T65" s="167"/>
      <c r="U65" s="167"/>
      <c r="V65" s="167"/>
      <c r="W65" s="167"/>
      <c r="X65" s="167"/>
      <c r="Y65" s="167"/>
      <c r="Z65" s="167" t="s">
        <v>40</v>
      </c>
      <c r="AA65" s="167"/>
      <c r="AB65" s="99">
        <f t="shared" ref="AB65" si="26">COUNTIF(C65:AA65,"x")</f>
        <v>1</v>
      </c>
      <c r="AC65" s="99">
        <f t="shared" si="22"/>
        <v>0</v>
      </c>
      <c r="AD65" s="99">
        <f t="shared" si="22"/>
        <v>0</v>
      </c>
      <c r="AE65" s="99">
        <f t="shared" si="22"/>
        <v>0</v>
      </c>
      <c r="AF65" s="99">
        <f t="shared" si="22"/>
        <v>0</v>
      </c>
      <c r="AG65" s="99">
        <f t="shared" si="22"/>
        <v>0</v>
      </c>
      <c r="AH65" s="99">
        <f t="shared" si="22"/>
        <v>0</v>
      </c>
      <c r="AI65" s="99">
        <f t="shared" si="22"/>
        <v>1</v>
      </c>
      <c r="AJ65" s="99">
        <f t="shared" si="22"/>
        <v>0</v>
      </c>
      <c r="AK65" s="99">
        <f t="shared" si="22"/>
        <v>0</v>
      </c>
      <c r="AL65" s="388"/>
    </row>
    <row r="66" spans="1:38" s="233" customFormat="1" x14ac:dyDescent="0.45">
      <c r="A66" s="102" t="s">
        <v>47</v>
      </c>
      <c r="B66" s="234" t="s">
        <v>55</v>
      </c>
      <c r="C66" s="105"/>
      <c r="D66" s="106" t="s">
        <v>40</v>
      </c>
      <c r="E66" s="106"/>
      <c r="F66" s="106"/>
      <c r="G66" s="106"/>
      <c r="H66" s="105"/>
      <c r="I66" s="106"/>
      <c r="J66" s="107"/>
      <c r="K66" s="104"/>
      <c r="L66" s="105"/>
      <c r="M66" s="106"/>
      <c r="N66" s="106"/>
      <c r="O66" s="106"/>
      <c r="P66" s="106" t="s">
        <v>40</v>
      </c>
      <c r="Q66" s="104"/>
      <c r="R66" s="105"/>
      <c r="S66" s="106"/>
      <c r="T66" s="106"/>
      <c r="U66" s="106" t="s">
        <v>40</v>
      </c>
      <c r="V66" s="106"/>
      <c r="W66" s="106" t="s">
        <v>40</v>
      </c>
      <c r="X66" s="106"/>
      <c r="Y66" s="106"/>
      <c r="Z66" s="106"/>
      <c r="AA66" s="106"/>
      <c r="AB66" s="107">
        <f t="shared" ref="AB66:AB88" si="27">COUNTIF(C66:AA66,"x")</f>
        <v>4</v>
      </c>
      <c r="AC66" s="107">
        <f t="shared" si="22"/>
        <v>0</v>
      </c>
      <c r="AD66" s="107">
        <f t="shared" si="22"/>
        <v>1</v>
      </c>
      <c r="AE66" s="107">
        <f t="shared" si="22"/>
        <v>1</v>
      </c>
      <c r="AF66" s="107">
        <f t="shared" si="22"/>
        <v>0</v>
      </c>
      <c r="AG66" s="107">
        <f t="shared" si="22"/>
        <v>0</v>
      </c>
      <c r="AH66" s="107">
        <f t="shared" si="22"/>
        <v>1</v>
      </c>
      <c r="AI66" s="107">
        <f t="shared" si="22"/>
        <v>0</v>
      </c>
      <c r="AJ66" s="107">
        <f t="shared" si="22"/>
        <v>1</v>
      </c>
      <c r="AK66" s="107">
        <f t="shared" si="22"/>
        <v>0</v>
      </c>
      <c r="AL66" s="388"/>
    </row>
    <row r="67" spans="1:38" s="233" customFormat="1" x14ac:dyDescent="0.45">
      <c r="A67" s="173" t="s">
        <v>50</v>
      </c>
      <c r="B67" s="352" t="s">
        <v>571</v>
      </c>
      <c r="C67" s="176"/>
      <c r="D67" s="177"/>
      <c r="E67" s="177"/>
      <c r="F67" s="177"/>
      <c r="G67" s="177"/>
      <c r="H67" s="176"/>
      <c r="I67" s="177"/>
      <c r="J67" s="100"/>
      <c r="K67" s="175"/>
      <c r="L67" s="176"/>
      <c r="M67" s="177"/>
      <c r="N67" s="177"/>
      <c r="O67" s="177"/>
      <c r="P67" s="177"/>
      <c r="Q67" s="175"/>
      <c r="R67" s="176"/>
      <c r="S67" s="177"/>
      <c r="T67" s="177"/>
      <c r="U67" s="177" t="s">
        <v>40</v>
      </c>
      <c r="V67" s="177"/>
      <c r="W67" s="177"/>
      <c r="X67" s="177"/>
      <c r="Y67" s="177"/>
      <c r="Z67" s="177"/>
      <c r="AA67" s="177"/>
      <c r="AB67" s="100">
        <f t="shared" si="27"/>
        <v>1</v>
      </c>
      <c r="AC67" s="100">
        <f t="shared" ref="AC67:AK76" si="28">COUNTIFS($C67:$AA67,"x",$C$3:$AA$3,AC$4)</f>
        <v>0</v>
      </c>
      <c r="AD67" s="100">
        <f t="shared" si="28"/>
        <v>0</v>
      </c>
      <c r="AE67" s="100">
        <f t="shared" si="28"/>
        <v>0</v>
      </c>
      <c r="AF67" s="100">
        <f t="shared" si="28"/>
        <v>0</v>
      </c>
      <c r="AG67" s="100">
        <f t="shared" si="28"/>
        <v>0</v>
      </c>
      <c r="AH67" s="100">
        <f t="shared" si="28"/>
        <v>1</v>
      </c>
      <c r="AI67" s="100">
        <f t="shared" si="28"/>
        <v>0</v>
      </c>
      <c r="AJ67" s="100">
        <f t="shared" si="28"/>
        <v>0</v>
      </c>
      <c r="AK67" s="100">
        <f t="shared" si="28"/>
        <v>0</v>
      </c>
      <c r="AL67" s="388"/>
    </row>
    <row r="68" spans="1:38" s="233" customFormat="1" x14ac:dyDescent="0.45">
      <c r="A68" s="173" t="s">
        <v>53</v>
      </c>
      <c r="B68" s="352" t="s">
        <v>70</v>
      </c>
      <c r="C68" s="176"/>
      <c r="D68" s="177"/>
      <c r="E68" s="177"/>
      <c r="F68" s="177"/>
      <c r="G68" s="177"/>
      <c r="H68" s="176"/>
      <c r="I68" s="177"/>
      <c r="J68" s="100"/>
      <c r="K68" s="175"/>
      <c r="L68" s="176"/>
      <c r="M68" s="177"/>
      <c r="N68" s="177"/>
      <c r="O68" s="177"/>
      <c r="P68" s="177" t="s">
        <v>40</v>
      </c>
      <c r="Q68" s="175"/>
      <c r="R68" s="176"/>
      <c r="S68" s="177"/>
      <c r="T68" s="177"/>
      <c r="U68" s="177"/>
      <c r="V68" s="177"/>
      <c r="W68" s="177"/>
      <c r="X68" s="177"/>
      <c r="Y68" s="177"/>
      <c r="Z68" s="177"/>
      <c r="AA68" s="177"/>
      <c r="AB68" s="100">
        <f t="shared" si="27"/>
        <v>1</v>
      </c>
      <c r="AC68" s="100">
        <f t="shared" si="28"/>
        <v>0</v>
      </c>
      <c r="AD68" s="100">
        <f t="shared" si="28"/>
        <v>0</v>
      </c>
      <c r="AE68" s="100">
        <f t="shared" si="28"/>
        <v>1</v>
      </c>
      <c r="AF68" s="100">
        <f t="shared" si="28"/>
        <v>0</v>
      </c>
      <c r="AG68" s="100">
        <f t="shared" si="28"/>
        <v>0</v>
      </c>
      <c r="AH68" s="100">
        <f t="shared" si="28"/>
        <v>0</v>
      </c>
      <c r="AI68" s="100">
        <f t="shared" si="28"/>
        <v>0</v>
      </c>
      <c r="AJ68" s="100">
        <f t="shared" si="28"/>
        <v>0</v>
      </c>
      <c r="AK68" s="100">
        <f t="shared" si="28"/>
        <v>0</v>
      </c>
      <c r="AL68" s="388"/>
    </row>
    <row r="69" spans="1:38" s="233" customFormat="1" ht="17.5" customHeight="1" x14ac:dyDescent="0.45">
      <c r="A69" s="173" t="s">
        <v>62</v>
      </c>
      <c r="B69" s="352" t="s">
        <v>66</v>
      </c>
      <c r="C69" s="176"/>
      <c r="D69" s="177" t="s">
        <v>40</v>
      </c>
      <c r="E69" s="177"/>
      <c r="F69" s="177"/>
      <c r="G69" s="177"/>
      <c r="H69" s="176"/>
      <c r="I69" s="177"/>
      <c r="J69" s="100"/>
      <c r="K69" s="175"/>
      <c r="L69" s="176"/>
      <c r="M69" s="177"/>
      <c r="N69" s="177"/>
      <c r="O69" s="177"/>
      <c r="P69" s="177"/>
      <c r="Q69" s="175"/>
      <c r="R69" s="176"/>
      <c r="S69" s="177"/>
      <c r="T69" s="177"/>
      <c r="U69" s="177" t="s">
        <v>40</v>
      </c>
      <c r="V69" s="177"/>
      <c r="W69" s="177" t="s">
        <v>40</v>
      </c>
      <c r="X69" s="177"/>
      <c r="Y69" s="177"/>
      <c r="Z69" s="177"/>
      <c r="AA69" s="177"/>
      <c r="AB69" s="100">
        <f t="shared" ref="AB69" si="29">COUNTIF(C69:AA69,"x")</f>
        <v>3</v>
      </c>
      <c r="AC69" s="100">
        <f t="shared" si="28"/>
        <v>0</v>
      </c>
      <c r="AD69" s="100">
        <f t="shared" si="28"/>
        <v>1</v>
      </c>
      <c r="AE69" s="100">
        <f t="shared" si="28"/>
        <v>0</v>
      </c>
      <c r="AF69" s="100">
        <f t="shared" si="28"/>
        <v>0</v>
      </c>
      <c r="AG69" s="100">
        <f t="shared" si="28"/>
        <v>0</v>
      </c>
      <c r="AH69" s="100">
        <f t="shared" si="28"/>
        <v>1</v>
      </c>
      <c r="AI69" s="100">
        <f t="shared" si="28"/>
        <v>0</v>
      </c>
      <c r="AJ69" s="100">
        <f t="shared" si="28"/>
        <v>1</v>
      </c>
      <c r="AK69" s="100">
        <f t="shared" si="28"/>
        <v>0</v>
      </c>
      <c r="AL69" s="388"/>
    </row>
    <row r="70" spans="1:38" s="369" customFormat="1" x14ac:dyDescent="0.45">
      <c r="A70" s="173" t="s">
        <v>69</v>
      </c>
      <c r="B70" s="178" t="s">
        <v>64</v>
      </c>
      <c r="C70" s="322"/>
      <c r="D70" s="353"/>
      <c r="E70" s="353"/>
      <c r="F70" s="353"/>
      <c r="G70" s="353"/>
      <c r="H70" s="322"/>
      <c r="I70" s="353"/>
      <c r="J70" s="354"/>
      <c r="K70" s="353"/>
      <c r="L70" s="322"/>
      <c r="M70" s="353"/>
      <c r="N70" s="353"/>
      <c r="O70" s="353"/>
      <c r="P70" s="353"/>
      <c r="Q70" s="353"/>
      <c r="R70" s="322"/>
      <c r="S70" s="353"/>
      <c r="T70" s="353"/>
      <c r="U70" s="353"/>
      <c r="V70" s="353"/>
      <c r="W70" s="177" t="s">
        <v>40</v>
      </c>
      <c r="X70" s="353"/>
      <c r="Y70" s="353"/>
      <c r="Z70" s="353"/>
      <c r="AA70" s="353"/>
      <c r="AB70" s="100">
        <f t="shared" ref="AB70" si="30">COUNTIF(C70:AA70,"x")</f>
        <v>1</v>
      </c>
      <c r="AC70" s="100">
        <f t="shared" si="28"/>
        <v>0</v>
      </c>
      <c r="AD70" s="100">
        <f t="shared" si="28"/>
        <v>0</v>
      </c>
      <c r="AE70" s="100">
        <f t="shared" si="28"/>
        <v>0</v>
      </c>
      <c r="AF70" s="100">
        <f t="shared" si="28"/>
        <v>0</v>
      </c>
      <c r="AG70" s="100">
        <f t="shared" si="28"/>
        <v>0</v>
      </c>
      <c r="AH70" s="100">
        <f t="shared" si="28"/>
        <v>0</v>
      </c>
      <c r="AI70" s="100">
        <f t="shared" si="28"/>
        <v>0</v>
      </c>
      <c r="AJ70" s="100">
        <f t="shared" si="28"/>
        <v>1</v>
      </c>
      <c r="AK70" s="100">
        <f t="shared" si="28"/>
        <v>0</v>
      </c>
      <c r="AL70" s="388"/>
    </row>
    <row r="71" spans="1:38" s="233" customFormat="1" x14ac:dyDescent="0.45">
      <c r="A71" s="102" t="s">
        <v>54</v>
      </c>
      <c r="B71" s="103" t="s">
        <v>48</v>
      </c>
      <c r="C71" s="105" t="s">
        <v>40</v>
      </c>
      <c r="D71" s="106"/>
      <c r="E71" s="106" t="s">
        <v>40</v>
      </c>
      <c r="F71" s="106"/>
      <c r="G71" s="106"/>
      <c r="H71" s="105" t="s">
        <v>40</v>
      </c>
      <c r="I71" s="106"/>
      <c r="J71" s="107"/>
      <c r="K71" s="104"/>
      <c r="L71" s="105"/>
      <c r="M71" s="106" t="s">
        <v>40</v>
      </c>
      <c r="N71" s="106"/>
      <c r="O71" s="106"/>
      <c r="P71" s="106" t="s">
        <v>40</v>
      </c>
      <c r="Q71" s="104" t="s">
        <v>40</v>
      </c>
      <c r="R71" s="105"/>
      <c r="S71" s="106" t="s">
        <v>40</v>
      </c>
      <c r="T71" s="106"/>
      <c r="U71" s="106" t="s">
        <v>40</v>
      </c>
      <c r="V71" s="106"/>
      <c r="W71" s="106"/>
      <c r="X71" s="106"/>
      <c r="Y71" s="106"/>
      <c r="Z71" s="106"/>
      <c r="AA71" s="106"/>
      <c r="AB71" s="107">
        <f t="shared" si="27"/>
        <v>8</v>
      </c>
      <c r="AC71" s="107">
        <f t="shared" si="28"/>
        <v>1</v>
      </c>
      <c r="AD71" s="107">
        <f t="shared" si="28"/>
        <v>2</v>
      </c>
      <c r="AE71" s="107">
        <f t="shared" si="28"/>
        <v>2</v>
      </c>
      <c r="AF71" s="107">
        <f t="shared" si="28"/>
        <v>1</v>
      </c>
      <c r="AG71" s="107">
        <f t="shared" si="28"/>
        <v>1</v>
      </c>
      <c r="AH71" s="107">
        <f t="shared" si="28"/>
        <v>1</v>
      </c>
      <c r="AI71" s="107">
        <f t="shared" si="28"/>
        <v>0</v>
      </c>
      <c r="AJ71" s="107">
        <f t="shared" si="28"/>
        <v>0</v>
      </c>
      <c r="AK71" s="107">
        <f t="shared" si="28"/>
        <v>0</v>
      </c>
      <c r="AL71" s="388"/>
    </row>
    <row r="72" spans="1:38" s="233" customFormat="1" x14ac:dyDescent="0.45">
      <c r="A72" s="173" t="s">
        <v>63</v>
      </c>
      <c r="B72" s="178" t="s">
        <v>68</v>
      </c>
      <c r="C72" s="179" t="s">
        <v>40</v>
      </c>
      <c r="D72" s="100"/>
      <c r="E72" s="100"/>
      <c r="F72" s="100"/>
      <c r="G72" s="100"/>
      <c r="H72" s="179"/>
      <c r="I72" s="100"/>
      <c r="J72" s="100"/>
      <c r="K72" s="100"/>
      <c r="L72" s="179"/>
      <c r="M72" s="100" t="s">
        <v>40</v>
      </c>
      <c r="N72" s="100"/>
      <c r="O72" s="100"/>
      <c r="P72" s="100" t="s">
        <v>40</v>
      </c>
      <c r="Q72" s="100" t="s">
        <v>40</v>
      </c>
      <c r="R72" s="179"/>
      <c r="S72" s="100" t="s">
        <v>40</v>
      </c>
      <c r="T72" s="100"/>
      <c r="U72" s="100" t="s">
        <v>40</v>
      </c>
      <c r="V72" s="100"/>
      <c r="W72" s="100"/>
      <c r="X72" s="100"/>
      <c r="Y72" s="100"/>
      <c r="Z72" s="100"/>
      <c r="AA72" s="100"/>
      <c r="AB72" s="100">
        <f t="shared" ref="AB72" si="31">COUNTIF(C72:AA72,"x")</f>
        <v>6</v>
      </c>
      <c r="AC72" s="100">
        <f t="shared" si="28"/>
        <v>1</v>
      </c>
      <c r="AD72" s="100">
        <f t="shared" si="28"/>
        <v>0</v>
      </c>
      <c r="AE72" s="100">
        <f t="shared" si="28"/>
        <v>2</v>
      </c>
      <c r="AF72" s="100">
        <f t="shared" si="28"/>
        <v>1</v>
      </c>
      <c r="AG72" s="100">
        <f t="shared" si="28"/>
        <v>1</v>
      </c>
      <c r="AH72" s="100">
        <f t="shared" si="28"/>
        <v>1</v>
      </c>
      <c r="AI72" s="100">
        <f t="shared" si="28"/>
        <v>0</v>
      </c>
      <c r="AJ72" s="100">
        <f t="shared" si="28"/>
        <v>0</v>
      </c>
      <c r="AK72" s="100">
        <f t="shared" si="28"/>
        <v>0</v>
      </c>
      <c r="AL72" s="388"/>
    </row>
    <row r="73" spans="1:38" s="233" customFormat="1" x14ac:dyDescent="0.45">
      <c r="A73" s="173" t="s">
        <v>65</v>
      </c>
      <c r="B73" s="178" t="s">
        <v>51</v>
      </c>
      <c r="C73" s="176"/>
      <c r="D73" s="177"/>
      <c r="E73" s="177"/>
      <c r="F73" s="177"/>
      <c r="G73" s="177"/>
      <c r="H73" s="176" t="s">
        <v>40</v>
      </c>
      <c r="I73" s="177"/>
      <c r="J73" s="100"/>
      <c r="K73" s="177"/>
      <c r="L73" s="176"/>
      <c r="M73" s="177"/>
      <c r="N73" s="177"/>
      <c r="O73" s="177"/>
      <c r="P73" s="177"/>
      <c r="Q73" s="177"/>
      <c r="R73" s="176"/>
      <c r="S73" s="177"/>
      <c r="T73" s="177"/>
      <c r="U73" s="177"/>
      <c r="V73" s="177"/>
      <c r="W73" s="177"/>
      <c r="X73" s="177"/>
      <c r="Y73" s="177"/>
      <c r="Z73" s="177"/>
      <c r="AA73" s="177"/>
      <c r="AB73" s="100">
        <f t="shared" si="27"/>
        <v>1</v>
      </c>
      <c r="AC73" s="100">
        <f t="shared" si="28"/>
        <v>0</v>
      </c>
      <c r="AD73" s="100">
        <f t="shared" si="28"/>
        <v>1</v>
      </c>
      <c r="AE73" s="100">
        <f t="shared" si="28"/>
        <v>0</v>
      </c>
      <c r="AF73" s="100">
        <f t="shared" si="28"/>
        <v>0</v>
      </c>
      <c r="AG73" s="100">
        <f t="shared" si="28"/>
        <v>0</v>
      </c>
      <c r="AH73" s="100">
        <f t="shared" si="28"/>
        <v>0</v>
      </c>
      <c r="AI73" s="100">
        <f t="shared" si="28"/>
        <v>0</v>
      </c>
      <c r="AJ73" s="100">
        <f t="shared" si="28"/>
        <v>0</v>
      </c>
      <c r="AK73" s="100">
        <f t="shared" si="28"/>
        <v>0</v>
      </c>
      <c r="AL73" s="388"/>
    </row>
    <row r="74" spans="1:38" s="233" customFormat="1" x14ac:dyDescent="0.45">
      <c r="A74" s="102" t="s">
        <v>56</v>
      </c>
      <c r="B74" s="331" t="s">
        <v>57</v>
      </c>
      <c r="C74" s="105"/>
      <c r="D74" s="106"/>
      <c r="E74" s="106"/>
      <c r="F74" s="106"/>
      <c r="G74" s="106"/>
      <c r="H74" s="105"/>
      <c r="I74" s="106" t="s">
        <v>40</v>
      </c>
      <c r="J74" s="107"/>
      <c r="K74" s="106"/>
      <c r="L74" s="105"/>
      <c r="M74" s="106"/>
      <c r="N74" s="106"/>
      <c r="O74" s="106"/>
      <c r="P74" s="106"/>
      <c r="Q74" s="106"/>
      <c r="R74" s="105"/>
      <c r="S74" s="106"/>
      <c r="T74" s="106"/>
      <c r="U74" s="106" t="s">
        <v>40</v>
      </c>
      <c r="V74" s="106"/>
      <c r="W74" s="106" t="s">
        <v>40</v>
      </c>
      <c r="X74" s="106"/>
      <c r="Y74" s="106"/>
      <c r="Z74" s="106"/>
      <c r="AA74" s="106"/>
      <c r="AB74" s="107">
        <f t="shared" ref="AB74:AB76" si="32">COUNTIF(C74:AA74,"x")</f>
        <v>3</v>
      </c>
      <c r="AC74" s="107">
        <f t="shared" si="28"/>
        <v>0</v>
      </c>
      <c r="AD74" s="107">
        <f t="shared" si="28"/>
        <v>1</v>
      </c>
      <c r="AE74" s="107">
        <f t="shared" si="28"/>
        <v>0</v>
      </c>
      <c r="AF74" s="107">
        <f t="shared" si="28"/>
        <v>0</v>
      </c>
      <c r="AG74" s="107">
        <f t="shared" si="28"/>
        <v>0</v>
      </c>
      <c r="AH74" s="107">
        <f t="shared" si="28"/>
        <v>1</v>
      </c>
      <c r="AI74" s="107">
        <f t="shared" si="28"/>
        <v>0</v>
      </c>
      <c r="AJ74" s="107">
        <f t="shared" si="28"/>
        <v>1</v>
      </c>
      <c r="AK74" s="107">
        <f t="shared" si="28"/>
        <v>0</v>
      </c>
      <c r="AL74" s="388"/>
    </row>
    <row r="75" spans="1:38" s="233" customFormat="1" x14ac:dyDescent="0.45">
      <c r="A75" s="173" t="s">
        <v>581</v>
      </c>
      <c r="B75" s="178" t="s">
        <v>837</v>
      </c>
      <c r="C75" s="176"/>
      <c r="D75" s="177"/>
      <c r="E75" s="177"/>
      <c r="F75" s="177"/>
      <c r="G75" s="177"/>
      <c r="H75" s="176"/>
      <c r="I75" s="177" t="s">
        <v>40</v>
      </c>
      <c r="J75" s="100"/>
      <c r="K75" s="177"/>
      <c r="L75" s="176"/>
      <c r="M75" s="177"/>
      <c r="N75" s="177"/>
      <c r="O75" s="177"/>
      <c r="P75" s="177"/>
      <c r="Q75" s="177"/>
      <c r="R75" s="176"/>
      <c r="S75" s="177"/>
      <c r="T75" s="177"/>
      <c r="U75" s="177"/>
      <c r="V75" s="177"/>
      <c r="W75" s="177" t="s">
        <v>40</v>
      </c>
      <c r="X75" s="177"/>
      <c r="Y75" s="177"/>
      <c r="Z75" s="177"/>
      <c r="AA75" s="177"/>
      <c r="AB75" s="100">
        <f t="shared" si="32"/>
        <v>2</v>
      </c>
      <c r="AC75" s="100">
        <f t="shared" si="28"/>
        <v>0</v>
      </c>
      <c r="AD75" s="100">
        <f t="shared" si="28"/>
        <v>1</v>
      </c>
      <c r="AE75" s="100">
        <f t="shared" si="28"/>
        <v>0</v>
      </c>
      <c r="AF75" s="100">
        <f t="shared" si="28"/>
        <v>0</v>
      </c>
      <c r="AG75" s="100">
        <f t="shared" si="28"/>
        <v>0</v>
      </c>
      <c r="AH75" s="100">
        <f t="shared" si="28"/>
        <v>0</v>
      </c>
      <c r="AI75" s="100">
        <f t="shared" si="28"/>
        <v>0</v>
      </c>
      <c r="AJ75" s="100">
        <f t="shared" si="28"/>
        <v>1</v>
      </c>
      <c r="AK75" s="100">
        <f t="shared" si="28"/>
        <v>0</v>
      </c>
      <c r="AL75" s="388"/>
    </row>
    <row r="76" spans="1:38" s="233" customFormat="1" x14ac:dyDescent="0.45">
      <c r="A76" s="173" t="s">
        <v>582</v>
      </c>
      <c r="B76" s="178" t="s">
        <v>687</v>
      </c>
      <c r="C76" s="176"/>
      <c r="D76" s="177"/>
      <c r="E76" s="177"/>
      <c r="F76" s="177"/>
      <c r="G76" s="177"/>
      <c r="H76" s="176"/>
      <c r="I76" s="177"/>
      <c r="J76" s="100"/>
      <c r="K76" s="177"/>
      <c r="L76" s="176"/>
      <c r="M76" s="177"/>
      <c r="N76" s="177"/>
      <c r="O76" s="177"/>
      <c r="P76" s="177"/>
      <c r="Q76" s="177"/>
      <c r="R76" s="176"/>
      <c r="S76" s="177"/>
      <c r="T76" s="177"/>
      <c r="U76" s="177" t="s">
        <v>40</v>
      </c>
      <c r="V76" s="177"/>
      <c r="W76" s="177" t="s">
        <v>40</v>
      </c>
      <c r="X76" s="177"/>
      <c r="Y76" s="177"/>
      <c r="Z76" s="177"/>
      <c r="AA76" s="177"/>
      <c r="AB76" s="100">
        <f t="shared" si="32"/>
        <v>2</v>
      </c>
      <c r="AC76" s="100">
        <f t="shared" si="28"/>
        <v>0</v>
      </c>
      <c r="AD76" s="100">
        <f t="shared" si="28"/>
        <v>0</v>
      </c>
      <c r="AE76" s="100">
        <f t="shared" si="28"/>
        <v>0</v>
      </c>
      <c r="AF76" s="100">
        <f t="shared" si="28"/>
        <v>0</v>
      </c>
      <c r="AG76" s="100">
        <f t="shared" si="28"/>
        <v>0</v>
      </c>
      <c r="AH76" s="100">
        <f t="shared" si="28"/>
        <v>1</v>
      </c>
      <c r="AI76" s="100">
        <f t="shared" si="28"/>
        <v>0</v>
      </c>
      <c r="AJ76" s="100">
        <f t="shared" si="28"/>
        <v>1</v>
      </c>
      <c r="AK76" s="100">
        <f t="shared" si="28"/>
        <v>0</v>
      </c>
      <c r="AL76" s="388"/>
    </row>
    <row r="77" spans="1:38" s="233" customFormat="1" x14ac:dyDescent="0.45">
      <c r="A77" s="93" t="s">
        <v>58</v>
      </c>
      <c r="B77" s="92" t="s">
        <v>224</v>
      </c>
      <c r="C77" s="95"/>
      <c r="D77" s="96"/>
      <c r="E77" s="96"/>
      <c r="F77" s="96"/>
      <c r="G77" s="96"/>
      <c r="H77" s="95" t="s">
        <v>40</v>
      </c>
      <c r="I77" s="96"/>
      <c r="J77" s="97"/>
      <c r="K77" s="94"/>
      <c r="L77" s="95" t="s">
        <v>40</v>
      </c>
      <c r="M77" s="96"/>
      <c r="N77" s="96"/>
      <c r="O77" s="96"/>
      <c r="P77" s="96"/>
      <c r="Q77" s="94"/>
      <c r="R77" s="95"/>
      <c r="S77" s="96"/>
      <c r="T77" s="96"/>
      <c r="U77" s="96" t="s">
        <v>40</v>
      </c>
      <c r="V77" s="96"/>
      <c r="W77" s="96"/>
      <c r="X77" s="96"/>
      <c r="Y77" s="96"/>
      <c r="Z77" s="96" t="s">
        <v>40</v>
      </c>
      <c r="AA77" s="96"/>
      <c r="AB77" s="97">
        <f t="shared" si="27"/>
        <v>4</v>
      </c>
      <c r="AC77" s="97">
        <f t="shared" ref="AC77:AK88" si="33">COUNTIFS($C77:$AA77,"x",$C$3:$AA$3,AC$4)</f>
        <v>0</v>
      </c>
      <c r="AD77" s="97">
        <f t="shared" si="33"/>
        <v>1</v>
      </c>
      <c r="AE77" s="97">
        <f t="shared" si="33"/>
        <v>1</v>
      </c>
      <c r="AF77" s="97">
        <f t="shared" si="33"/>
        <v>0</v>
      </c>
      <c r="AG77" s="97">
        <f t="shared" si="33"/>
        <v>0</v>
      </c>
      <c r="AH77" s="97">
        <f t="shared" si="33"/>
        <v>1</v>
      </c>
      <c r="AI77" s="97">
        <f t="shared" si="33"/>
        <v>1</v>
      </c>
      <c r="AJ77" s="97">
        <f t="shared" si="33"/>
        <v>0</v>
      </c>
      <c r="AK77" s="97">
        <f t="shared" si="33"/>
        <v>0</v>
      </c>
      <c r="AL77" s="388"/>
    </row>
    <row r="78" spans="1:38" s="361" customFormat="1" x14ac:dyDescent="0.45">
      <c r="A78" s="415" t="s">
        <v>75</v>
      </c>
      <c r="B78" s="416"/>
      <c r="C78" s="113"/>
      <c r="D78" s="114" t="s">
        <v>40</v>
      </c>
      <c r="E78" s="114" t="s">
        <v>40</v>
      </c>
      <c r="F78" s="114" t="s">
        <v>40</v>
      </c>
      <c r="G78" s="114"/>
      <c r="H78" s="113"/>
      <c r="I78" s="114"/>
      <c r="J78" s="115" t="s">
        <v>40</v>
      </c>
      <c r="K78" s="112"/>
      <c r="L78" s="113"/>
      <c r="M78" s="114" t="s">
        <v>40</v>
      </c>
      <c r="N78" s="114"/>
      <c r="O78" s="114"/>
      <c r="P78" s="114" t="s">
        <v>40</v>
      </c>
      <c r="Q78" s="112"/>
      <c r="R78" s="113" t="s">
        <v>40</v>
      </c>
      <c r="S78" s="114"/>
      <c r="T78" s="114" t="s">
        <v>40</v>
      </c>
      <c r="U78" s="114" t="s">
        <v>40</v>
      </c>
      <c r="V78" s="114"/>
      <c r="W78" s="114" t="s">
        <v>40</v>
      </c>
      <c r="X78" s="114" t="s">
        <v>40</v>
      </c>
      <c r="Y78" s="114"/>
      <c r="Z78" s="114" t="s">
        <v>40</v>
      </c>
      <c r="AA78" s="114" t="s">
        <v>40</v>
      </c>
      <c r="AB78" s="274">
        <f t="shared" si="27"/>
        <v>13</v>
      </c>
      <c r="AC78" s="274">
        <f t="shared" si="33"/>
        <v>2</v>
      </c>
      <c r="AD78" s="274">
        <f t="shared" si="33"/>
        <v>2</v>
      </c>
      <c r="AE78" s="274">
        <f t="shared" si="33"/>
        <v>2</v>
      </c>
      <c r="AF78" s="274">
        <f t="shared" si="33"/>
        <v>0</v>
      </c>
      <c r="AG78" s="274">
        <f t="shared" si="33"/>
        <v>2</v>
      </c>
      <c r="AH78" s="274">
        <f t="shared" si="33"/>
        <v>1</v>
      </c>
      <c r="AI78" s="274">
        <f t="shared" si="33"/>
        <v>2</v>
      </c>
      <c r="AJ78" s="274">
        <f t="shared" si="33"/>
        <v>2</v>
      </c>
      <c r="AK78" s="274">
        <f t="shared" si="33"/>
        <v>0</v>
      </c>
      <c r="AL78" s="388"/>
    </row>
    <row r="79" spans="1:38" s="233" customFormat="1" x14ac:dyDescent="0.45">
      <c r="A79" s="157" t="s">
        <v>41</v>
      </c>
      <c r="B79" s="171" t="s">
        <v>657</v>
      </c>
      <c r="C79" s="172"/>
      <c r="D79" s="97" t="s">
        <v>40</v>
      </c>
      <c r="E79" s="97" t="s">
        <v>40</v>
      </c>
      <c r="F79" s="97"/>
      <c r="G79" s="97"/>
      <c r="H79" s="172"/>
      <c r="I79" s="97"/>
      <c r="J79" s="97"/>
      <c r="K79" s="97"/>
      <c r="L79" s="172"/>
      <c r="M79" s="97"/>
      <c r="N79" s="97"/>
      <c r="O79" s="97"/>
      <c r="P79" s="97"/>
      <c r="Q79" s="97"/>
      <c r="R79" s="172"/>
      <c r="S79" s="97"/>
      <c r="T79" s="97"/>
      <c r="U79" s="97"/>
      <c r="V79" s="97"/>
      <c r="W79" s="97"/>
      <c r="X79" s="97"/>
      <c r="Y79" s="97"/>
      <c r="Z79" s="97"/>
      <c r="AA79" s="97"/>
      <c r="AB79" s="97">
        <f t="shared" si="27"/>
        <v>2</v>
      </c>
      <c r="AC79" s="97">
        <f t="shared" si="33"/>
        <v>0</v>
      </c>
      <c r="AD79" s="97">
        <f t="shared" si="33"/>
        <v>2</v>
      </c>
      <c r="AE79" s="97">
        <f t="shared" si="33"/>
        <v>0</v>
      </c>
      <c r="AF79" s="97">
        <f t="shared" si="33"/>
        <v>0</v>
      </c>
      <c r="AG79" s="97">
        <f t="shared" si="33"/>
        <v>0</v>
      </c>
      <c r="AH79" s="97">
        <f t="shared" si="33"/>
        <v>0</v>
      </c>
      <c r="AI79" s="97">
        <f t="shared" si="33"/>
        <v>0</v>
      </c>
      <c r="AJ79" s="97">
        <f t="shared" si="33"/>
        <v>0</v>
      </c>
      <c r="AK79" s="97">
        <f t="shared" si="33"/>
        <v>0</v>
      </c>
      <c r="AL79" s="388"/>
    </row>
    <row r="80" spans="1:38" s="233" customFormat="1" x14ac:dyDescent="0.45">
      <c r="A80" s="157" t="s">
        <v>58</v>
      </c>
      <c r="B80" s="171" t="s">
        <v>76</v>
      </c>
      <c r="C80" s="172"/>
      <c r="D80" s="97"/>
      <c r="E80" s="97"/>
      <c r="F80" s="97" t="s">
        <v>40</v>
      </c>
      <c r="G80" s="97"/>
      <c r="H80" s="172"/>
      <c r="I80" s="97"/>
      <c r="J80" s="97"/>
      <c r="K80" s="97"/>
      <c r="L80" s="172"/>
      <c r="M80" s="97"/>
      <c r="N80" s="97"/>
      <c r="O80" s="97"/>
      <c r="P80" s="97" t="s">
        <v>40</v>
      </c>
      <c r="Q80" s="97"/>
      <c r="R80" s="172"/>
      <c r="S80" s="97"/>
      <c r="T80" s="97" t="s">
        <v>40</v>
      </c>
      <c r="U80" s="97"/>
      <c r="V80" s="97"/>
      <c r="W80" s="97"/>
      <c r="X80" s="97" t="s">
        <v>40</v>
      </c>
      <c r="Y80" s="97"/>
      <c r="Z80" s="97"/>
      <c r="AA80" s="97"/>
      <c r="AB80" s="97">
        <f t="shared" si="27"/>
        <v>4</v>
      </c>
      <c r="AC80" s="97">
        <f t="shared" si="33"/>
        <v>1</v>
      </c>
      <c r="AD80" s="97">
        <f t="shared" si="33"/>
        <v>0</v>
      </c>
      <c r="AE80" s="97">
        <f t="shared" si="33"/>
        <v>1</v>
      </c>
      <c r="AF80" s="97">
        <f t="shared" si="33"/>
        <v>0</v>
      </c>
      <c r="AG80" s="97">
        <f t="shared" si="33"/>
        <v>1</v>
      </c>
      <c r="AH80" s="97">
        <f t="shared" si="33"/>
        <v>0</v>
      </c>
      <c r="AI80" s="97">
        <f t="shared" si="33"/>
        <v>0</v>
      </c>
      <c r="AJ80" s="97">
        <f t="shared" si="33"/>
        <v>1</v>
      </c>
      <c r="AK80" s="97">
        <f t="shared" si="33"/>
        <v>0</v>
      </c>
      <c r="AL80" s="388"/>
    </row>
    <row r="81" spans="1:38" s="233" customFormat="1" x14ac:dyDescent="0.45">
      <c r="A81" s="157" t="s">
        <v>115</v>
      </c>
      <c r="B81" s="171" t="s">
        <v>650</v>
      </c>
      <c r="C81" s="95"/>
      <c r="D81" s="96"/>
      <c r="E81" s="96"/>
      <c r="F81" s="96"/>
      <c r="G81" s="96"/>
      <c r="H81" s="95"/>
      <c r="I81" s="96"/>
      <c r="J81" s="97" t="s">
        <v>40</v>
      </c>
      <c r="K81" s="96"/>
      <c r="L81" s="95"/>
      <c r="M81" s="96" t="s">
        <v>40</v>
      </c>
      <c r="N81" s="96"/>
      <c r="O81" s="96"/>
      <c r="P81" s="96"/>
      <c r="Q81" s="96"/>
      <c r="R81" s="95" t="s">
        <v>40</v>
      </c>
      <c r="S81" s="96"/>
      <c r="T81" s="96"/>
      <c r="U81" s="96" t="s">
        <v>40</v>
      </c>
      <c r="V81" s="96"/>
      <c r="W81" s="96" t="s">
        <v>40</v>
      </c>
      <c r="X81" s="96"/>
      <c r="Y81" s="96"/>
      <c r="Z81" s="96" t="s">
        <v>40</v>
      </c>
      <c r="AA81" s="96" t="s">
        <v>40</v>
      </c>
      <c r="AB81" s="97">
        <f t="shared" si="27"/>
        <v>7</v>
      </c>
      <c r="AC81" s="97">
        <f t="shared" si="33"/>
        <v>1</v>
      </c>
      <c r="AD81" s="97">
        <f t="shared" si="33"/>
        <v>0</v>
      </c>
      <c r="AE81" s="97">
        <f t="shared" si="33"/>
        <v>1</v>
      </c>
      <c r="AF81" s="97">
        <f t="shared" si="33"/>
        <v>0</v>
      </c>
      <c r="AG81" s="97">
        <f t="shared" si="33"/>
        <v>1</v>
      </c>
      <c r="AH81" s="97">
        <f t="shared" si="33"/>
        <v>1</v>
      </c>
      <c r="AI81" s="97">
        <f t="shared" si="33"/>
        <v>2</v>
      </c>
      <c r="AJ81" s="97">
        <f t="shared" si="33"/>
        <v>1</v>
      </c>
      <c r="AK81" s="97">
        <f t="shared" si="33"/>
        <v>0</v>
      </c>
      <c r="AL81" s="388"/>
    </row>
    <row r="82" spans="1:38" s="233" customFormat="1" x14ac:dyDescent="0.45">
      <c r="A82" s="154" t="s">
        <v>150</v>
      </c>
      <c r="B82" s="169" t="s">
        <v>852</v>
      </c>
      <c r="C82" s="166"/>
      <c r="D82" s="167"/>
      <c r="E82" s="167"/>
      <c r="F82" s="167"/>
      <c r="G82" s="167"/>
      <c r="H82" s="166"/>
      <c r="I82" s="167"/>
      <c r="J82" s="167"/>
      <c r="K82" s="167"/>
      <c r="L82" s="166"/>
      <c r="M82" s="167" t="s">
        <v>40</v>
      </c>
      <c r="N82" s="167"/>
      <c r="O82" s="167"/>
      <c r="P82" s="167"/>
      <c r="Q82" s="167"/>
      <c r="R82" s="166"/>
      <c r="S82" s="167"/>
      <c r="T82" s="167"/>
      <c r="U82" s="167"/>
      <c r="V82" s="167"/>
      <c r="W82" s="167"/>
      <c r="X82" s="167"/>
      <c r="Y82" s="167"/>
      <c r="Z82" s="167"/>
      <c r="AA82" s="167"/>
      <c r="AB82" s="99">
        <f t="shared" si="27"/>
        <v>1</v>
      </c>
      <c r="AC82" s="99">
        <f t="shared" si="33"/>
        <v>0</v>
      </c>
      <c r="AD82" s="99">
        <f t="shared" si="33"/>
        <v>0</v>
      </c>
      <c r="AE82" s="99">
        <f t="shared" si="33"/>
        <v>1</v>
      </c>
      <c r="AF82" s="99">
        <f t="shared" si="33"/>
        <v>0</v>
      </c>
      <c r="AG82" s="99">
        <f t="shared" si="33"/>
        <v>0</v>
      </c>
      <c r="AH82" s="99">
        <f t="shared" si="33"/>
        <v>0</v>
      </c>
      <c r="AI82" s="99">
        <f t="shared" si="33"/>
        <v>0</v>
      </c>
      <c r="AJ82" s="99">
        <f t="shared" si="33"/>
        <v>0</v>
      </c>
      <c r="AK82" s="99">
        <f t="shared" si="33"/>
        <v>0</v>
      </c>
      <c r="AL82" s="388"/>
    </row>
    <row r="83" spans="1:38" s="233" customFormat="1" ht="32" x14ac:dyDescent="0.45">
      <c r="A83" s="154" t="s">
        <v>152</v>
      </c>
      <c r="B83" s="169" t="s">
        <v>691</v>
      </c>
      <c r="C83" s="166"/>
      <c r="D83" s="167"/>
      <c r="E83" s="167"/>
      <c r="F83" s="167"/>
      <c r="G83" s="167"/>
      <c r="H83" s="166"/>
      <c r="I83" s="167"/>
      <c r="J83" s="167"/>
      <c r="K83" s="167"/>
      <c r="L83" s="166"/>
      <c r="M83" s="167"/>
      <c r="N83" s="167"/>
      <c r="O83" s="167"/>
      <c r="P83" s="167"/>
      <c r="Q83" s="167"/>
      <c r="R83" s="166"/>
      <c r="S83" s="167"/>
      <c r="T83" s="167"/>
      <c r="U83" s="167"/>
      <c r="V83" s="167"/>
      <c r="W83" s="167" t="s">
        <v>40</v>
      </c>
      <c r="X83" s="167"/>
      <c r="Y83" s="167"/>
      <c r="Z83" s="167"/>
      <c r="AA83" s="167"/>
      <c r="AB83" s="99">
        <f t="shared" si="27"/>
        <v>1</v>
      </c>
      <c r="AC83" s="99">
        <f t="shared" si="33"/>
        <v>0</v>
      </c>
      <c r="AD83" s="99">
        <f t="shared" si="33"/>
        <v>0</v>
      </c>
      <c r="AE83" s="99">
        <f t="shared" si="33"/>
        <v>0</v>
      </c>
      <c r="AF83" s="99">
        <f t="shared" si="33"/>
        <v>0</v>
      </c>
      <c r="AG83" s="99">
        <f t="shared" si="33"/>
        <v>0</v>
      </c>
      <c r="AH83" s="99">
        <f t="shared" si="33"/>
        <v>0</v>
      </c>
      <c r="AI83" s="99">
        <f t="shared" si="33"/>
        <v>0</v>
      </c>
      <c r="AJ83" s="99">
        <f t="shared" si="33"/>
        <v>1</v>
      </c>
      <c r="AK83" s="99">
        <f t="shared" si="33"/>
        <v>0</v>
      </c>
      <c r="AL83" s="388"/>
    </row>
    <row r="84" spans="1:38" s="233" customFormat="1" x14ac:dyDescent="0.45">
      <c r="A84" s="160" t="s">
        <v>154</v>
      </c>
      <c r="B84" s="168" t="s">
        <v>147</v>
      </c>
      <c r="C84" s="105"/>
      <c r="D84" s="106"/>
      <c r="E84" s="106"/>
      <c r="F84" s="106"/>
      <c r="G84" s="106"/>
      <c r="H84" s="105"/>
      <c r="I84" s="106"/>
      <c r="J84" s="106"/>
      <c r="K84" s="106"/>
      <c r="L84" s="105"/>
      <c r="M84" s="106"/>
      <c r="N84" s="106"/>
      <c r="O84" s="106"/>
      <c r="P84" s="106"/>
      <c r="Q84" s="106"/>
      <c r="R84" s="105" t="s">
        <v>40</v>
      </c>
      <c r="S84" s="106"/>
      <c r="T84" s="106"/>
      <c r="U84" s="106"/>
      <c r="V84" s="106"/>
      <c r="W84" s="106" t="s">
        <v>40</v>
      </c>
      <c r="X84" s="106"/>
      <c r="Y84" s="106"/>
      <c r="Z84" s="106"/>
      <c r="AA84" s="106" t="s">
        <v>40</v>
      </c>
      <c r="AB84" s="107">
        <f t="shared" si="27"/>
        <v>3</v>
      </c>
      <c r="AC84" s="107">
        <f t="shared" si="33"/>
        <v>0</v>
      </c>
      <c r="AD84" s="107">
        <f t="shared" si="33"/>
        <v>0</v>
      </c>
      <c r="AE84" s="107">
        <f t="shared" si="33"/>
        <v>0</v>
      </c>
      <c r="AF84" s="107">
        <f t="shared" si="33"/>
        <v>0</v>
      </c>
      <c r="AG84" s="107">
        <f t="shared" si="33"/>
        <v>1</v>
      </c>
      <c r="AH84" s="107">
        <f t="shared" si="33"/>
        <v>0</v>
      </c>
      <c r="AI84" s="107">
        <f t="shared" si="33"/>
        <v>1</v>
      </c>
      <c r="AJ84" s="107">
        <f t="shared" si="33"/>
        <v>1</v>
      </c>
      <c r="AK84" s="107">
        <f t="shared" si="33"/>
        <v>0</v>
      </c>
      <c r="AL84" s="388"/>
    </row>
    <row r="85" spans="1:38" s="233" customFormat="1" x14ac:dyDescent="0.45">
      <c r="A85" s="154" t="s">
        <v>758</v>
      </c>
      <c r="B85" s="169" t="s">
        <v>853</v>
      </c>
      <c r="C85" s="166"/>
      <c r="D85" s="167"/>
      <c r="E85" s="167"/>
      <c r="F85" s="167"/>
      <c r="G85" s="167"/>
      <c r="H85" s="166"/>
      <c r="I85" s="167"/>
      <c r="J85" s="167"/>
      <c r="K85" s="167"/>
      <c r="L85" s="166"/>
      <c r="M85" s="167"/>
      <c r="N85" s="167"/>
      <c r="O85" s="167"/>
      <c r="P85" s="167"/>
      <c r="Q85" s="167"/>
      <c r="R85" s="166"/>
      <c r="S85" s="167"/>
      <c r="T85" s="167"/>
      <c r="U85" s="167"/>
      <c r="V85" s="167"/>
      <c r="W85" s="167"/>
      <c r="X85" s="167"/>
      <c r="Y85" s="167"/>
      <c r="Z85" s="167"/>
      <c r="AA85" s="167" t="s">
        <v>40</v>
      </c>
      <c r="AB85" s="99">
        <f t="shared" si="27"/>
        <v>1</v>
      </c>
      <c r="AC85" s="99">
        <f t="shared" si="33"/>
        <v>0</v>
      </c>
      <c r="AD85" s="99">
        <f t="shared" si="33"/>
        <v>0</v>
      </c>
      <c r="AE85" s="99">
        <f t="shared" si="33"/>
        <v>0</v>
      </c>
      <c r="AF85" s="99">
        <f t="shared" si="33"/>
        <v>0</v>
      </c>
      <c r="AG85" s="99">
        <f t="shared" si="33"/>
        <v>0</v>
      </c>
      <c r="AH85" s="99">
        <f t="shared" si="33"/>
        <v>0</v>
      </c>
      <c r="AI85" s="99">
        <f t="shared" si="33"/>
        <v>1</v>
      </c>
      <c r="AJ85" s="99">
        <f t="shared" si="33"/>
        <v>0</v>
      </c>
      <c r="AK85" s="99">
        <f t="shared" si="33"/>
        <v>0</v>
      </c>
      <c r="AL85" s="388"/>
    </row>
    <row r="86" spans="1:38" s="233" customFormat="1" x14ac:dyDescent="0.45">
      <c r="A86" s="154" t="s">
        <v>759</v>
      </c>
      <c r="B86" s="169" t="s">
        <v>854</v>
      </c>
      <c r="C86" s="166"/>
      <c r="D86" s="167"/>
      <c r="E86" s="167"/>
      <c r="F86" s="167"/>
      <c r="G86" s="167"/>
      <c r="H86" s="166"/>
      <c r="I86" s="167"/>
      <c r="J86" s="167"/>
      <c r="K86" s="167"/>
      <c r="L86" s="166"/>
      <c r="M86" s="167"/>
      <c r="N86" s="167"/>
      <c r="O86" s="167"/>
      <c r="P86" s="167"/>
      <c r="Q86" s="167"/>
      <c r="R86" s="166" t="s">
        <v>40</v>
      </c>
      <c r="S86" s="167"/>
      <c r="T86" s="167"/>
      <c r="U86" s="167"/>
      <c r="V86" s="167"/>
      <c r="W86" s="167"/>
      <c r="X86" s="167"/>
      <c r="Y86" s="167"/>
      <c r="Z86" s="167"/>
      <c r="AA86" s="167"/>
      <c r="AB86" s="99">
        <f t="shared" si="27"/>
        <v>1</v>
      </c>
      <c r="AC86" s="99">
        <f t="shared" si="33"/>
        <v>0</v>
      </c>
      <c r="AD86" s="99">
        <f t="shared" si="33"/>
        <v>0</v>
      </c>
      <c r="AE86" s="99">
        <f t="shared" si="33"/>
        <v>0</v>
      </c>
      <c r="AF86" s="99">
        <f t="shared" si="33"/>
        <v>0</v>
      </c>
      <c r="AG86" s="99">
        <f t="shared" si="33"/>
        <v>1</v>
      </c>
      <c r="AH86" s="99">
        <f t="shared" si="33"/>
        <v>0</v>
      </c>
      <c r="AI86" s="99">
        <f t="shared" si="33"/>
        <v>0</v>
      </c>
      <c r="AJ86" s="99">
        <f t="shared" si="33"/>
        <v>0</v>
      </c>
      <c r="AK86" s="99">
        <f t="shared" si="33"/>
        <v>0</v>
      </c>
      <c r="AL86" s="437"/>
    </row>
    <row r="87" spans="1:38" s="233" customFormat="1" x14ac:dyDescent="0.45">
      <c r="A87" s="160" t="s">
        <v>269</v>
      </c>
      <c r="B87" s="168" t="s">
        <v>73</v>
      </c>
      <c r="C87" s="105"/>
      <c r="D87" s="106"/>
      <c r="E87" s="106"/>
      <c r="F87" s="106"/>
      <c r="G87" s="106"/>
      <c r="H87" s="105"/>
      <c r="I87" s="106"/>
      <c r="J87" s="106"/>
      <c r="K87" s="106"/>
      <c r="L87" s="105"/>
      <c r="M87" s="106"/>
      <c r="N87" s="106"/>
      <c r="O87" s="106"/>
      <c r="P87" s="106"/>
      <c r="Q87" s="106"/>
      <c r="R87" s="105"/>
      <c r="S87" s="106"/>
      <c r="T87" s="106"/>
      <c r="U87" s="106" t="s">
        <v>40</v>
      </c>
      <c r="V87" s="106"/>
      <c r="W87" s="106" t="s">
        <v>40</v>
      </c>
      <c r="X87" s="106"/>
      <c r="Y87" s="106"/>
      <c r="Z87" s="106" t="s">
        <v>40</v>
      </c>
      <c r="AA87" s="106"/>
      <c r="AB87" s="107">
        <f t="shared" si="27"/>
        <v>3</v>
      </c>
      <c r="AC87" s="107">
        <f t="shared" si="33"/>
        <v>0</v>
      </c>
      <c r="AD87" s="107">
        <f t="shared" si="33"/>
        <v>0</v>
      </c>
      <c r="AE87" s="107">
        <f t="shared" si="33"/>
        <v>0</v>
      </c>
      <c r="AF87" s="107">
        <f t="shared" si="33"/>
        <v>0</v>
      </c>
      <c r="AG87" s="107">
        <f t="shared" si="33"/>
        <v>0</v>
      </c>
      <c r="AH87" s="107">
        <f t="shared" si="33"/>
        <v>1</v>
      </c>
      <c r="AI87" s="107">
        <f t="shared" si="33"/>
        <v>1</v>
      </c>
      <c r="AJ87" s="107">
        <f t="shared" si="33"/>
        <v>1</v>
      </c>
      <c r="AK87" s="107">
        <f t="shared" si="33"/>
        <v>0</v>
      </c>
      <c r="AL87" s="388"/>
    </row>
    <row r="88" spans="1:38" s="233" customFormat="1" x14ac:dyDescent="0.45">
      <c r="A88" s="154" t="s">
        <v>760</v>
      </c>
      <c r="B88" s="170" t="s">
        <v>695</v>
      </c>
      <c r="C88" s="166"/>
      <c r="D88" s="167"/>
      <c r="E88" s="167"/>
      <c r="F88" s="167"/>
      <c r="G88" s="167"/>
      <c r="H88" s="166"/>
      <c r="I88" s="167"/>
      <c r="J88" s="167"/>
      <c r="K88" s="167"/>
      <c r="L88" s="166"/>
      <c r="M88" s="167"/>
      <c r="N88" s="167"/>
      <c r="O88" s="167"/>
      <c r="P88" s="167"/>
      <c r="Q88" s="167"/>
      <c r="R88" s="166"/>
      <c r="S88" s="167"/>
      <c r="T88" s="167"/>
      <c r="U88" s="167"/>
      <c r="V88" s="167"/>
      <c r="W88" s="167"/>
      <c r="X88" s="167"/>
      <c r="Y88" s="167"/>
      <c r="Z88" s="167" t="s">
        <v>40</v>
      </c>
      <c r="AA88" s="167"/>
      <c r="AB88" s="99">
        <f t="shared" si="27"/>
        <v>1</v>
      </c>
      <c r="AC88" s="99">
        <f t="shared" si="33"/>
        <v>0</v>
      </c>
      <c r="AD88" s="99">
        <f t="shared" si="33"/>
        <v>0</v>
      </c>
      <c r="AE88" s="99">
        <f t="shared" si="33"/>
        <v>0</v>
      </c>
      <c r="AF88" s="99">
        <f t="shared" si="33"/>
        <v>0</v>
      </c>
      <c r="AG88" s="99">
        <f t="shared" si="33"/>
        <v>0</v>
      </c>
      <c r="AH88" s="99">
        <f t="shared" si="33"/>
        <v>0</v>
      </c>
      <c r="AI88" s="99">
        <f t="shared" si="33"/>
        <v>1</v>
      </c>
      <c r="AJ88" s="99">
        <f t="shared" si="33"/>
        <v>0</v>
      </c>
      <c r="AK88" s="99">
        <f t="shared" si="33"/>
        <v>0</v>
      </c>
      <c r="AL88" s="437"/>
    </row>
    <row r="89" spans="1:38" x14ac:dyDescent="0.45">
      <c r="A89" s="350" t="s">
        <v>90</v>
      </c>
      <c r="B89" s="152" t="s">
        <v>91</v>
      </c>
      <c r="C89" s="52"/>
      <c r="D89" s="53"/>
      <c r="E89" s="53"/>
      <c r="F89" s="53"/>
      <c r="G89" s="53"/>
      <c r="H89" s="52"/>
      <c r="I89" s="53"/>
      <c r="J89" s="53"/>
      <c r="K89" s="51"/>
      <c r="L89" s="52"/>
      <c r="M89" s="53"/>
      <c r="N89" s="53"/>
      <c r="O89" s="53"/>
      <c r="P89" s="53"/>
      <c r="Q89" s="51"/>
      <c r="R89" s="52"/>
      <c r="S89" s="53"/>
      <c r="T89" s="53"/>
      <c r="U89" s="53"/>
      <c r="V89" s="53"/>
      <c r="W89" s="53"/>
      <c r="X89" s="53"/>
      <c r="Y89" s="53"/>
      <c r="Z89" s="53"/>
      <c r="AA89" s="53"/>
      <c r="AB89" s="17"/>
      <c r="AC89" s="17"/>
      <c r="AD89" s="17"/>
      <c r="AE89" s="17"/>
      <c r="AF89" s="17"/>
      <c r="AG89" s="17"/>
      <c r="AH89" s="17"/>
      <c r="AI89" s="17"/>
      <c r="AJ89" s="17"/>
      <c r="AK89" s="17"/>
      <c r="AL89" s="201"/>
    </row>
    <row r="90" spans="1:38" x14ac:dyDescent="0.45">
      <c r="A90" s="34" t="s">
        <v>41</v>
      </c>
      <c r="B90" s="108" t="s">
        <v>680</v>
      </c>
      <c r="C90" s="54" t="s">
        <v>40</v>
      </c>
      <c r="D90" s="55" t="s">
        <v>40</v>
      </c>
      <c r="E90" s="55"/>
      <c r="F90" s="55"/>
      <c r="G90" s="55"/>
      <c r="H90" s="54"/>
      <c r="I90" s="55"/>
      <c r="J90" s="55"/>
      <c r="K90" s="330" t="s">
        <v>40</v>
      </c>
      <c r="L90" s="54"/>
      <c r="M90" s="55"/>
      <c r="N90" s="55"/>
      <c r="O90" s="55"/>
      <c r="P90" s="55"/>
      <c r="Q90" s="330"/>
      <c r="R90" s="54"/>
      <c r="S90" s="55"/>
      <c r="T90" s="55"/>
      <c r="U90" s="55"/>
      <c r="V90" s="55"/>
      <c r="W90" s="55"/>
      <c r="X90" s="55"/>
      <c r="Y90" s="55"/>
      <c r="Z90" s="55"/>
      <c r="AA90" s="55"/>
      <c r="AB90" s="97">
        <f t="shared" ref="AB90:AB91" si="34">COUNTIF(C90:AA90,"x")</f>
        <v>3</v>
      </c>
      <c r="AC90" s="97">
        <f t="shared" ref="AC90:AK99" si="35">COUNTIFS($C90:$AA90,"x",$C$3:$AA$3,AC$4)</f>
        <v>1</v>
      </c>
      <c r="AD90" s="97">
        <f t="shared" si="35"/>
        <v>1</v>
      </c>
      <c r="AE90" s="97">
        <f t="shared" si="35"/>
        <v>0</v>
      </c>
      <c r="AF90" s="97">
        <f t="shared" si="35"/>
        <v>0</v>
      </c>
      <c r="AG90" s="97">
        <f t="shared" si="35"/>
        <v>0</v>
      </c>
      <c r="AH90" s="97">
        <f t="shared" si="35"/>
        <v>0</v>
      </c>
      <c r="AI90" s="97">
        <f t="shared" si="35"/>
        <v>0</v>
      </c>
      <c r="AJ90" s="97">
        <f t="shared" si="35"/>
        <v>0</v>
      </c>
      <c r="AK90" s="97">
        <f t="shared" si="35"/>
        <v>1</v>
      </c>
      <c r="AL90" s="409" t="s">
        <v>775</v>
      </c>
    </row>
    <row r="91" spans="1:38" x14ac:dyDescent="0.45">
      <c r="A91" s="34" t="s">
        <v>58</v>
      </c>
      <c r="B91" s="108" t="s">
        <v>679</v>
      </c>
      <c r="C91" s="54"/>
      <c r="D91" s="55"/>
      <c r="E91" s="55"/>
      <c r="F91" s="55"/>
      <c r="G91" s="55"/>
      <c r="H91" s="54"/>
      <c r="I91" s="55"/>
      <c r="J91" s="55"/>
      <c r="K91" s="330"/>
      <c r="L91" s="54"/>
      <c r="M91" s="55"/>
      <c r="N91" s="55"/>
      <c r="O91" s="55" t="s">
        <v>40</v>
      </c>
      <c r="P91" s="55"/>
      <c r="Q91" s="330"/>
      <c r="R91" s="54"/>
      <c r="S91" s="55"/>
      <c r="T91" s="55"/>
      <c r="U91" s="55"/>
      <c r="V91" s="55"/>
      <c r="W91" s="55"/>
      <c r="X91" s="55"/>
      <c r="Y91" s="55"/>
      <c r="Z91" s="55"/>
      <c r="AA91" s="55"/>
      <c r="AB91" s="97">
        <f t="shared" si="34"/>
        <v>1</v>
      </c>
      <c r="AC91" s="97">
        <f t="shared" si="35"/>
        <v>0</v>
      </c>
      <c r="AD91" s="97">
        <f t="shared" si="35"/>
        <v>0</v>
      </c>
      <c r="AE91" s="97">
        <f t="shared" si="35"/>
        <v>0</v>
      </c>
      <c r="AF91" s="97">
        <f t="shared" si="35"/>
        <v>1</v>
      </c>
      <c r="AG91" s="97">
        <f t="shared" si="35"/>
        <v>0</v>
      </c>
      <c r="AH91" s="97">
        <f t="shared" si="35"/>
        <v>0</v>
      </c>
      <c r="AI91" s="97">
        <f t="shared" si="35"/>
        <v>0</v>
      </c>
      <c r="AJ91" s="97">
        <f t="shared" si="35"/>
        <v>0</v>
      </c>
      <c r="AK91" s="97">
        <f t="shared" si="35"/>
        <v>0</v>
      </c>
      <c r="AL91" s="409"/>
    </row>
    <row r="92" spans="1:38" x14ac:dyDescent="0.45">
      <c r="A92" s="34" t="s">
        <v>115</v>
      </c>
      <c r="B92" s="108" t="s">
        <v>92</v>
      </c>
      <c r="C92" s="36"/>
      <c r="D92" s="35"/>
      <c r="E92" s="35"/>
      <c r="F92" s="35" t="s">
        <v>40</v>
      </c>
      <c r="G92" s="35" t="s">
        <v>40</v>
      </c>
      <c r="H92" s="36"/>
      <c r="I92" s="35"/>
      <c r="J92" s="35" t="s">
        <v>40</v>
      </c>
      <c r="K92" s="35"/>
      <c r="L92" s="36"/>
      <c r="M92" s="35"/>
      <c r="N92" s="35"/>
      <c r="O92" s="35"/>
      <c r="P92" s="35"/>
      <c r="Q92" s="35"/>
      <c r="R92" s="36" t="s">
        <v>40</v>
      </c>
      <c r="S92" s="35"/>
      <c r="T92" s="35"/>
      <c r="U92" s="55"/>
      <c r="V92" s="35"/>
      <c r="W92" s="35" t="s">
        <v>40</v>
      </c>
      <c r="X92" s="35" t="s">
        <v>40</v>
      </c>
      <c r="Y92" s="35" t="s">
        <v>40</v>
      </c>
      <c r="Z92" s="35" t="s">
        <v>40</v>
      </c>
      <c r="AA92" s="35"/>
      <c r="AB92" s="97">
        <f>COUNTIF(C92:AA92,"x")</f>
        <v>8</v>
      </c>
      <c r="AC92" s="97">
        <f t="shared" si="35"/>
        <v>2</v>
      </c>
      <c r="AD92" s="97">
        <f t="shared" si="35"/>
        <v>0</v>
      </c>
      <c r="AE92" s="97">
        <f t="shared" si="35"/>
        <v>0</v>
      </c>
      <c r="AF92" s="97">
        <f t="shared" si="35"/>
        <v>0</v>
      </c>
      <c r="AG92" s="97">
        <f t="shared" si="35"/>
        <v>1</v>
      </c>
      <c r="AH92" s="97">
        <f t="shared" si="35"/>
        <v>1</v>
      </c>
      <c r="AI92" s="97">
        <f t="shared" si="35"/>
        <v>1</v>
      </c>
      <c r="AJ92" s="97">
        <f t="shared" si="35"/>
        <v>2</v>
      </c>
      <c r="AK92" s="97">
        <f t="shared" si="35"/>
        <v>1</v>
      </c>
      <c r="AL92" s="409"/>
    </row>
    <row r="93" spans="1:38" x14ac:dyDescent="0.45">
      <c r="A93" s="34" t="s">
        <v>117</v>
      </c>
      <c r="B93" s="109" t="s">
        <v>93</v>
      </c>
      <c r="C93" s="35"/>
      <c r="D93" s="35"/>
      <c r="E93" s="35" t="s">
        <v>40</v>
      </c>
      <c r="F93" s="35"/>
      <c r="G93" s="35"/>
      <c r="H93" s="35" t="s">
        <v>40</v>
      </c>
      <c r="I93" s="35" t="s">
        <v>40</v>
      </c>
      <c r="J93" s="35"/>
      <c r="K93" s="35"/>
      <c r="L93" s="35" t="s">
        <v>40</v>
      </c>
      <c r="M93" s="35" t="s">
        <v>40</v>
      </c>
      <c r="N93" s="35" t="s">
        <v>40</v>
      </c>
      <c r="O93" s="35"/>
      <c r="P93" s="35" t="s">
        <v>40</v>
      </c>
      <c r="Q93" s="35" t="s">
        <v>40</v>
      </c>
      <c r="R93" s="35"/>
      <c r="S93" s="35" t="s">
        <v>40</v>
      </c>
      <c r="T93" s="35" t="s">
        <v>40</v>
      </c>
      <c r="U93" s="35" t="s">
        <v>40</v>
      </c>
      <c r="V93" s="35" t="s">
        <v>40</v>
      </c>
      <c r="W93" s="35"/>
      <c r="X93" s="35"/>
      <c r="Y93" s="35"/>
      <c r="Z93" s="35"/>
      <c r="AA93" s="35" t="s">
        <v>40</v>
      </c>
      <c r="AB93" s="97">
        <f t="shared" ref="AB93:AB118" si="36">COUNTIF(C93:AA93,"x")</f>
        <v>13</v>
      </c>
      <c r="AC93" s="97">
        <f t="shared" si="35"/>
        <v>0</v>
      </c>
      <c r="AD93" s="97">
        <f t="shared" si="35"/>
        <v>3</v>
      </c>
      <c r="AE93" s="97">
        <f t="shared" si="35"/>
        <v>3</v>
      </c>
      <c r="AF93" s="97">
        <f t="shared" si="35"/>
        <v>2</v>
      </c>
      <c r="AG93" s="97">
        <f t="shared" si="35"/>
        <v>2</v>
      </c>
      <c r="AH93" s="97">
        <f t="shared" si="35"/>
        <v>1</v>
      </c>
      <c r="AI93" s="97">
        <f t="shared" si="35"/>
        <v>2</v>
      </c>
      <c r="AJ93" s="97">
        <f t="shared" si="35"/>
        <v>0</v>
      </c>
      <c r="AK93" s="97">
        <f t="shared" si="35"/>
        <v>0</v>
      </c>
      <c r="AL93" s="409"/>
    </row>
    <row r="94" spans="1:38" x14ac:dyDescent="0.45">
      <c r="A94" s="44" t="s">
        <v>177</v>
      </c>
      <c r="B94" s="111" t="s">
        <v>44</v>
      </c>
      <c r="C94" s="45"/>
      <c r="D94" s="45"/>
      <c r="E94" s="45" t="s">
        <v>40</v>
      </c>
      <c r="F94" s="45"/>
      <c r="G94" s="45"/>
      <c r="H94" s="45" t="s">
        <v>40</v>
      </c>
      <c r="I94" s="45" t="s">
        <v>40</v>
      </c>
      <c r="J94" s="45"/>
      <c r="K94" s="45"/>
      <c r="L94" s="45" t="s">
        <v>40</v>
      </c>
      <c r="M94" s="45" t="s">
        <v>40</v>
      </c>
      <c r="N94" s="45" t="s">
        <v>40</v>
      </c>
      <c r="O94" s="45"/>
      <c r="P94" s="45" t="s">
        <v>40</v>
      </c>
      <c r="Q94" s="45" t="s">
        <v>40</v>
      </c>
      <c r="R94" s="45"/>
      <c r="S94" s="45" t="s">
        <v>40</v>
      </c>
      <c r="T94" s="45" t="s">
        <v>40</v>
      </c>
      <c r="U94" s="45" t="s">
        <v>40</v>
      </c>
      <c r="V94" s="45" t="s">
        <v>40</v>
      </c>
      <c r="W94" s="45"/>
      <c r="X94" s="45"/>
      <c r="Y94" s="45"/>
      <c r="Z94" s="45"/>
      <c r="AA94" s="45" t="s">
        <v>40</v>
      </c>
      <c r="AB94" s="107">
        <f t="shared" ref="AB94" si="37">COUNTIF(C94:AA94,"x")</f>
        <v>13</v>
      </c>
      <c r="AC94" s="107">
        <f t="shared" si="35"/>
        <v>0</v>
      </c>
      <c r="AD94" s="107">
        <f t="shared" si="35"/>
        <v>3</v>
      </c>
      <c r="AE94" s="107">
        <f t="shared" si="35"/>
        <v>3</v>
      </c>
      <c r="AF94" s="107">
        <f t="shared" si="35"/>
        <v>2</v>
      </c>
      <c r="AG94" s="107">
        <f t="shared" si="35"/>
        <v>2</v>
      </c>
      <c r="AH94" s="107">
        <f t="shared" si="35"/>
        <v>1</v>
      </c>
      <c r="AI94" s="107">
        <f t="shared" si="35"/>
        <v>2</v>
      </c>
      <c r="AJ94" s="107">
        <f t="shared" si="35"/>
        <v>0</v>
      </c>
      <c r="AK94" s="107">
        <f t="shared" si="35"/>
        <v>0</v>
      </c>
      <c r="AL94" s="409"/>
    </row>
    <row r="95" spans="1:38" x14ac:dyDescent="0.45">
      <c r="A95" s="60" t="s">
        <v>732</v>
      </c>
      <c r="B95" s="110" t="s">
        <v>30</v>
      </c>
      <c r="C95" s="58"/>
      <c r="D95" s="58"/>
      <c r="E95" s="58"/>
      <c r="F95" s="58"/>
      <c r="G95" s="58"/>
      <c r="H95" s="58" t="s">
        <v>40</v>
      </c>
      <c r="I95" s="58" t="s">
        <v>40</v>
      </c>
      <c r="J95" s="58"/>
      <c r="K95" s="58"/>
      <c r="L95" s="58"/>
      <c r="M95" s="58"/>
      <c r="N95" s="58"/>
      <c r="O95" s="58"/>
      <c r="P95" s="58"/>
      <c r="Q95" s="58"/>
      <c r="R95" s="58"/>
      <c r="S95" s="58"/>
      <c r="T95" s="58"/>
      <c r="U95" s="58"/>
      <c r="V95" s="58"/>
      <c r="W95" s="58"/>
      <c r="X95" s="58"/>
      <c r="Y95" s="58"/>
      <c r="Z95" s="58"/>
      <c r="AA95" s="58"/>
      <c r="AB95" s="99">
        <f t="shared" si="36"/>
        <v>2</v>
      </c>
      <c r="AC95" s="99">
        <f t="shared" si="35"/>
        <v>0</v>
      </c>
      <c r="AD95" s="99">
        <f t="shared" si="35"/>
        <v>2</v>
      </c>
      <c r="AE95" s="99">
        <f t="shared" si="35"/>
        <v>0</v>
      </c>
      <c r="AF95" s="99">
        <f t="shared" si="35"/>
        <v>0</v>
      </c>
      <c r="AG95" s="99">
        <f t="shared" si="35"/>
        <v>0</v>
      </c>
      <c r="AH95" s="99">
        <f t="shared" si="35"/>
        <v>0</v>
      </c>
      <c r="AI95" s="99">
        <f t="shared" si="35"/>
        <v>0</v>
      </c>
      <c r="AJ95" s="99">
        <f t="shared" si="35"/>
        <v>0</v>
      </c>
      <c r="AK95" s="99">
        <f t="shared" si="35"/>
        <v>0</v>
      </c>
      <c r="AL95" s="425"/>
    </row>
    <row r="96" spans="1:38" x14ac:dyDescent="0.45">
      <c r="A96" s="60" t="s">
        <v>733</v>
      </c>
      <c r="B96" s="110" t="s">
        <v>24</v>
      </c>
      <c r="C96" s="58"/>
      <c r="D96" s="58"/>
      <c r="E96" s="58" t="s">
        <v>40</v>
      </c>
      <c r="F96" s="58"/>
      <c r="G96" s="58"/>
      <c r="H96" s="58" t="s">
        <v>40</v>
      </c>
      <c r="I96" s="58" t="s">
        <v>40</v>
      </c>
      <c r="J96" s="58"/>
      <c r="K96" s="58"/>
      <c r="L96" s="58"/>
      <c r="M96" s="58"/>
      <c r="N96" s="58" t="s">
        <v>40</v>
      </c>
      <c r="O96" s="58"/>
      <c r="P96" s="58"/>
      <c r="Q96" s="58"/>
      <c r="R96" s="58"/>
      <c r="S96" s="58"/>
      <c r="T96" s="58"/>
      <c r="U96" s="58"/>
      <c r="V96" s="58" t="s">
        <v>40</v>
      </c>
      <c r="W96" s="58"/>
      <c r="X96" s="58"/>
      <c r="Y96" s="58"/>
      <c r="Z96" s="58"/>
      <c r="AA96" s="58"/>
      <c r="AB96" s="99">
        <f t="shared" si="36"/>
        <v>5</v>
      </c>
      <c r="AC96" s="99">
        <f t="shared" si="35"/>
        <v>0</v>
      </c>
      <c r="AD96" s="99">
        <f t="shared" si="35"/>
        <v>3</v>
      </c>
      <c r="AE96" s="99">
        <f t="shared" si="35"/>
        <v>0</v>
      </c>
      <c r="AF96" s="99">
        <f t="shared" si="35"/>
        <v>1</v>
      </c>
      <c r="AG96" s="99">
        <f t="shared" si="35"/>
        <v>0</v>
      </c>
      <c r="AH96" s="99">
        <f t="shared" si="35"/>
        <v>0</v>
      </c>
      <c r="AI96" s="99">
        <f t="shared" si="35"/>
        <v>1</v>
      </c>
      <c r="AJ96" s="99">
        <f t="shared" si="35"/>
        <v>0</v>
      </c>
      <c r="AK96" s="99">
        <f t="shared" si="35"/>
        <v>0</v>
      </c>
      <c r="AL96" s="425"/>
    </row>
    <row r="97" spans="1:38" x14ac:dyDescent="0.45">
      <c r="A97" s="60" t="s">
        <v>734</v>
      </c>
      <c r="B97" s="110" t="s">
        <v>101</v>
      </c>
      <c r="C97" s="58"/>
      <c r="D97" s="58"/>
      <c r="E97" s="58"/>
      <c r="F97" s="58"/>
      <c r="G97" s="58"/>
      <c r="H97" s="58" t="s">
        <v>40</v>
      </c>
      <c r="I97" s="58"/>
      <c r="J97" s="58"/>
      <c r="K97" s="58"/>
      <c r="L97" s="58"/>
      <c r="M97" s="58"/>
      <c r="N97" s="58"/>
      <c r="O97" s="58"/>
      <c r="P97" s="58"/>
      <c r="Q97" s="58"/>
      <c r="R97" s="58"/>
      <c r="S97" s="58"/>
      <c r="T97" s="58"/>
      <c r="U97" s="58"/>
      <c r="V97" s="58"/>
      <c r="W97" s="58"/>
      <c r="X97" s="58"/>
      <c r="Y97" s="58"/>
      <c r="Z97" s="58"/>
      <c r="AA97" s="58"/>
      <c r="AB97" s="99">
        <f t="shared" si="36"/>
        <v>1</v>
      </c>
      <c r="AC97" s="99">
        <f t="shared" si="35"/>
        <v>0</v>
      </c>
      <c r="AD97" s="99">
        <f t="shared" si="35"/>
        <v>1</v>
      </c>
      <c r="AE97" s="99">
        <f t="shared" si="35"/>
        <v>0</v>
      </c>
      <c r="AF97" s="99">
        <f t="shared" si="35"/>
        <v>0</v>
      </c>
      <c r="AG97" s="99">
        <f t="shared" si="35"/>
        <v>0</v>
      </c>
      <c r="AH97" s="99">
        <f t="shared" si="35"/>
        <v>0</v>
      </c>
      <c r="AI97" s="99">
        <f t="shared" si="35"/>
        <v>0</v>
      </c>
      <c r="AJ97" s="99">
        <f t="shared" si="35"/>
        <v>0</v>
      </c>
      <c r="AK97" s="99">
        <f t="shared" si="35"/>
        <v>0</v>
      </c>
      <c r="AL97" s="425"/>
    </row>
    <row r="98" spans="1:38" x14ac:dyDescent="0.45">
      <c r="A98" s="60" t="s">
        <v>735</v>
      </c>
      <c r="B98" s="110" t="s">
        <v>103</v>
      </c>
      <c r="C98" s="58"/>
      <c r="D98" s="58"/>
      <c r="E98" s="58" t="s">
        <v>40</v>
      </c>
      <c r="F98" s="58"/>
      <c r="G98" s="58"/>
      <c r="H98" s="58" t="s">
        <v>40</v>
      </c>
      <c r="I98" s="58" t="s">
        <v>40</v>
      </c>
      <c r="J98" s="58"/>
      <c r="K98" s="58"/>
      <c r="L98" s="58"/>
      <c r="M98" s="58"/>
      <c r="N98" s="58"/>
      <c r="O98" s="58"/>
      <c r="P98" s="58"/>
      <c r="Q98" s="58"/>
      <c r="R98" s="58"/>
      <c r="S98" s="58"/>
      <c r="T98" s="58"/>
      <c r="U98" s="58"/>
      <c r="V98" s="58" t="s">
        <v>40</v>
      </c>
      <c r="W98" s="58"/>
      <c r="X98" s="58"/>
      <c r="Y98" s="58"/>
      <c r="Z98" s="58"/>
      <c r="AA98" s="58"/>
      <c r="AB98" s="99">
        <f t="shared" si="36"/>
        <v>4</v>
      </c>
      <c r="AC98" s="99">
        <f t="shared" si="35"/>
        <v>0</v>
      </c>
      <c r="AD98" s="99">
        <f t="shared" si="35"/>
        <v>3</v>
      </c>
      <c r="AE98" s="99">
        <f t="shared" si="35"/>
        <v>0</v>
      </c>
      <c r="AF98" s="99">
        <f t="shared" si="35"/>
        <v>0</v>
      </c>
      <c r="AG98" s="99">
        <f t="shared" si="35"/>
        <v>0</v>
      </c>
      <c r="AH98" s="99">
        <f t="shared" si="35"/>
        <v>0</v>
      </c>
      <c r="AI98" s="99">
        <f t="shared" si="35"/>
        <v>1</v>
      </c>
      <c r="AJ98" s="99">
        <f t="shared" si="35"/>
        <v>0</v>
      </c>
      <c r="AK98" s="99">
        <f t="shared" si="35"/>
        <v>0</v>
      </c>
      <c r="AL98" s="425"/>
    </row>
    <row r="99" spans="1:38" x14ac:dyDescent="0.45">
      <c r="A99" s="60" t="s">
        <v>736</v>
      </c>
      <c r="B99" s="110" t="s">
        <v>22</v>
      </c>
      <c r="C99" s="58"/>
      <c r="D99" s="58"/>
      <c r="E99" s="58" t="s">
        <v>40</v>
      </c>
      <c r="F99" s="58"/>
      <c r="G99" s="58"/>
      <c r="H99" s="58" t="s">
        <v>40</v>
      </c>
      <c r="I99" s="58" t="s">
        <v>40</v>
      </c>
      <c r="J99" s="58"/>
      <c r="K99" s="58"/>
      <c r="L99" s="58"/>
      <c r="M99" s="58"/>
      <c r="N99" s="58" t="s">
        <v>40</v>
      </c>
      <c r="O99" s="58"/>
      <c r="P99" s="58"/>
      <c r="Q99" s="58"/>
      <c r="R99" s="58"/>
      <c r="S99" s="58"/>
      <c r="T99" s="58"/>
      <c r="U99" s="58"/>
      <c r="V99" s="58" t="s">
        <v>40</v>
      </c>
      <c r="W99" s="58"/>
      <c r="X99" s="58"/>
      <c r="Y99" s="58"/>
      <c r="Z99" s="58"/>
      <c r="AA99" s="58" t="s">
        <v>40</v>
      </c>
      <c r="AB99" s="99">
        <f t="shared" si="36"/>
        <v>6</v>
      </c>
      <c r="AC99" s="99">
        <f t="shared" si="35"/>
        <v>0</v>
      </c>
      <c r="AD99" s="99">
        <f t="shared" si="35"/>
        <v>3</v>
      </c>
      <c r="AE99" s="99">
        <f t="shared" si="35"/>
        <v>0</v>
      </c>
      <c r="AF99" s="99">
        <f t="shared" si="35"/>
        <v>1</v>
      </c>
      <c r="AG99" s="99">
        <f t="shared" si="35"/>
        <v>0</v>
      </c>
      <c r="AH99" s="99">
        <f t="shared" si="35"/>
        <v>0</v>
      </c>
      <c r="AI99" s="99">
        <f t="shared" si="35"/>
        <v>2</v>
      </c>
      <c r="AJ99" s="99">
        <f t="shared" si="35"/>
        <v>0</v>
      </c>
      <c r="AK99" s="99">
        <f t="shared" si="35"/>
        <v>0</v>
      </c>
      <c r="AL99" s="425"/>
    </row>
    <row r="100" spans="1:38" x14ac:dyDescent="0.45">
      <c r="A100" s="60" t="s">
        <v>737</v>
      </c>
      <c r="B100" s="110" t="s">
        <v>28</v>
      </c>
      <c r="C100" s="58"/>
      <c r="D100" s="58"/>
      <c r="E100" s="58"/>
      <c r="F100" s="58"/>
      <c r="G100" s="58"/>
      <c r="H100" s="58"/>
      <c r="I100" s="58"/>
      <c r="J100" s="58"/>
      <c r="K100" s="58"/>
      <c r="L100" s="58"/>
      <c r="M100" s="58"/>
      <c r="N100" s="58"/>
      <c r="O100" s="58"/>
      <c r="P100" s="58" t="s">
        <v>40</v>
      </c>
      <c r="Q100" s="58"/>
      <c r="R100" s="58"/>
      <c r="S100" s="58"/>
      <c r="T100" s="58"/>
      <c r="U100" s="58"/>
      <c r="V100" s="58"/>
      <c r="W100" s="58"/>
      <c r="X100" s="58"/>
      <c r="Y100" s="58"/>
      <c r="Z100" s="58"/>
      <c r="AA100" s="58"/>
      <c r="AB100" s="99">
        <f t="shared" si="36"/>
        <v>1</v>
      </c>
      <c r="AC100" s="99">
        <f t="shared" ref="AC100:AK109" si="38">COUNTIFS($C100:$AA100,"x",$C$3:$AA$3,AC$4)</f>
        <v>0</v>
      </c>
      <c r="AD100" s="99">
        <f t="shared" si="38"/>
        <v>0</v>
      </c>
      <c r="AE100" s="99">
        <f t="shared" si="38"/>
        <v>1</v>
      </c>
      <c r="AF100" s="99">
        <f t="shared" si="38"/>
        <v>0</v>
      </c>
      <c r="AG100" s="99">
        <f t="shared" si="38"/>
        <v>0</v>
      </c>
      <c r="AH100" s="99">
        <f t="shared" si="38"/>
        <v>0</v>
      </c>
      <c r="AI100" s="99">
        <f t="shared" si="38"/>
        <v>0</v>
      </c>
      <c r="AJ100" s="99">
        <f t="shared" si="38"/>
        <v>0</v>
      </c>
      <c r="AK100" s="99">
        <f t="shared" si="38"/>
        <v>0</v>
      </c>
      <c r="AL100" s="425"/>
    </row>
    <row r="101" spans="1:38" x14ac:dyDescent="0.45">
      <c r="A101" s="60" t="s">
        <v>738</v>
      </c>
      <c r="B101" s="110" t="s">
        <v>27</v>
      </c>
      <c r="C101" s="58"/>
      <c r="D101" s="58"/>
      <c r="E101" s="58"/>
      <c r="F101" s="58"/>
      <c r="G101" s="58"/>
      <c r="H101" s="58"/>
      <c r="I101" s="58"/>
      <c r="J101" s="58"/>
      <c r="K101" s="58"/>
      <c r="L101" s="58"/>
      <c r="M101" s="58"/>
      <c r="N101" s="58"/>
      <c r="O101" s="58"/>
      <c r="P101" s="58"/>
      <c r="Q101" s="58"/>
      <c r="R101" s="58"/>
      <c r="S101" s="58"/>
      <c r="T101" s="58" t="s">
        <v>40</v>
      </c>
      <c r="U101" s="58"/>
      <c r="V101" s="58"/>
      <c r="W101" s="58"/>
      <c r="X101" s="58"/>
      <c r="Y101" s="58"/>
      <c r="Z101" s="58"/>
      <c r="AA101" s="58"/>
      <c r="AB101" s="99">
        <f t="shared" si="36"/>
        <v>1</v>
      </c>
      <c r="AC101" s="99">
        <f t="shared" si="38"/>
        <v>0</v>
      </c>
      <c r="AD101" s="99">
        <f t="shared" si="38"/>
        <v>0</v>
      </c>
      <c r="AE101" s="99">
        <f t="shared" si="38"/>
        <v>0</v>
      </c>
      <c r="AF101" s="99">
        <f t="shared" si="38"/>
        <v>0</v>
      </c>
      <c r="AG101" s="99">
        <f t="shared" si="38"/>
        <v>1</v>
      </c>
      <c r="AH101" s="99">
        <f t="shared" si="38"/>
        <v>0</v>
      </c>
      <c r="AI101" s="99">
        <f t="shared" si="38"/>
        <v>0</v>
      </c>
      <c r="AJ101" s="99">
        <f t="shared" si="38"/>
        <v>0</v>
      </c>
      <c r="AK101" s="99">
        <f t="shared" si="38"/>
        <v>0</v>
      </c>
      <c r="AL101" s="425"/>
    </row>
    <row r="102" spans="1:38" x14ac:dyDescent="0.45">
      <c r="A102" s="60" t="s">
        <v>739</v>
      </c>
      <c r="B102" s="110" t="s">
        <v>46</v>
      </c>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t="s">
        <v>40</v>
      </c>
      <c r="AB102" s="99">
        <f t="shared" si="36"/>
        <v>1</v>
      </c>
      <c r="AC102" s="99">
        <f t="shared" si="38"/>
        <v>0</v>
      </c>
      <c r="AD102" s="99">
        <f t="shared" si="38"/>
        <v>0</v>
      </c>
      <c r="AE102" s="99">
        <f t="shared" si="38"/>
        <v>0</v>
      </c>
      <c r="AF102" s="99">
        <f t="shared" si="38"/>
        <v>0</v>
      </c>
      <c r="AG102" s="99">
        <f t="shared" si="38"/>
        <v>0</v>
      </c>
      <c r="AH102" s="99">
        <f t="shared" si="38"/>
        <v>0</v>
      </c>
      <c r="AI102" s="99">
        <f t="shared" si="38"/>
        <v>1</v>
      </c>
      <c r="AJ102" s="99">
        <f t="shared" si="38"/>
        <v>0</v>
      </c>
      <c r="AK102" s="99">
        <f t="shared" si="38"/>
        <v>0</v>
      </c>
      <c r="AL102" s="425"/>
    </row>
    <row r="103" spans="1:38" x14ac:dyDescent="0.45">
      <c r="A103" s="60" t="s">
        <v>740</v>
      </c>
      <c r="B103" s="110" t="s">
        <v>30</v>
      </c>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t="s">
        <v>40</v>
      </c>
      <c r="AB103" s="99">
        <f t="shared" si="36"/>
        <v>1</v>
      </c>
      <c r="AC103" s="99">
        <f t="shared" si="38"/>
        <v>0</v>
      </c>
      <c r="AD103" s="99">
        <f t="shared" si="38"/>
        <v>0</v>
      </c>
      <c r="AE103" s="99">
        <f t="shared" si="38"/>
        <v>0</v>
      </c>
      <c r="AF103" s="99">
        <f t="shared" si="38"/>
        <v>0</v>
      </c>
      <c r="AG103" s="99">
        <f t="shared" si="38"/>
        <v>0</v>
      </c>
      <c r="AH103" s="99">
        <f t="shared" si="38"/>
        <v>0</v>
      </c>
      <c r="AI103" s="99">
        <f t="shared" si="38"/>
        <v>1</v>
      </c>
      <c r="AJ103" s="99">
        <f t="shared" si="38"/>
        <v>0</v>
      </c>
      <c r="AK103" s="99">
        <f t="shared" si="38"/>
        <v>0</v>
      </c>
      <c r="AL103" s="425"/>
    </row>
    <row r="104" spans="1:38" x14ac:dyDescent="0.45">
      <c r="A104" s="60" t="s">
        <v>741</v>
      </c>
      <c r="B104" s="110" t="s">
        <v>494</v>
      </c>
      <c r="C104" s="58"/>
      <c r="D104" s="58"/>
      <c r="E104" s="58"/>
      <c r="F104" s="58"/>
      <c r="G104" s="58"/>
      <c r="H104" s="58"/>
      <c r="I104" s="58"/>
      <c r="J104" s="58"/>
      <c r="K104" s="58"/>
      <c r="L104" s="58"/>
      <c r="M104" s="58"/>
      <c r="N104" s="58"/>
      <c r="O104" s="58"/>
      <c r="P104" s="58"/>
      <c r="Q104" s="58"/>
      <c r="R104" s="58"/>
      <c r="S104" s="58"/>
      <c r="T104" s="58" t="s">
        <v>40</v>
      </c>
      <c r="U104" s="58"/>
      <c r="V104" s="58"/>
      <c r="W104" s="58"/>
      <c r="X104" s="58"/>
      <c r="Y104" s="58"/>
      <c r="Z104" s="58"/>
      <c r="AA104" s="58"/>
      <c r="AB104" s="99">
        <f t="shared" si="36"/>
        <v>1</v>
      </c>
      <c r="AC104" s="99">
        <f t="shared" si="38"/>
        <v>0</v>
      </c>
      <c r="AD104" s="99">
        <f t="shared" si="38"/>
        <v>0</v>
      </c>
      <c r="AE104" s="99">
        <f t="shared" si="38"/>
        <v>0</v>
      </c>
      <c r="AF104" s="99">
        <f t="shared" si="38"/>
        <v>0</v>
      </c>
      <c r="AG104" s="99">
        <f t="shared" si="38"/>
        <v>1</v>
      </c>
      <c r="AH104" s="99">
        <f t="shared" si="38"/>
        <v>0</v>
      </c>
      <c r="AI104" s="99">
        <f t="shared" si="38"/>
        <v>0</v>
      </c>
      <c r="AJ104" s="99">
        <f t="shared" si="38"/>
        <v>0</v>
      </c>
      <c r="AK104" s="99">
        <f t="shared" si="38"/>
        <v>0</v>
      </c>
      <c r="AL104" s="425"/>
    </row>
    <row r="105" spans="1:38" x14ac:dyDescent="0.45">
      <c r="A105" s="60" t="s">
        <v>742</v>
      </c>
      <c r="B105" s="110" t="s">
        <v>454</v>
      </c>
      <c r="C105" s="58"/>
      <c r="D105" s="58"/>
      <c r="E105" s="58"/>
      <c r="F105" s="58"/>
      <c r="G105" s="58"/>
      <c r="H105" s="58"/>
      <c r="I105" s="58" t="s">
        <v>40</v>
      </c>
      <c r="J105" s="58"/>
      <c r="K105" s="58"/>
      <c r="L105" s="58"/>
      <c r="M105" s="58"/>
      <c r="N105" s="58"/>
      <c r="O105" s="58"/>
      <c r="P105" s="58"/>
      <c r="Q105" s="58"/>
      <c r="R105" s="58"/>
      <c r="S105" s="58"/>
      <c r="T105" s="58"/>
      <c r="U105" s="58"/>
      <c r="V105" s="58"/>
      <c r="W105" s="58"/>
      <c r="X105" s="58"/>
      <c r="Y105" s="58"/>
      <c r="Z105" s="58"/>
      <c r="AA105" s="58"/>
      <c r="AB105" s="99">
        <f t="shared" si="36"/>
        <v>1</v>
      </c>
      <c r="AC105" s="99">
        <f t="shared" si="38"/>
        <v>0</v>
      </c>
      <c r="AD105" s="99">
        <f t="shared" si="38"/>
        <v>1</v>
      </c>
      <c r="AE105" s="99">
        <f t="shared" si="38"/>
        <v>0</v>
      </c>
      <c r="AF105" s="99">
        <f t="shared" si="38"/>
        <v>0</v>
      </c>
      <c r="AG105" s="99">
        <f t="shared" si="38"/>
        <v>0</v>
      </c>
      <c r="AH105" s="99">
        <f t="shared" si="38"/>
        <v>0</v>
      </c>
      <c r="AI105" s="99">
        <f t="shared" si="38"/>
        <v>0</v>
      </c>
      <c r="AJ105" s="99">
        <f t="shared" si="38"/>
        <v>0</v>
      </c>
      <c r="AK105" s="99">
        <f t="shared" si="38"/>
        <v>0</v>
      </c>
      <c r="AL105" s="425"/>
    </row>
    <row r="106" spans="1:38" x14ac:dyDescent="0.45">
      <c r="A106" s="60" t="s">
        <v>743</v>
      </c>
      <c r="B106" s="110" t="s">
        <v>685</v>
      </c>
      <c r="C106" s="58"/>
      <c r="D106" s="58"/>
      <c r="E106" s="58"/>
      <c r="F106" s="58"/>
      <c r="G106" s="58"/>
      <c r="H106" s="58"/>
      <c r="I106" s="58"/>
      <c r="J106" s="58"/>
      <c r="K106" s="58"/>
      <c r="L106" s="58"/>
      <c r="M106" s="58"/>
      <c r="N106" s="58"/>
      <c r="O106" s="58"/>
      <c r="P106" s="58"/>
      <c r="Q106" s="58" t="s">
        <v>40</v>
      </c>
      <c r="R106" s="58"/>
      <c r="S106" s="58"/>
      <c r="T106" s="58" t="s">
        <v>40</v>
      </c>
      <c r="U106" s="58"/>
      <c r="V106" s="58"/>
      <c r="W106" s="58"/>
      <c r="X106" s="58"/>
      <c r="Y106" s="58"/>
      <c r="Z106" s="58"/>
      <c r="AA106" s="58"/>
      <c r="AB106" s="99">
        <f t="shared" si="36"/>
        <v>2</v>
      </c>
      <c r="AC106" s="99">
        <f t="shared" si="38"/>
        <v>0</v>
      </c>
      <c r="AD106" s="99">
        <f t="shared" si="38"/>
        <v>0</v>
      </c>
      <c r="AE106" s="99">
        <f t="shared" si="38"/>
        <v>0</v>
      </c>
      <c r="AF106" s="99">
        <f t="shared" si="38"/>
        <v>1</v>
      </c>
      <c r="AG106" s="99">
        <f t="shared" si="38"/>
        <v>1</v>
      </c>
      <c r="AH106" s="99">
        <f t="shared" si="38"/>
        <v>0</v>
      </c>
      <c r="AI106" s="99">
        <f t="shared" si="38"/>
        <v>0</v>
      </c>
      <c r="AJ106" s="99">
        <f t="shared" si="38"/>
        <v>0</v>
      </c>
      <c r="AK106" s="99">
        <f t="shared" si="38"/>
        <v>0</v>
      </c>
      <c r="AL106" s="425"/>
    </row>
    <row r="107" spans="1:38" x14ac:dyDescent="0.45">
      <c r="A107" s="60" t="s">
        <v>744</v>
      </c>
      <c r="B107" s="110" t="s">
        <v>26</v>
      </c>
      <c r="C107" s="58"/>
      <c r="D107" s="58"/>
      <c r="E107" s="58"/>
      <c r="F107" s="58"/>
      <c r="G107" s="58"/>
      <c r="H107" s="58"/>
      <c r="I107" s="58"/>
      <c r="J107" s="58"/>
      <c r="K107" s="58"/>
      <c r="L107" s="58"/>
      <c r="M107" s="58"/>
      <c r="N107" s="58"/>
      <c r="O107" s="58"/>
      <c r="P107" s="58"/>
      <c r="Q107" s="58" t="s">
        <v>40</v>
      </c>
      <c r="R107" s="58"/>
      <c r="S107" s="58"/>
      <c r="T107" s="58"/>
      <c r="U107" s="58"/>
      <c r="V107" s="58"/>
      <c r="W107" s="58"/>
      <c r="X107" s="58"/>
      <c r="Y107" s="58"/>
      <c r="Z107" s="58"/>
      <c r="AA107" s="58"/>
      <c r="AB107" s="99">
        <f t="shared" si="36"/>
        <v>1</v>
      </c>
      <c r="AC107" s="99">
        <f t="shared" si="38"/>
        <v>0</v>
      </c>
      <c r="AD107" s="99">
        <f t="shared" si="38"/>
        <v>0</v>
      </c>
      <c r="AE107" s="99">
        <f t="shared" si="38"/>
        <v>0</v>
      </c>
      <c r="AF107" s="99">
        <f t="shared" si="38"/>
        <v>1</v>
      </c>
      <c r="AG107" s="99">
        <f t="shared" si="38"/>
        <v>0</v>
      </c>
      <c r="AH107" s="99">
        <f t="shared" si="38"/>
        <v>0</v>
      </c>
      <c r="AI107" s="99">
        <f t="shared" si="38"/>
        <v>0</v>
      </c>
      <c r="AJ107" s="99">
        <f t="shared" si="38"/>
        <v>0</v>
      </c>
      <c r="AK107" s="99">
        <f t="shared" si="38"/>
        <v>0</v>
      </c>
      <c r="AL107" s="409"/>
    </row>
    <row r="108" spans="1:38" x14ac:dyDescent="0.45">
      <c r="A108" s="60" t="s">
        <v>745</v>
      </c>
      <c r="B108" s="110" t="s">
        <v>495</v>
      </c>
      <c r="C108" s="58"/>
      <c r="D108" s="58"/>
      <c r="E108" s="58"/>
      <c r="F108" s="58"/>
      <c r="G108" s="58"/>
      <c r="H108" s="58"/>
      <c r="I108" s="58"/>
      <c r="J108" s="58"/>
      <c r="K108" s="58"/>
      <c r="L108" s="58"/>
      <c r="M108" s="58"/>
      <c r="N108" s="58"/>
      <c r="O108" s="58"/>
      <c r="P108" s="58"/>
      <c r="Q108" s="58"/>
      <c r="R108" s="58"/>
      <c r="S108" s="58"/>
      <c r="T108" s="58" t="s">
        <v>40</v>
      </c>
      <c r="U108" s="58"/>
      <c r="V108" s="58"/>
      <c r="W108" s="58"/>
      <c r="X108" s="58"/>
      <c r="Y108" s="58"/>
      <c r="Z108" s="58"/>
      <c r="AA108" s="58"/>
      <c r="AB108" s="99">
        <f t="shared" si="36"/>
        <v>1</v>
      </c>
      <c r="AC108" s="99">
        <f t="shared" si="38"/>
        <v>0</v>
      </c>
      <c r="AD108" s="99">
        <f t="shared" si="38"/>
        <v>0</v>
      </c>
      <c r="AE108" s="99">
        <f t="shared" si="38"/>
        <v>0</v>
      </c>
      <c r="AF108" s="99">
        <f t="shared" si="38"/>
        <v>0</v>
      </c>
      <c r="AG108" s="99">
        <f t="shared" si="38"/>
        <v>1</v>
      </c>
      <c r="AH108" s="99">
        <f t="shared" si="38"/>
        <v>0</v>
      </c>
      <c r="AI108" s="99">
        <f t="shared" si="38"/>
        <v>0</v>
      </c>
      <c r="AJ108" s="99">
        <f t="shared" si="38"/>
        <v>0</v>
      </c>
      <c r="AK108" s="99">
        <f t="shared" si="38"/>
        <v>0</v>
      </c>
      <c r="AL108" s="409"/>
    </row>
    <row r="109" spans="1:38" x14ac:dyDescent="0.45">
      <c r="A109" s="60" t="s">
        <v>746</v>
      </c>
      <c r="B109" s="110" t="s">
        <v>677</v>
      </c>
      <c r="C109" s="58"/>
      <c r="D109" s="58"/>
      <c r="E109" s="58"/>
      <c r="F109" s="58"/>
      <c r="G109" s="58"/>
      <c r="H109" s="58"/>
      <c r="I109" s="58"/>
      <c r="J109" s="58"/>
      <c r="K109" s="58"/>
      <c r="L109" s="58"/>
      <c r="M109" s="58" t="s">
        <v>40</v>
      </c>
      <c r="N109" s="58"/>
      <c r="O109" s="58"/>
      <c r="P109" s="58"/>
      <c r="Q109" s="58"/>
      <c r="R109" s="58"/>
      <c r="S109" s="58" t="s">
        <v>40</v>
      </c>
      <c r="T109" s="58"/>
      <c r="U109" s="58" t="s">
        <v>40</v>
      </c>
      <c r="V109" s="58"/>
      <c r="W109" s="58"/>
      <c r="X109" s="58"/>
      <c r="Y109" s="58"/>
      <c r="Z109" s="58"/>
      <c r="AA109" s="58"/>
      <c r="AB109" s="99">
        <f t="shared" si="36"/>
        <v>3</v>
      </c>
      <c r="AC109" s="99">
        <f t="shared" si="38"/>
        <v>0</v>
      </c>
      <c r="AD109" s="99">
        <f t="shared" si="38"/>
        <v>0</v>
      </c>
      <c r="AE109" s="99">
        <f t="shared" si="38"/>
        <v>1</v>
      </c>
      <c r="AF109" s="99">
        <f t="shared" si="38"/>
        <v>0</v>
      </c>
      <c r="AG109" s="99">
        <f t="shared" si="38"/>
        <v>1</v>
      </c>
      <c r="AH109" s="99">
        <f t="shared" si="38"/>
        <v>1</v>
      </c>
      <c r="AI109" s="99">
        <f t="shared" si="38"/>
        <v>0</v>
      </c>
      <c r="AJ109" s="99">
        <f t="shared" si="38"/>
        <v>0</v>
      </c>
      <c r="AK109" s="99">
        <f t="shared" si="38"/>
        <v>0</v>
      </c>
      <c r="AL109" s="409"/>
    </row>
    <row r="110" spans="1:38" x14ac:dyDescent="0.45">
      <c r="A110" s="60" t="s">
        <v>772</v>
      </c>
      <c r="B110" s="110" t="s">
        <v>452</v>
      </c>
      <c r="C110" s="58"/>
      <c r="D110" s="58"/>
      <c r="E110" s="58"/>
      <c r="F110" s="58"/>
      <c r="G110" s="58"/>
      <c r="H110" s="58"/>
      <c r="I110" s="58"/>
      <c r="J110" s="58"/>
      <c r="K110" s="58"/>
      <c r="L110" s="58" t="s">
        <v>40</v>
      </c>
      <c r="M110" s="58"/>
      <c r="N110" s="58"/>
      <c r="O110" s="58"/>
      <c r="P110" s="58"/>
      <c r="Q110" s="58"/>
      <c r="R110" s="58"/>
      <c r="S110" s="58"/>
      <c r="T110" s="58"/>
      <c r="U110" s="58"/>
      <c r="V110" s="58"/>
      <c r="W110" s="58"/>
      <c r="X110" s="58"/>
      <c r="Y110" s="58"/>
      <c r="Z110" s="58"/>
      <c r="AA110" s="58"/>
      <c r="AB110" s="99">
        <f t="shared" ref="AB110:AB112" si="39">COUNTIF(C110:AA110,"x")</f>
        <v>1</v>
      </c>
      <c r="AC110" s="99">
        <f t="shared" ref="AC110:AK118" si="40">COUNTIFS($C110:$AA110,"x",$C$3:$AA$3,AC$4)</f>
        <v>0</v>
      </c>
      <c r="AD110" s="99">
        <f t="shared" si="40"/>
        <v>0</v>
      </c>
      <c r="AE110" s="99">
        <f t="shared" si="40"/>
        <v>1</v>
      </c>
      <c r="AF110" s="99">
        <f t="shared" si="40"/>
        <v>0</v>
      </c>
      <c r="AG110" s="99">
        <f t="shared" si="40"/>
        <v>0</v>
      </c>
      <c r="AH110" s="99">
        <f t="shared" si="40"/>
        <v>0</v>
      </c>
      <c r="AI110" s="99">
        <f t="shared" si="40"/>
        <v>0</v>
      </c>
      <c r="AJ110" s="99">
        <f t="shared" si="40"/>
        <v>0</v>
      </c>
      <c r="AK110" s="99">
        <f t="shared" si="40"/>
        <v>0</v>
      </c>
      <c r="AL110" s="409"/>
    </row>
    <row r="111" spans="1:38" x14ac:dyDescent="0.45">
      <c r="A111" s="60" t="s">
        <v>773</v>
      </c>
      <c r="B111" s="110" t="s">
        <v>771</v>
      </c>
      <c r="C111" s="58"/>
      <c r="D111" s="58"/>
      <c r="E111" s="58"/>
      <c r="F111" s="58"/>
      <c r="G111" s="58"/>
      <c r="H111" s="58"/>
      <c r="I111" s="58"/>
      <c r="J111" s="58"/>
      <c r="K111" s="58"/>
      <c r="L111" s="58" t="s">
        <v>40</v>
      </c>
      <c r="M111" s="58"/>
      <c r="N111" s="58"/>
      <c r="O111" s="58"/>
      <c r="P111" s="58"/>
      <c r="Q111" s="58"/>
      <c r="R111" s="58"/>
      <c r="S111" s="58"/>
      <c r="T111" s="58"/>
      <c r="U111" s="58"/>
      <c r="V111" s="58"/>
      <c r="W111" s="58"/>
      <c r="X111" s="58"/>
      <c r="Y111" s="58"/>
      <c r="Z111" s="58"/>
      <c r="AA111" s="58"/>
      <c r="AB111" s="99">
        <f t="shared" si="39"/>
        <v>1</v>
      </c>
      <c r="AC111" s="99">
        <f t="shared" si="40"/>
        <v>0</v>
      </c>
      <c r="AD111" s="99">
        <f t="shared" si="40"/>
        <v>0</v>
      </c>
      <c r="AE111" s="99">
        <f t="shared" si="40"/>
        <v>1</v>
      </c>
      <c r="AF111" s="99">
        <f t="shared" si="40"/>
        <v>0</v>
      </c>
      <c r="AG111" s="99">
        <f t="shared" si="40"/>
        <v>0</v>
      </c>
      <c r="AH111" s="99">
        <f t="shared" si="40"/>
        <v>0</v>
      </c>
      <c r="AI111" s="99">
        <f t="shared" si="40"/>
        <v>0</v>
      </c>
      <c r="AJ111" s="99">
        <f t="shared" si="40"/>
        <v>0</v>
      </c>
      <c r="AK111" s="99">
        <f t="shared" si="40"/>
        <v>0</v>
      </c>
      <c r="AL111" s="409"/>
    </row>
    <row r="112" spans="1:38" x14ac:dyDescent="0.45">
      <c r="A112" s="60" t="s">
        <v>774</v>
      </c>
      <c r="B112" s="110" t="s">
        <v>451</v>
      </c>
      <c r="C112" s="58"/>
      <c r="D112" s="58"/>
      <c r="E112" s="58"/>
      <c r="F112" s="58"/>
      <c r="G112" s="58"/>
      <c r="H112" s="58"/>
      <c r="I112" s="58"/>
      <c r="J112" s="58"/>
      <c r="K112" s="58"/>
      <c r="L112" s="58" t="s">
        <v>40</v>
      </c>
      <c r="M112" s="58"/>
      <c r="N112" s="58"/>
      <c r="O112" s="58"/>
      <c r="P112" s="58"/>
      <c r="Q112" s="58"/>
      <c r="R112" s="58"/>
      <c r="S112" s="58"/>
      <c r="T112" s="58"/>
      <c r="U112" s="58"/>
      <c r="V112" s="58"/>
      <c r="W112" s="58"/>
      <c r="X112" s="58"/>
      <c r="Y112" s="58"/>
      <c r="Z112" s="58"/>
      <c r="AA112" s="58"/>
      <c r="AB112" s="99">
        <f t="shared" si="39"/>
        <v>1</v>
      </c>
      <c r="AC112" s="99">
        <f t="shared" si="40"/>
        <v>0</v>
      </c>
      <c r="AD112" s="99">
        <f t="shared" si="40"/>
        <v>0</v>
      </c>
      <c r="AE112" s="99">
        <f t="shared" si="40"/>
        <v>1</v>
      </c>
      <c r="AF112" s="99">
        <f t="shared" si="40"/>
        <v>0</v>
      </c>
      <c r="AG112" s="99">
        <f t="shared" si="40"/>
        <v>0</v>
      </c>
      <c r="AH112" s="99">
        <f t="shared" si="40"/>
        <v>0</v>
      </c>
      <c r="AI112" s="99">
        <f t="shared" si="40"/>
        <v>0</v>
      </c>
      <c r="AJ112" s="99">
        <f t="shared" si="40"/>
        <v>0</v>
      </c>
      <c r="AK112" s="99">
        <f t="shared" si="40"/>
        <v>0</v>
      </c>
      <c r="AL112" s="409"/>
    </row>
    <row r="113" spans="1:585" x14ac:dyDescent="0.45">
      <c r="A113" s="44" t="s">
        <v>273</v>
      </c>
      <c r="B113" s="111" t="s">
        <v>49</v>
      </c>
      <c r="C113" s="45"/>
      <c r="D113" s="45"/>
      <c r="E113" s="45" t="s">
        <v>40</v>
      </c>
      <c r="F113" s="45"/>
      <c r="G113" s="45"/>
      <c r="H113" s="45"/>
      <c r="I113" s="45"/>
      <c r="J113" s="45"/>
      <c r="K113" s="45"/>
      <c r="L113" s="45"/>
      <c r="M113" s="45"/>
      <c r="N113" s="45"/>
      <c r="O113" s="45"/>
      <c r="P113" s="45"/>
      <c r="Q113" s="45"/>
      <c r="R113" s="45"/>
      <c r="S113" s="45"/>
      <c r="T113" s="45"/>
      <c r="U113" s="45"/>
      <c r="V113" s="45"/>
      <c r="W113" s="45"/>
      <c r="X113" s="45"/>
      <c r="Y113" s="45"/>
      <c r="Z113" s="45"/>
      <c r="AA113" s="45"/>
      <c r="AB113" s="107">
        <f t="shared" ref="AB113" si="41">COUNTIF(C113:AA113,"x")</f>
        <v>1</v>
      </c>
      <c r="AC113" s="107">
        <f t="shared" si="40"/>
        <v>0</v>
      </c>
      <c r="AD113" s="107">
        <f t="shared" si="40"/>
        <v>1</v>
      </c>
      <c r="AE113" s="107">
        <f t="shared" si="40"/>
        <v>0</v>
      </c>
      <c r="AF113" s="107">
        <f t="shared" si="40"/>
        <v>0</v>
      </c>
      <c r="AG113" s="107">
        <f t="shared" si="40"/>
        <v>0</v>
      </c>
      <c r="AH113" s="107">
        <f t="shared" si="40"/>
        <v>0</v>
      </c>
      <c r="AI113" s="107">
        <f t="shared" si="40"/>
        <v>0</v>
      </c>
      <c r="AJ113" s="107">
        <f t="shared" si="40"/>
        <v>0</v>
      </c>
      <c r="AK113" s="107">
        <f t="shared" si="40"/>
        <v>0</v>
      </c>
      <c r="AL113" s="409"/>
    </row>
    <row r="114" spans="1:585" x14ac:dyDescent="0.45">
      <c r="A114" s="60" t="s">
        <v>747</v>
      </c>
      <c r="B114" s="110" t="s">
        <v>730</v>
      </c>
      <c r="C114" s="58"/>
      <c r="D114" s="58"/>
      <c r="E114" s="58" t="s">
        <v>40</v>
      </c>
      <c r="F114" s="58"/>
      <c r="G114" s="58"/>
      <c r="H114" s="58"/>
      <c r="I114" s="58"/>
      <c r="J114" s="58"/>
      <c r="K114" s="58"/>
      <c r="L114" s="58"/>
      <c r="M114" s="58"/>
      <c r="N114" s="58"/>
      <c r="O114" s="58"/>
      <c r="P114" s="58"/>
      <c r="Q114" s="58"/>
      <c r="R114" s="58"/>
      <c r="S114" s="58"/>
      <c r="T114" s="58"/>
      <c r="U114" s="58"/>
      <c r="V114" s="58"/>
      <c r="W114" s="58"/>
      <c r="X114" s="58"/>
      <c r="Y114" s="58"/>
      <c r="Z114" s="58"/>
      <c r="AA114" s="58"/>
      <c r="AB114" s="99">
        <f t="shared" si="36"/>
        <v>1</v>
      </c>
      <c r="AC114" s="99">
        <f t="shared" si="40"/>
        <v>0</v>
      </c>
      <c r="AD114" s="99">
        <f t="shared" si="40"/>
        <v>1</v>
      </c>
      <c r="AE114" s="99">
        <f t="shared" si="40"/>
        <v>0</v>
      </c>
      <c r="AF114" s="99">
        <f t="shared" si="40"/>
        <v>0</v>
      </c>
      <c r="AG114" s="99">
        <f t="shared" si="40"/>
        <v>0</v>
      </c>
      <c r="AH114" s="99">
        <f t="shared" si="40"/>
        <v>0</v>
      </c>
      <c r="AI114" s="99">
        <f t="shared" si="40"/>
        <v>0</v>
      </c>
      <c r="AJ114" s="99">
        <f t="shared" si="40"/>
        <v>0</v>
      </c>
      <c r="AK114" s="99">
        <f t="shared" si="40"/>
        <v>0</v>
      </c>
      <c r="AL114" s="409"/>
    </row>
    <row r="115" spans="1:585" x14ac:dyDescent="0.45">
      <c r="A115" s="60" t="s">
        <v>748</v>
      </c>
      <c r="B115" s="110" t="s">
        <v>731</v>
      </c>
      <c r="C115" s="58"/>
      <c r="D115" s="58"/>
      <c r="E115" s="58" t="s">
        <v>40</v>
      </c>
      <c r="F115" s="58"/>
      <c r="G115" s="58"/>
      <c r="H115" s="58"/>
      <c r="I115" s="58"/>
      <c r="J115" s="58"/>
      <c r="K115" s="58"/>
      <c r="L115" s="58"/>
      <c r="M115" s="58"/>
      <c r="N115" s="58"/>
      <c r="O115" s="58"/>
      <c r="P115" s="58"/>
      <c r="Q115" s="58"/>
      <c r="R115" s="58"/>
      <c r="S115" s="58"/>
      <c r="T115" s="58"/>
      <c r="U115" s="58"/>
      <c r="V115" s="58"/>
      <c r="W115" s="58"/>
      <c r="X115" s="58"/>
      <c r="Y115" s="58"/>
      <c r="Z115" s="58"/>
      <c r="AA115" s="58"/>
      <c r="AB115" s="99">
        <f t="shared" si="36"/>
        <v>1</v>
      </c>
      <c r="AC115" s="99">
        <f t="shared" si="40"/>
        <v>0</v>
      </c>
      <c r="AD115" s="99">
        <f t="shared" si="40"/>
        <v>1</v>
      </c>
      <c r="AE115" s="99">
        <f t="shared" si="40"/>
        <v>0</v>
      </c>
      <c r="AF115" s="99">
        <f t="shared" si="40"/>
        <v>0</v>
      </c>
      <c r="AG115" s="99">
        <f t="shared" si="40"/>
        <v>0</v>
      </c>
      <c r="AH115" s="99">
        <f t="shared" si="40"/>
        <v>0</v>
      </c>
      <c r="AI115" s="99">
        <f t="shared" si="40"/>
        <v>0</v>
      </c>
      <c r="AJ115" s="99">
        <f t="shared" si="40"/>
        <v>0</v>
      </c>
      <c r="AK115" s="99">
        <f t="shared" si="40"/>
        <v>0</v>
      </c>
      <c r="AL115" s="409"/>
    </row>
    <row r="116" spans="1:585" x14ac:dyDescent="0.45">
      <c r="A116" s="44" t="s">
        <v>275</v>
      </c>
      <c r="B116" s="111" t="s">
        <v>55</v>
      </c>
      <c r="C116" s="45"/>
      <c r="D116" s="45"/>
      <c r="E116" s="45" t="s">
        <v>40</v>
      </c>
      <c r="F116" s="45"/>
      <c r="G116" s="45"/>
      <c r="H116" s="45"/>
      <c r="I116" s="45"/>
      <c r="J116" s="45"/>
      <c r="K116" s="45"/>
      <c r="L116" s="45"/>
      <c r="M116" s="45"/>
      <c r="N116" s="45"/>
      <c r="O116" s="45"/>
      <c r="P116" s="45" t="s">
        <v>40</v>
      </c>
      <c r="Q116" s="45"/>
      <c r="R116" s="45"/>
      <c r="S116" s="45"/>
      <c r="T116" s="45"/>
      <c r="U116" s="45"/>
      <c r="V116" s="45"/>
      <c r="W116" s="45"/>
      <c r="X116" s="45"/>
      <c r="Y116" s="45"/>
      <c r="Z116" s="45"/>
      <c r="AA116" s="45"/>
      <c r="AB116" s="107">
        <f t="shared" si="36"/>
        <v>2</v>
      </c>
      <c r="AC116" s="107">
        <f t="shared" si="40"/>
        <v>0</v>
      </c>
      <c r="AD116" s="107">
        <f t="shared" si="40"/>
        <v>1</v>
      </c>
      <c r="AE116" s="107">
        <f t="shared" si="40"/>
        <v>1</v>
      </c>
      <c r="AF116" s="107">
        <f t="shared" si="40"/>
        <v>0</v>
      </c>
      <c r="AG116" s="107">
        <f t="shared" si="40"/>
        <v>0</v>
      </c>
      <c r="AH116" s="107">
        <f t="shared" si="40"/>
        <v>0</v>
      </c>
      <c r="AI116" s="107">
        <f t="shared" si="40"/>
        <v>0</v>
      </c>
      <c r="AJ116" s="107">
        <f t="shared" si="40"/>
        <v>0</v>
      </c>
      <c r="AK116" s="107">
        <f t="shared" si="40"/>
        <v>0</v>
      </c>
      <c r="AL116" s="409"/>
    </row>
    <row r="117" spans="1:585" x14ac:dyDescent="0.45">
      <c r="A117" s="60" t="s">
        <v>749</v>
      </c>
      <c r="B117" s="110" t="s">
        <v>450</v>
      </c>
      <c r="C117" s="58"/>
      <c r="D117" s="58"/>
      <c r="E117" s="58" t="s">
        <v>40</v>
      </c>
      <c r="F117" s="58"/>
      <c r="G117" s="58"/>
      <c r="H117" s="58"/>
      <c r="I117" s="58"/>
      <c r="J117" s="58"/>
      <c r="K117" s="58"/>
      <c r="L117" s="58"/>
      <c r="M117" s="58"/>
      <c r="N117" s="58"/>
      <c r="O117" s="58"/>
      <c r="P117" s="58"/>
      <c r="Q117" s="58"/>
      <c r="R117" s="58"/>
      <c r="S117" s="58"/>
      <c r="T117" s="58"/>
      <c r="U117" s="58"/>
      <c r="V117" s="58"/>
      <c r="W117" s="58"/>
      <c r="X117" s="58"/>
      <c r="Y117" s="58"/>
      <c r="Z117" s="58"/>
      <c r="AA117" s="58"/>
      <c r="AB117" s="99">
        <f t="shared" ref="AB117" si="42">COUNTIF(C117:AA117,"x")</f>
        <v>1</v>
      </c>
      <c r="AC117" s="99">
        <f t="shared" si="40"/>
        <v>0</v>
      </c>
      <c r="AD117" s="99">
        <f t="shared" si="40"/>
        <v>1</v>
      </c>
      <c r="AE117" s="99">
        <f t="shared" si="40"/>
        <v>0</v>
      </c>
      <c r="AF117" s="99">
        <f t="shared" si="40"/>
        <v>0</v>
      </c>
      <c r="AG117" s="99">
        <f t="shared" si="40"/>
        <v>0</v>
      </c>
      <c r="AH117" s="99">
        <f t="shared" si="40"/>
        <v>0</v>
      </c>
      <c r="AI117" s="99">
        <f t="shared" si="40"/>
        <v>0</v>
      </c>
      <c r="AJ117" s="99">
        <f t="shared" si="40"/>
        <v>0</v>
      </c>
      <c r="AK117" s="99">
        <f t="shared" si="40"/>
        <v>0</v>
      </c>
      <c r="AL117" s="409"/>
    </row>
    <row r="118" spans="1:585" x14ac:dyDescent="0.45">
      <c r="A118" s="60" t="s">
        <v>750</v>
      </c>
      <c r="B118" s="110" t="s">
        <v>729</v>
      </c>
      <c r="C118" s="58"/>
      <c r="D118" s="58"/>
      <c r="E118" s="58"/>
      <c r="F118" s="58"/>
      <c r="G118" s="58"/>
      <c r="H118" s="58"/>
      <c r="I118" s="58"/>
      <c r="J118" s="58"/>
      <c r="K118" s="58"/>
      <c r="L118" s="58"/>
      <c r="M118" s="58"/>
      <c r="N118" s="58"/>
      <c r="O118" s="58"/>
      <c r="P118" s="58" t="s">
        <v>40</v>
      </c>
      <c r="Q118" s="58"/>
      <c r="R118" s="58"/>
      <c r="S118" s="58"/>
      <c r="T118" s="58"/>
      <c r="U118" s="58"/>
      <c r="V118" s="58"/>
      <c r="W118" s="58"/>
      <c r="X118" s="58"/>
      <c r="Y118" s="58"/>
      <c r="Z118" s="58"/>
      <c r="AA118" s="58"/>
      <c r="AB118" s="99">
        <f t="shared" si="36"/>
        <v>1</v>
      </c>
      <c r="AC118" s="99">
        <f t="shared" si="40"/>
        <v>0</v>
      </c>
      <c r="AD118" s="99">
        <f t="shared" si="40"/>
        <v>0</v>
      </c>
      <c r="AE118" s="99">
        <f t="shared" si="40"/>
        <v>1</v>
      </c>
      <c r="AF118" s="99">
        <f t="shared" si="40"/>
        <v>0</v>
      </c>
      <c r="AG118" s="99">
        <f t="shared" si="40"/>
        <v>0</v>
      </c>
      <c r="AH118" s="99">
        <f t="shared" si="40"/>
        <v>0</v>
      </c>
      <c r="AI118" s="99">
        <f t="shared" si="40"/>
        <v>0</v>
      </c>
      <c r="AJ118" s="99">
        <f t="shared" si="40"/>
        <v>0</v>
      </c>
      <c r="AK118" s="99">
        <f t="shared" si="40"/>
        <v>0</v>
      </c>
      <c r="AL118" s="409"/>
    </row>
    <row r="119" spans="1:585" x14ac:dyDescent="0.45">
      <c r="A119" s="394" t="s">
        <v>455</v>
      </c>
      <c r="B119" s="394"/>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row>
    <row r="120" spans="1:585" ht="48" x14ac:dyDescent="0.45">
      <c r="A120" s="182" t="s">
        <v>37</v>
      </c>
      <c r="B120" s="183" t="s">
        <v>111</v>
      </c>
      <c r="C120" s="417"/>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17"/>
      <c r="AE120" s="417"/>
      <c r="AF120" s="417"/>
      <c r="AG120" s="417"/>
      <c r="AH120" s="417"/>
      <c r="AI120" s="417"/>
      <c r="AJ120" s="417"/>
      <c r="AK120" s="417"/>
      <c r="AL120" s="417"/>
      <c r="AM120" s="84"/>
      <c r="AN120" s="84" t="s">
        <v>112</v>
      </c>
      <c r="AO120" s="84" t="s">
        <v>112</v>
      </c>
      <c r="AP120" s="84" t="s">
        <v>112</v>
      </c>
      <c r="AQ120" s="84" t="s">
        <v>112</v>
      </c>
      <c r="AR120" s="84" t="s">
        <v>112</v>
      </c>
      <c r="AS120" s="84" t="s">
        <v>112</v>
      </c>
      <c r="AT120" s="84" t="s">
        <v>112</v>
      </c>
      <c r="AU120" s="84" t="s">
        <v>112</v>
      </c>
      <c r="AV120" s="84" t="s">
        <v>112</v>
      </c>
      <c r="AW120" s="84" t="s">
        <v>112</v>
      </c>
      <c r="AX120" s="84" t="s">
        <v>112</v>
      </c>
      <c r="AY120" s="84" t="s">
        <v>112</v>
      </c>
      <c r="AZ120" s="84" t="s">
        <v>112</v>
      </c>
      <c r="BA120" s="84" t="s">
        <v>112</v>
      </c>
      <c r="BB120" s="84" t="s">
        <v>112</v>
      </c>
      <c r="BC120" s="84" t="s">
        <v>112</v>
      </c>
      <c r="BD120" s="84" t="s">
        <v>112</v>
      </c>
      <c r="BE120" s="84" t="s">
        <v>112</v>
      </c>
      <c r="BF120" s="84" t="s">
        <v>112</v>
      </c>
      <c r="BG120" s="84" t="s">
        <v>112</v>
      </c>
      <c r="BH120" s="84" t="s">
        <v>112</v>
      </c>
      <c r="BI120" s="84" t="s">
        <v>112</v>
      </c>
      <c r="BJ120" s="84" t="s">
        <v>112</v>
      </c>
      <c r="BK120" s="84" t="s">
        <v>112</v>
      </c>
      <c r="BL120" s="84" t="s">
        <v>112</v>
      </c>
      <c r="BM120" s="84" t="s">
        <v>112</v>
      </c>
      <c r="BN120" s="84" t="s">
        <v>112</v>
      </c>
      <c r="BO120" s="84" t="s">
        <v>112</v>
      </c>
      <c r="BP120" s="84" t="s">
        <v>112</v>
      </c>
      <c r="BQ120" s="84" t="s">
        <v>112</v>
      </c>
      <c r="BR120" s="84" t="s">
        <v>112</v>
      </c>
      <c r="BS120" s="84" t="s">
        <v>112</v>
      </c>
      <c r="BT120" s="84" t="s">
        <v>112</v>
      </c>
      <c r="BU120" s="84" t="s">
        <v>112</v>
      </c>
      <c r="BV120" s="84" t="s">
        <v>112</v>
      </c>
      <c r="BW120" s="84" t="s">
        <v>112</v>
      </c>
      <c r="BX120" s="84" t="s">
        <v>112</v>
      </c>
      <c r="BY120" s="84" t="s">
        <v>112</v>
      </c>
      <c r="BZ120" s="84" t="s">
        <v>112</v>
      </c>
      <c r="CA120" s="84" t="s">
        <v>112</v>
      </c>
      <c r="CB120" s="84" t="s">
        <v>112</v>
      </c>
      <c r="CC120" s="84" t="s">
        <v>112</v>
      </c>
      <c r="CD120" s="84" t="s">
        <v>112</v>
      </c>
      <c r="CE120" s="84" t="s">
        <v>112</v>
      </c>
      <c r="CF120" s="84" t="s">
        <v>112</v>
      </c>
      <c r="CG120" s="84" t="s">
        <v>112</v>
      </c>
      <c r="CH120" s="84" t="s">
        <v>112</v>
      </c>
      <c r="CI120" s="84" t="s">
        <v>112</v>
      </c>
      <c r="CJ120" s="84" t="s">
        <v>112</v>
      </c>
      <c r="CK120" s="84" t="s">
        <v>112</v>
      </c>
      <c r="CL120" s="84" t="s">
        <v>112</v>
      </c>
      <c r="CM120" s="84" t="s">
        <v>112</v>
      </c>
      <c r="CN120" s="84" t="s">
        <v>112</v>
      </c>
      <c r="CO120" s="84" t="s">
        <v>112</v>
      </c>
      <c r="CP120" s="84" t="s">
        <v>112</v>
      </c>
      <c r="CQ120" s="84" t="s">
        <v>112</v>
      </c>
      <c r="CR120" s="84" t="s">
        <v>112</v>
      </c>
      <c r="CS120" s="84" t="s">
        <v>112</v>
      </c>
      <c r="CT120" s="84" t="s">
        <v>112</v>
      </c>
      <c r="CU120" s="84" t="s">
        <v>112</v>
      </c>
      <c r="CV120" s="84" t="s">
        <v>112</v>
      </c>
      <c r="CW120" s="84" t="s">
        <v>112</v>
      </c>
      <c r="CX120" s="84" t="s">
        <v>112</v>
      </c>
      <c r="CY120" s="84" t="s">
        <v>112</v>
      </c>
      <c r="CZ120" s="84" t="s">
        <v>112</v>
      </c>
      <c r="DA120" s="84" t="s">
        <v>112</v>
      </c>
      <c r="DB120" s="84" t="s">
        <v>112</v>
      </c>
      <c r="DC120" s="84" t="s">
        <v>112</v>
      </c>
      <c r="DD120" s="84" t="s">
        <v>112</v>
      </c>
      <c r="DE120" s="84" t="s">
        <v>112</v>
      </c>
      <c r="DF120" s="84" t="s">
        <v>112</v>
      </c>
      <c r="DG120" s="84" t="s">
        <v>112</v>
      </c>
      <c r="DH120" s="84" t="s">
        <v>112</v>
      </c>
      <c r="DI120" s="84" t="s">
        <v>112</v>
      </c>
      <c r="DJ120" s="84" t="s">
        <v>112</v>
      </c>
      <c r="DK120" s="84" t="s">
        <v>112</v>
      </c>
      <c r="DL120" s="84" t="s">
        <v>112</v>
      </c>
      <c r="DM120" s="84" t="s">
        <v>112</v>
      </c>
      <c r="DN120" s="84" t="s">
        <v>112</v>
      </c>
      <c r="DO120" s="84" t="s">
        <v>112</v>
      </c>
      <c r="DP120" s="84" t="s">
        <v>112</v>
      </c>
      <c r="DQ120" s="84" t="s">
        <v>112</v>
      </c>
      <c r="DR120" s="84" t="s">
        <v>112</v>
      </c>
      <c r="DS120" s="84" t="s">
        <v>112</v>
      </c>
      <c r="DT120" s="84" t="s">
        <v>112</v>
      </c>
      <c r="DU120" s="84" t="s">
        <v>112</v>
      </c>
      <c r="DV120" s="84" t="s">
        <v>112</v>
      </c>
      <c r="DW120" s="84" t="s">
        <v>112</v>
      </c>
      <c r="DX120" s="84" t="s">
        <v>112</v>
      </c>
      <c r="DY120" s="84" t="s">
        <v>112</v>
      </c>
      <c r="DZ120" s="84" t="s">
        <v>112</v>
      </c>
      <c r="EA120" s="84" t="s">
        <v>112</v>
      </c>
      <c r="EB120" s="84" t="s">
        <v>112</v>
      </c>
      <c r="EC120" s="84" t="s">
        <v>112</v>
      </c>
      <c r="ED120" s="84" t="s">
        <v>112</v>
      </c>
      <c r="EE120" s="84" t="s">
        <v>112</v>
      </c>
      <c r="EF120" s="84" t="s">
        <v>112</v>
      </c>
      <c r="EG120" s="84" t="s">
        <v>112</v>
      </c>
      <c r="EH120" s="84" t="s">
        <v>112</v>
      </c>
      <c r="EI120" s="84" t="s">
        <v>112</v>
      </c>
      <c r="EJ120" s="84" t="s">
        <v>112</v>
      </c>
      <c r="EK120" s="84" t="s">
        <v>112</v>
      </c>
      <c r="EL120" s="84" t="s">
        <v>112</v>
      </c>
      <c r="EM120" s="84" t="s">
        <v>112</v>
      </c>
      <c r="EN120" s="84" t="s">
        <v>112</v>
      </c>
      <c r="EO120" s="84" t="s">
        <v>112</v>
      </c>
      <c r="EP120" s="84" t="s">
        <v>112</v>
      </c>
      <c r="EQ120" s="84" t="s">
        <v>112</v>
      </c>
      <c r="ER120" s="84" t="s">
        <v>112</v>
      </c>
      <c r="ES120" s="84" t="s">
        <v>112</v>
      </c>
      <c r="ET120" s="84" t="s">
        <v>112</v>
      </c>
      <c r="EU120" s="84" t="s">
        <v>112</v>
      </c>
      <c r="EV120" s="84" t="s">
        <v>112</v>
      </c>
      <c r="EW120" s="84" t="s">
        <v>112</v>
      </c>
      <c r="EX120" s="84" t="s">
        <v>112</v>
      </c>
      <c r="EY120" s="84" t="s">
        <v>112</v>
      </c>
      <c r="EZ120" s="84" t="s">
        <v>112</v>
      </c>
      <c r="FA120" s="84" t="s">
        <v>112</v>
      </c>
      <c r="FB120" s="84" t="s">
        <v>112</v>
      </c>
      <c r="FC120" s="84" t="s">
        <v>112</v>
      </c>
      <c r="FD120" s="84" t="s">
        <v>112</v>
      </c>
      <c r="FE120" s="84" t="s">
        <v>112</v>
      </c>
      <c r="FF120" s="84" t="s">
        <v>112</v>
      </c>
      <c r="FG120" s="84" t="s">
        <v>112</v>
      </c>
      <c r="FH120" s="84" t="s">
        <v>112</v>
      </c>
      <c r="FI120" s="84" t="s">
        <v>112</v>
      </c>
      <c r="FJ120" s="84" t="s">
        <v>112</v>
      </c>
      <c r="FK120" s="84" t="s">
        <v>112</v>
      </c>
      <c r="FL120" s="84" t="s">
        <v>112</v>
      </c>
      <c r="FM120" s="84" t="s">
        <v>112</v>
      </c>
      <c r="FN120" s="84" t="s">
        <v>112</v>
      </c>
      <c r="FO120" s="84" t="s">
        <v>112</v>
      </c>
      <c r="FP120" s="84" t="s">
        <v>112</v>
      </c>
      <c r="FQ120" s="84" t="s">
        <v>112</v>
      </c>
      <c r="FR120" s="84" t="s">
        <v>112</v>
      </c>
      <c r="FS120" s="84" t="s">
        <v>112</v>
      </c>
      <c r="FT120" s="84" t="s">
        <v>112</v>
      </c>
      <c r="FU120" s="84" t="s">
        <v>112</v>
      </c>
      <c r="FV120" s="84" t="s">
        <v>112</v>
      </c>
      <c r="FW120" s="84" t="s">
        <v>112</v>
      </c>
      <c r="FX120" s="84" t="s">
        <v>112</v>
      </c>
      <c r="FY120" s="84" t="s">
        <v>112</v>
      </c>
      <c r="FZ120" s="84" t="s">
        <v>112</v>
      </c>
      <c r="GA120" s="84" t="s">
        <v>112</v>
      </c>
      <c r="GB120" s="84" t="s">
        <v>112</v>
      </c>
      <c r="GC120" s="84" t="s">
        <v>112</v>
      </c>
      <c r="GD120" s="84" t="s">
        <v>112</v>
      </c>
      <c r="GE120" s="84" t="s">
        <v>112</v>
      </c>
      <c r="GF120" s="84" t="s">
        <v>112</v>
      </c>
      <c r="GG120" s="84" t="s">
        <v>112</v>
      </c>
      <c r="GH120" s="84" t="s">
        <v>112</v>
      </c>
      <c r="GI120" s="84" t="s">
        <v>112</v>
      </c>
      <c r="GJ120" s="84" t="s">
        <v>112</v>
      </c>
      <c r="GK120" s="84" t="s">
        <v>112</v>
      </c>
      <c r="GL120" s="84" t="s">
        <v>112</v>
      </c>
      <c r="GM120" s="84" t="s">
        <v>112</v>
      </c>
      <c r="GN120" s="84" t="s">
        <v>112</v>
      </c>
      <c r="GO120" s="84" t="s">
        <v>112</v>
      </c>
      <c r="GP120" s="84" t="s">
        <v>112</v>
      </c>
      <c r="GQ120" s="84" t="s">
        <v>112</v>
      </c>
      <c r="GR120" s="84" t="s">
        <v>112</v>
      </c>
      <c r="GS120" s="84" t="s">
        <v>112</v>
      </c>
      <c r="GT120" s="84" t="s">
        <v>112</v>
      </c>
      <c r="GU120" s="84" t="s">
        <v>112</v>
      </c>
      <c r="GV120" s="84" t="s">
        <v>112</v>
      </c>
      <c r="GW120" s="84" t="s">
        <v>112</v>
      </c>
      <c r="GX120" s="84" t="s">
        <v>112</v>
      </c>
      <c r="GY120" s="84" t="s">
        <v>112</v>
      </c>
      <c r="GZ120" s="84" t="s">
        <v>112</v>
      </c>
      <c r="HA120" s="84" t="s">
        <v>112</v>
      </c>
      <c r="HB120" s="84" t="s">
        <v>112</v>
      </c>
      <c r="HC120" s="84" t="s">
        <v>112</v>
      </c>
      <c r="HD120" s="84" t="s">
        <v>112</v>
      </c>
      <c r="HE120" s="84" t="s">
        <v>112</v>
      </c>
      <c r="HF120" s="84" t="s">
        <v>112</v>
      </c>
      <c r="HG120" s="84" t="s">
        <v>112</v>
      </c>
      <c r="HH120" s="84" t="s">
        <v>112</v>
      </c>
      <c r="HI120" s="84" t="s">
        <v>112</v>
      </c>
      <c r="HJ120" s="84" t="s">
        <v>112</v>
      </c>
      <c r="HK120" s="84" t="s">
        <v>112</v>
      </c>
      <c r="HL120" s="84" t="s">
        <v>112</v>
      </c>
      <c r="HM120" s="84" t="s">
        <v>112</v>
      </c>
      <c r="HN120" s="84" t="s">
        <v>112</v>
      </c>
      <c r="HO120" s="84" t="s">
        <v>112</v>
      </c>
      <c r="HP120" s="84" t="s">
        <v>112</v>
      </c>
      <c r="HQ120" s="84" t="s">
        <v>112</v>
      </c>
      <c r="HR120" s="84" t="s">
        <v>112</v>
      </c>
      <c r="HS120" s="84" t="s">
        <v>112</v>
      </c>
      <c r="HT120" s="84" t="s">
        <v>112</v>
      </c>
      <c r="HU120" s="84" t="s">
        <v>112</v>
      </c>
      <c r="HV120" s="84" t="s">
        <v>112</v>
      </c>
      <c r="HW120" s="84" t="s">
        <v>112</v>
      </c>
      <c r="HX120" s="84" t="s">
        <v>112</v>
      </c>
      <c r="HY120" s="84" t="s">
        <v>112</v>
      </c>
      <c r="HZ120" s="84" t="s">
        <v>112</v>
      </c>
      <c r="IA120" s="84" t="s">
        <v>112</v>
      </c>
      <c r="IB120" s="84" t="s">
        <v>112</v>
      </c>
      <c r="IC120" s="84" t="s">
        <v>112</v>
      </c>
      <c r="ID120" s="84" t="s">
        <v>112</v>
      </c>
      <c r="IE120" s="84" t="s">
        <v>112</v>
      </c>
      <c r="IF120" s="84" t="s">
        <v>112</v>
      </c>
      <c r="IG120" s="84" t="s">
        <v>112</v>
      </c>
      <c r="IH120" s="84" t="s">
        <v>112</v>
      </c>
      <c r="II120" s="84" t="s">
        <v>112</v>
      </c>
      <c r="IJ120" s="84" t="s">
        <v>112</v>
      </c>
      <c r="IK120" s="84" t="s">
        <v>112</v>
      </c>
      <c r="IL120" s="84" t="s">
        <v>112</v>
      </c>
      <c r="IM120" s="84" t="s">
        <v>112</v>
      </c>
      <c r="IN120" s="84" t="s">
        <v>112</v>
      </c>
      <c r="IO120" s="84" t="s">
        <v>112</v>
      </c>
      <c r="IP120" s="84" t="s">
        <v>112</v>
      </c>
      <c r="IQ120" s="84" t="s">
        <v>112</v>
      </c>
      <c r="IR120" s="84" t="s">
        <v>112</v>
      </c>
      <c r="IS120" s="84" t="s">
        <v>112</v>
      </c>
      <c r="IT120" s="84" t="s">
        <v>112</v>
      </c>
      <c r="IU120" s="84" t="s">
        <v>112</v>
      </c>
      <c r="IV120" s="84" t="s">
        <v>112</v>
      </c>
      <c r="IW120" s="84" t="s">
        <v>112</v>
      </c>
      <c r="IX120" s="84" t="s">
        <v>112</v>
      </c>
      <c r="IY120" s="84" t="s">
        <v>112</v>
      </c>
      <c r="IZ120" s="84" t="s">
        <v>112</v>
      </c>
      <c r="JA120" s="84" t="s">
        <v>112</v>
      </c>
      <c r="JB120" s="84" t="s">
        <v>112</v>
      </c>
      <c r="JC120" s="84" t="s">
        <v>112</v>
      </c>
      <c r="JD120" s="84" t="s">
        <v>112</v>
      </c>
      <c r="JE120" s="84" t="s">
        <v>112</v>
      </c>
      <c r="JF120" s="84" t="s">
        <v>112</v>
      </c>
      <c r="JG120" s="84" t="s">
        <v>112</v>
      </c>
      <c r="JH120" s="84" t="s">
        <v>112</v>
      </c>
      <c r="JI120" s="84" t="s">
        <v>112</v>
      </c>
      <c r="JJ120" s="84" t="s">
        <v>112</v>
      </c>
      <c r="JK120" s="84" t="s">
        <v>112</v>
      </c>
      <c r="JL120" s="84" t="s">
        <v>112</v>
      </c>
      <c r="JM120" s="84" t="s">
        <v>112</v>
      </c>
      <c r="JN120" s="84" t="s">
        <v>112</v>
      </c>
      <c r="JO120" s="84" t="s">
        <v>112</v>
      </c>
      <c r="JP120" s="84" t="s">
        <v>112</v>
      </c>
      <c r="JQ120" s="84" t="s">
        <v>112</v>
      </c>
      <c r="JR120" s="84" t="s">
        <v>112</v>
      </c>
      <c r="JS120" s="84" t="s">
        <v>112</v>
      </c>
      <c r="JT120" s="84" t="s">
        <v>112</v>
      </c>
      <c r="JU120" s="84" t="s">
        <v>112</v>
      </c>
      <c r="JV120" s="84" t="s">
        <v>112</v>
      </c>
      <c r="JW120" s="84" t="s">
        <v>112</v>
      </c>
      <c r="JX120" s="84" t="s">
        <v>112</v>
      </c>
      <c r="JY120" s="84" t="s">
        <v>112</v>
      </c>
      <c r="JZ120" s="84" t="s">
        <v>112</v>
      </c>
      <c r="KA120" s="84" t="s">
        <v>112</v>
      </c>
      <c r="KB120" s="84" t="s">
        <v>112</v>
      </c>
      <c r="KC120" s="84" t="s">
        <v>112</v>
      </c>
      <c r="KD120" s="84" t="s">
        <v>112</v>
      </c>
      <c r="KE120" s="84" t="s">
        <v>112</v>
      </c>
      <c r="KF120" s="84" t="s">
        <v>112</v>
      </c>
      <c r="KG120" s="84" t="s">
        <v>112</v>
      </c>
      <c r="KH120" s="84" t="s">
        <v>112</v>
      </c>
      <c r="KI120" s="84" t="s">
        <v>112</v>
      </c>
      <c r="KJ120" s="84" t="s">
        <v>112</v>
      </c>
      <c r="KK120" s="84" t="s">
        <v>112</v>
      </c>
      <c r="KL120" s="84" t="s">
        <v>112</v>
      </c>
      <c r="KM120" s="84" t="s">
        <v>112</v>
      </c>
      <c r="KN120" s="84" t="s">
        <v>112</v>
      </c>
      <c r="KO120" s="84" t="s">
        <v>112</v>
      </c>
      <c r="KP120" s="84" t="s">
        <v>112</v>
      </c>
      <c r="KQ120" s="84" t="s">
        <v>112</v>
      </c>
      <c r="KR120" s="84" t="s">
        <v>112</v>
      </c>
      <c r="KS120" s="84" t="s">
        <v>112</v>
      </c>
      <c r="KT120" s="84" t="s">
        <v>112</v>
      </c>
      <c r="KU120" s="84" t="s">
        <v>112</v>
      </c>
      <c r="KV120" s="84" t="s">
        <v>112</v>
      </c>
      <c r="KW120" s="84" t="s">
        <v>112</v>
      </c>
      <c r="KX120" s="84" t="s">
        <v>112</v>
      </c>
      <c r="KY120" s="84" t="s">
        <v>112</v>
      </c>
      <c r="KZ120" s="84" t="s">
        <v>112</v>
      </c>
      <c r="LA120" s="84" t="s">
        <v>112</v>
      </c>
      <c r="LB120" s="84" t="s">
        <v>112</v>
      </c>
      <c r="LC120" s="84" t="s">
        <v>112</v>
      </c>
      <c r="LD120" s="84" t="s">
        <v>112</v>
      </c>
      <c r="LE120" s="84" t="s">
        <v>112</v>
      </c>
      <c r="LF120" s="84" t="s">
        <v>112</v>
      </c>
      <c r="LG120" s="84" t="s">
        <v>112</v>
      </c>
      <c r="LH120" s="84" t="s">
        <v>112</v>
      </c>
      <c r="LI120" s="84" t="s">
        <v>112</v>
      </c>
      <c r="LJ120" s="84" t="s">
        <v>112</v>
      </c>
      <c r="LK120" s="84" t="s">
        <v>112</v>
      </c>
      <c r="LL120" s="84" t="s">
        <v>112</v>
      </c>
      <c r="LM120" s="84" t="s">
        <v>112</v>
      </c>
      <c r="LN120" s="84" t="s">
        <v>112</v>
      </c>
      <c r="LO120" s="84" t="s">
        <v>112</v>
      </c>
      <c r="LP120" s="84" t="s">
        <v>112</v>
      </c>
      <c r="LQ120" s="84" t="s">
        <v>112</v>
      </c>
      <c r="LR120" s="84" t="s">
        <v>112</v>
      </c>
      <c r="LS120" s="84" t="s">
        <v>112</v>
      </c>
      <c r="LT120" s="84" t="s">
        <v>112</v>
      </c>
      <c r="LU120" s="84" t="s">
        <v>112</v>
      </c>
      <c r="LV120" s="84" t="s">
        <v>112</v>
      </c>
      <c r="LW120" s="84" t="s">
        <v>112</v>
      </c>
      <c r="LX120" s="84" t="s">
        <v>112</v>
      </c>
      <c r="LY120" s="84" t="s">
        <v>112</v>
      </c>
      <c r="LZ120" s="84" t="s">
        <v>112</v>
      </c>
      <c r="MA120" s="84" t="s">
        <v>112</v>
      </c>
      <c r="MB120" s="84" t="s">
        <v>112</v>
      </c>
      <c r="MC120" s="84" t="s">
        <v>112</v>
      </c>
      <c r="MD120" s="84" t="s">
        <v>112</v>
      </c>
      <c r="ME120" s="84" t="s">
        <v>112</v>
      </c>
      <c r="MF120" s="84" t="s">
        <v>112</v>
      </c>
      <c r="MG120" s="84" t="s">
        <v>112</v>
      </c>
      <c r="MH120" s="84" t="s">
        <v>112</v>
      </c>
      <c r="MI120" s="84" t="s">
        <v>112</v>
      </c>
      <c r="MJ120" s="84" t="s">
        <v>112</v>
      </c>
      <c r="MK120" s="84" t="s">
        <v>112</v>
      </c>
      <c r="ML120" s="84" t="s">
        <v>112</v>
      </c>
      <c r="MM120" s="84" t="s">
        <v>112</v>
      </c>
      <c r="MN120" s="84" t="s">
        <v>112</v>
      </c>
      <c r="MO120" s="84" t="s">
        <v>112</v>
      </c>
      <c r="MP120" s="84" t="s">
        <v>112</v>
      </c>
      <c r="MQ120" s="84" t="s">
        <v>112</v>
      </c>
      <c r="MR120" s="84" t="s">
        <v>112</v>
      </c>
      <c r="MS120" s="84" t="s">
        <v>112</v>
      </c>
      <c r="MT120" s="84" t="s">
        <v>112</v>
      </c>
      <c r="MU120" s="84" t="s">
        <v>112</v>
      </c>
      <c r="MV120" s="84" t="s">
        <v>112</v>
      </c>
      <c r="MW120" s="84" t="s">
        <v>112</v>
      </c>
      <c r="MX120" s="84" t="s">
        <v>112</v>
      </c>
      <c r="MY120" s="84" t="s">
        <v>112</v>
      </c>
      <c r="MZ120" s="84" t="s">
        <v>112</v>
      </c>
      <c r="NA120" s="84" t="s">
        <v>112</v>
      </c>
      <c r="NB120" s="84" t="s">
        <v>112</v>
      </c>
      <c r="NC120" s="84" t="s">
        <v>112</v>
      </c>
      <c r="ND120" s="84" t="s">
        <v>112</v>
      </c>
      <c r="NE120" s="84" t="s">
        <v>112</v>
      </c>
      <c r="NF120" s="84" t="s">
        <v>112</v>
      </c>
      <c r="NG120" s="84" t="s">
        <v>112</v>
      </c>
      <c r="NH120" s="84" t="s">
        <v>112</v>
      </c>
      <c r="NI120" s="84" t="s">
        <v>112</v>
      </c>
      <c r="NJ120" s="84" t="s">
        <v>112</v>
      </c>
      <c r="NK120" s="84" t="s">
        <v>112</v>
      </c>
      <c r="NL120" s="84" t="s">
        <v>112</v>
      </c>
      <c r="NM120" s="84" t="s">
        <v>112</v>
      </c>
      <c r="NN120" s="84" t="s">
        <v>112</v>
      </c>
      <c r="NO120" s="84" t="s">
        <v>112</v>
      </c>
      <c r="NP120" s="84" t="s">
        <v>112</v>
      </c>
      <c r="NQ120" s="84" t="s">
        <v>112</v>
      </c>
      <c r="NR120" s="84" t="s">
        <v>112</v>
      </c>
      <c r="NS120" s="84" t="s">
        <v>112</v>
      </c>
      <c r="NT120" s="84" t="s">
        <v>112</v>
      </c>
      <c r="NU120" s="84" t="s">
        <v>112</v>
      </c>
      <c r="NV120" s="84" t="s">
        <v>112</v>
      </c>
      <c r="NW120" s="84" t="s">
        <v>112</v>
      </c>
      <c r="NX120" s="84" t="s">
        <v>112</v>
      </c>
      <c r="NY120" s="84" t="s">
        <v>112</v>
      </c>
      <c r="NZ120" s="84" t="s">
        <v>112</v>
      </c>
      <c r="OA120" s="84" t="s">
        <v>112</v>
      </c>
      <c r="OB120" s="84" t="s">
        <v>112</v>
      </c>
      <c r="OC120" s="84" t="s">
        <v>112</v>
      </c>
      <c r="OD120" s="84" t="s">
        <v>112</v>
      </c>
      <c r="OE120" s="84" t="s">
        <v>112</v>
      </c>
      <c r="OF120" s="84" t="s">
        <v>112</v>
      </c>
      <c r="OG120" s="84" t="s">
        <v>112</v>
      </c>
      <c r="OH120" s="84" t="s">
        <v>112</v>
      </c>
      <c r="OI120" s="84" t="s">
        <v>112</v>
      </c>
      <c r="OJ120" s="84" t="s">
        <v>112</v>
      </c>
      <c r="OK120" s="84" t="s">
        <v>112</v>
      </c>
      <c r="OL120" s="84" t="s">
        <v>112</v>
      </c>
      <c r="OM120" s="84" t="s">
        <v>112</v>
      </c>
      <c r="ON120" s="84" t="s">
        <v>112</v>
      </c>
      <c r="OO120" s="84" t="s">
        <v>112</v>
      </c>
      <c r="OP120" s="84" t="s">
        <v>112</v>
      </c>
      <c r="OQ120" s="84" t="s">
        <v>112</v>
      </c>
      <c r="OR120" s="84" t="s">
        <v>112</v>
      </c>
      <c r="OS120" s="84" t="s">
        <v>112</v>
      </c>
      <c r="OT120" s="84" t="s">
        <v>112</v>
      </c>
      <c r="OU120" s="84" t="s">
        <v>112</v>
      </c>
      <c r="OV120" s="84" t="s">
        <v>112</v>
      </c>
      <c r="OW120" s="84" t="s">
        <v>112</v>
      </c>
      <c r="OX120" s="84" t="s">
        <v>112</v>
      </c>
      <c r="OY120" s="84" t="s">
        <v>112</v>
      </c>
      <c r="OZ120" s="84" t="s">
        <v>112</v>
      </c>
      <c r="PA120" s="84" t="s">
        <v>112</v>
      </c>
      <c r="PB120" s="84" t="s">
        <v>112</v>
      </c>
      <c r="PC120" s="84" t="s">
        <v>112</v>
      </c>
      <c r="PD120" s="84" t="s">
        <v>112</v>
      </c>
      <c r="PE120" s="84" t="s">
        <v>112</v>
      </c>
      <c r="PF120" s="84" t="s">
        <v>112</v>
      </c>
      <c r="PG120" s="84" t="s">
        <v>112</v>
      </c>
      <c r="PH120" s="84" t="s">
        <v>112</v>
      </c>
      <c r="PI120" s="84" t="s">
        <v>112</v>
      </c>
      <c r="PJ120" s="84" t="s">
        <v>112</v>
      </c>
      <c r="PK120" s="84" t="s">
        <v>112</v>
      </c>
      <c r="PL120" s="84" t="s">
        <v>112</v>
      </c>
      <c r="PM120" s="84" t="s">
        <v>112</v>
      </c>
      <c r="PN120" s="84" t="s">
        <v>112</v>
      </c>
      <c r="PO120" s="84" t="s">
        <v>112</v>
      </c>
      <c r="PP120" s="84" t="s">
        <v>112</v>
      </c>
      <c r="PQ120" s="84" t="s">
        <v>112</v>
      </c>
      <c r="PR120" s="84" t="s">
        <v>112</v>
      </c>
      <c r="PS120" s="84" t="s">
        <v>112</v>
      </c>
      <c r="PT120" s="84" t="s">
        <v>112</v>
      </c>
      <c r="PU120" s="84" t="s">
        <v>112</v>
      </c>
      <c r="PV120" s="84" t="s">
        <v>112</v>
      </c>
      <c r="PW120" s="84" t="s">
        <v>112</v>
      </c>
      <c r="PX120" s="84" t="s">
        <v>112</v>
      </c>
      <c r="PY120" s="84" t="s">
        <v>112</v>
      </c>
      <c r="PZ120" s="84" t="s">
        <v>112</v>
      </c>
      <c r="QA120" s="84" t="s">
        <v>112</v>
      </c>
      <c r="QB120" s="84" t="s">
        <v>112</v>
      </c>
      <c r="QC120" s="84" t="s">
        <v>112</v>
      </c>
      <c r="QD120" s="84" t="s">
        <v>112</v>
      </c>
      <c r="QE120" s="84" t="s">
        <v>112</v>
      </c>
      <c r="QF120" s="84" t="s">
        <v>112</v>
      </c>
      <c r="QG120" s="84" t="s">
        <v>112</v>
      </c>
      <c r="QH120" s="84" t="s">
        <v>112</v>
      </c>
      <c r="QI120" s="84" t="s">
        <v>112</v>
      </c>
      <c r="QJ120" s="84" t="s">
        <v>112</v>
      </c>
      <c r="QK120" s="84" t="s">
        <v>112</v>
      </c>
      <c r="QL120" s="84" t="s">
        <v>112</v>
      </c>
      <c r="QM120" s="84" t="s">
        <v>112</v>
      </c>
      <c r="QN120" s="84" t="s">
        <v>112</v>
      </c>
      <c r="QO120" s="84" t="s">
        <v>112</v>
      </c>
      <c r="QP120" s="84" t="s">
        <v>112</v>
      </c>
      <c r="QQ120" s="84" t="s">
        <v>112</v>
      </c>
      <c r="QR120" s="84" t="s">
        <v>112</v>
      </c>
      <c r="QS120" s="84" t="s">
        <v>112</v>
      </c>
      <c r="QT120" s="84" t="s">
        <v>112</v>
      </c>
      <c r="QU120" s="84" t="s">
        <v>112</v>
      </c>
      <c r="QV120" s="84" t="s">
        <v>112</v>
      </c>
      <c r="QW120" s="84" t="s">
        <v>112</v>
      </c>
      <c r="QX120" s="84" t="s">
        <v>112</v>
      </c>
      <c r="QY120" s="84" t="s">
        <v>112</v>
      </c>
      <c r="QZ120" s="84" t="s">
        <v>112</v>
      </c>
      <c r="RA120" s="84" t="s">
        <v>112</v>
      </c>
      <c r="RB120" s="84" t="s">
        <v>112</v>
      </c>
      <c r="RC120" s="84" t="s">
        <v>112</v>
      </c>
      <c r="RD120" s="84" t="s">
        <v>112</v>
      </c>
      <c r="RE120" s="84" t="s">
        <v>112</v>
      </c>
      <c r="RF120" s="84" t="s">
        <v>112</v>
      </c>
      <c r="RG120" s="84" t="s">
        <v>112</v>
      </c>
      <c r="RH120" s="84" t="s">
        <v>112</v>
      </c>
      <c r="RI120" s="84" t="s">
        <v>112</v>
      </c>
      <c r="RJ120" s="84" t="s">
        <v>112</v>
      </c>
      <c r="RK120" s="84" t="s">
        <v>112</v>
      </c>
      <c r="RL120" s="84" t="s">
        <v>112</v>
      </c>
      <c r="RM120" s="84" t="s">
        <v>112</v>
      </c>
      <c r="RN120" s="84" t="s">
        <v>112</v>
      </c>
      <c r="RO120" s="84" t="s">
        <v>112</v>
      </c>
      <c r="RP120" s="84" t="s">
        <v>112</v>
      </c>
      <c r="RQ120" s="84" t="s">
        <v>112</v>
      </c>
      <c r="RR120" s="84" t="s">
        <v>112</v>
      </c>
      <c r="RS120" s="84" t="s">
        <v>112</v>
      </c>
      <c r="RT120" s="84" t="s">
        <v>112</v>
      </c>
      <c r="RU120" s="84" t="s">
        <v>112</v>
      </c>
      <c r="RV120" s="84" t="s">
        <v>112</v>
      </c>
      <c r="RW120" s="84" t="s">
        <v>112</v>
      </c>
      <c r="RX120" s="84" t="s">
        <v>112</v>
      </c>
      <c r="RY120" s="84" t="s">
        <v>112</v>
      </c>
      <c r="RZ120" s="84" t="s">
        <v>112</v>
      </c>
      <c r="SA120" s="84" t="s">
        <v>112</v>
      </c>
      <c r="SB120" s="84" t="s">
        <v>112</v>
      </c>
      <c r="SC120" s="84" t="s">
        <v>112</v>
      </c>
      <c r="SD120" s="84" t="s">
        <v>112</v>
      </c>
      <c r="SE120" s="84" t="s">
        <v>112</v>
      </c>
      <c r="SF120" s="84" t="s">
        <v>112</v>
      </c>
      <c r="SG120" s="84" t="s">
        <v>112</v>
      </c>
      <c r="SH120" s="84" t="s">
        <v>112</v>
      </c>
      <c r="SI120" s="84" t="s">
        <v>112</v>
      </c>
      <c r="SJ120" s="84" t="s">
        <v>112</v>
      </c>
      <c r="SK120" s="84" t="s">
        <v>112</v>
      </c>
      <c r="SL120" s="84" t="s">
        <v>112</v>
      </c>
      <c r="SM120" s="84" t="s">
        <v>112</v>
      </c>
      <c r="SN120" s="84" t="s">
        <v>112</v>
      </c>
      <c r="SO120" s="84" t="s">
        <v>112</v>
      </c>
      <c r="SP120" s="84" t="s">
        <v>112</v>
      </c>
      <c r="SQ120" s="84" t="s">
        <v>112</v>
      </c>
      <c r="SR120" s="84" t="s">
        <v>112</v>
      </c>
      <c r="SS120" s="84" t="s">
        <v>112</v>
      </c>
      <c r="ST120" s="84" t="s">
        <v>112</v>
      </c>
      <c r="SU120" s="84" t="s">
        <v>112</v>
      </c>
      <c r="SV120" s="84" t="s">
        <v>112</v>
      </c>
      <c r="SW120" s="84" t="s">
        <v>112</v>
      </c>
      <c r="SX120" s="84" t="s">
        <v>112</v>
      </c>
      <c r="SY120" s="84" t="s">
        <v>112</v>
      </c>
      <c r="SZ120" s="84" t="s">
        <v>112</v>
      </c>
      <c r="TA120" s="84" t="s">
        <v>112</v>
      </c>
      <c r="TB120" s="84" t="s">
        <v>112</v>
      </c>
      <c r="TC120" s="84" t="s">
        <v>112</v>
      </c>
      <c r="TD120" s="84" t="s">
        <v>112</v>
      </c>
      <c r="TE120" s="84" t="s">
        <v>112</v>
      </c>
      <c r="TF120" s="84" t="s">
        <v>112</v>
      </c>
      <c r="TG120" s="84" t="s">
        <v>112</v>
      </c>
      <c r="TH120" s="84" t="s">
        <v>112</v>
      </c>
      <c r="TI120" s="84" t="s">
        <v>112</v>
      </c>
      <c r="TJ120" s="84" t="s">
        <v>112</v>
      </c>
      <c r="TK120" s="84" t="s">
        <v>112</v>
      </c>
      <c r="TL120" s="84" t="s">
        <v>112</v>
      </c>
      <c r="TM120" s="84" t="s">
        <v>112</v>
      </c>
      <c r="TN120" s="84" t="s">
        <v>112</v>
      </c>
      <c r="TO120" s="84" t="s">
        <v>112</v>
      </c>
      <c r="TP120" s="84" t="s">
        <v>112</v>
      </c>
      <c r="TQ120" s="84" t="s">
        <v>112</v>
      </c>
      <c r="TR120" s="84" t="s">
        <v>112</v>
      </c>
      <c r="TS120" s="84" t="s">
        <v>112</v>
      </c>
      <c r="TT120" s="84" t="s">
        <v>112</v>
      </c>
      <c r="TU120" s="84" t="s">
        <v>112</v>
      </c>
      <c r="TV120" s="84" t="s">
        <v>112</v>
      </c>
      <c r="TW120" s="84" t="s">
        <v>112</v>
      </c>
      <c r="TX120" s="84" t="s">
        <v>112</v>
      </c>
      <c r="TY120" s="84" t="s">
        <v>112</v>
      </c>
      <c r="TZ120" s="84" t="s">
        <v>112</v>
      </c>
      <c r="UA120" s="84" t="s">
        <v>112</v>
      </c>
      <c r="UB120" s="84" t="s">
        <v>112</v>
      </c>
      <c r="UC120" s="84" t="s">
        <v>112</v>
      </c>
      <c r="UD120" s="84" t="s">
        <v>112</v>
      </c>
      <c r="UE120" s="84" t="s">
        <v>112</v>
      </c>
      <c r="UF120" s="84" t="s">
        <v>112</v>
      </c>
      <c r="UG120" s="84" t="s">
        <v>112</v>
      </c>
      <c r="UH120" s="84" t="s">
        <v>112</v>
      </c>
      <c r="UI120" s="84" t="s">
        <v>112</v>
      </c>
      <c r="UJ120" s="84" t="s">
        <v>112</v>
      </c>
      <c r="UK120" s="84" t="s">
        <v>112</v>
      </c>
      <c r="UL120" s="84" t="s">
        <v>112</v>
      </c>
      <c r="UM120" s="84" t="s">
        <v>112</v>
      </c>
      <c r="UN120" s="84" t="s">
        <v>112</v>
      </c>
      <c r="UO120" s="84" t="s">
        <v>112</v>
      </c>
      <c r="UP120" s="84" t="s">
        <v>112</v>
      </c>
      <c r="UQ120" s="84" t="s">
        <v>112</v>
      </c>
      <c r="UR120" s="84" t="s">
        <v>112</v>
      </c>
      <c r="US120" s="84" t="s">
        <v>112</v>
      </c>
      <c r="UT120" s="84" t="s">
        <v>112</v>
      </c>
      <c r="UU120" s="84" t="s">
        <v>112</v>
      </c>
      <c r="UV120" s="84" t="s">
        <v>112</v>
      </c>
      <c r="UW120" s="84" t="s">
        <v>112</v>
      </c>
      <c r="UX120" s="84" t="s">
        <v>112</v>
      </c>
      <c r="UY120" s="84" t="s">
        <v>112</v>
      </c>
      <c r="UZ120" s="84" t="s">
        <v>112</v>
      </c>
      <c r="VA120" s="84" t="s">
        <v>112</v>
      </c>
      <c r="VB120" s="84" t="s">
        <v>112</v>
      </c>
      <c r="VC120" s="84" t="s">
        <v>112</v>
      </c>
      <c r="VD120" s="84" t="s">
        <v>112</v>
      </c>
      <c r="VE120" s="84" t="s">
        <v>112</v>
      </c>
      <c r="VF120" s="84" t="s">
        <v>112</v>
      </c>
      <c r="VG120" s="84" t="s">
        <v>112</v>
      </c>
      <c r="VH120" s="84" t="s">
        <v>112</v>
      </c>
      <c r="VI120" s="84" t="s">
        <v>112</v>
      </c>
      <c r="VJ120" s="84" t="s">
        <v>112</v>
      </c>
      <c r="VK120" s="84" t="s">
        <v>112</v>
      </c>
      <c r="VL120" s="84" t="s">
        <v>112</v>
      </c>
      <c r="VM120" s="84" t="s">
        <v>112</v>
      </c>
    </row>
    <row r="121" spans="1:585" x14ac:dyDescent="0.45">
      <c r="A121" s="157" t="s">
        <v>41</v>
      </c>
      <c r="B121" s="333" t="s">
        <v>663</v>
      </c>
      <c r="C121" s="184"/>
      <c r="D121" s="184"/>
      <c r="E121" s="184"/>
      <c r="F121" s="184"/>
      <c r="G121" s="187" t="s">
        <v>40</v>
      </c>
      <c r="H121" s="184"/>
      <c r="I121" s="187" t="s">
        <v>40</v>
      </c>
      <c r="J121" s="184"/>
      <c r="K121" s="184"/>
      <c r="L121" s="184"/>
      <c r="M121" s="184"/>
      <c r="N121" s="184"/>
      <c r="O121" s="187" t="s">
        <v>40</v>
      </c>
      <c r="P121" s="184"/>
      <c r="Q121" s="184"/>
      <c r="R121" s="184"/>
      <c r="S121" s="184"/>
      <c r="T121" s="184"/>
      <c r="U121" s="184"/>
      <c r="V121" s="184"/>
      <c r="W121" s="184"/>
      <c r="X121" s="184"/>
      <c r="Y121" s="184"/>
      <c r="Z121" s="184"/>
      <c r="AA121" s="184"/>
      <c r="AB121" s="97">
        <f>COUNTIF(C121:AA121,"x")</f>
        <v>3</v>
      </c>
      <c r="AC121" s="97">
        <f t="shared" ref="AC121:AK130" si="43">COUNTIFS($C121:$AA121,"x",$C$3:$AA$3,AC$4)</f>
        <v>0</v>
      </c>
      <c r="AD121" s="97">
        <f t="shared" si="43"/>
        <v>1</v>
      </c>
      <c r="AE121" s="97">
        <f t="shared" si="43"/>
        <v>0</v>
      </c>
      <c r="AF121" s="97">
        <f t="shared" si="43"/>
        <v>1</v>
      </c>
      <c r="AG121" s="97">
        <f t="shared" si="43"/>
        <v>0</v>
      </c>
      <c r="AH121" s="97">
        <f t="shared" si="43"/>
        <v>0</v>
      </c>
      <c r="AI121" s="97">
        <f t="shared" si="43"/>
        <v>0</v>
      </c>
      <c r="AJ121" s="97">
        <f t="shared" si="43"/>
        <v>0</v>
      </c>
      <c r="AK121" s="97">
        <f t="shared" si="43"/>
        <v>1</v>
      </c>
      <c r="AL121" s="409" t="s">
        <v>865</v>
      </c>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c r="EO121" s="84"/>
      <c r="EP121" s="84"/>
      <c r="EQ121" s="84"/>
      <c r="ER121" s="84"/>
      <c r="ES121" s="84"/>
      <c r="ET121" s="84"/>
      <c r="EU121" s="84"/>
      <c r="EV121" s="84"/>
      <c r="EW121" s="84"/>
      <c r="EX121" s="84"/>
      <c r="EY121" s="84"/>
      <c r="EZ121" s="84"/>
      <c r="FA121" s="84"/>
      <c r="FB121" s="84"/>
      <c r="FC121" s="84"/>
      <c r="FD121" s="84"/>
      <c r="FE121" s="84"/>
      <c r="FF121" s="84"/>
      <c r="FG121" s="84"/>
      <c r="FH121" s="84"/>
      <c r="FI121" s="84"/>
      <c r="FJ121" s="84"/>
      <c r="FK121" s="84"/>
      <c r="FL121" s="84"/>
      <c r="FM121" s="84"/>
      <c r="FN121" s="84"/>
      <c r="FO121" s="84"/>
      <c r="FP121" s="84"/>
      <c r="FQ121" s="84"/>
      <c r="FR121" s="84"/>
      <c r="FS121" s="84"/>
      <c r="FT121" s="84"/>
      <c r="FU121" s="84"/>
      <c r="FV121" s="84"/>
      <c r="FW121" s="84"/>
      <c r="FX121" s="84"/>
      <c r="FY121" s="84"/>
      <c r="FZ121" s="84"/>
      <c r="GA121" s="84"/>
      <c r="GB121" s="84"/>
      <c r="GC121" s="84"/>
      <c r="GD121" s="84"/>
      <c r="GE121" s="84"/>
      <c r="GF121" s="84"/>
      <c r="GG121" s="84"/>
      <c r="GH121" s="84"/>
      <c r="GI121" s="84"/>
      <c r="GJ121" s="84"/>
      <c r="GK121" s="84"/>
      <c r="GL121" s="84"/>
      <c r="GM121" s="84"/>
      <c r="GN121" s="84"/>
      <c r="GO121" s="84"/>
      <c r="GP121" s="84"/>
      <c r="GQ121" s="84"/>
      <c r="GR121" s="84"/>
      <c r="GS121" s="84"/>
      <c r="GT121" s="84"/>
      <c r="GU121" s="84"/>
      <c r="GV121" s="84"/>
      <c r="GW121" s="84"/>
      <c r="GX121" s="84"/>
      <c r="GY121" s="84"/>
      <c r="GZ121" s="84"/>
      <c r="HA121" s="84"/>
      <c r="HB121" s="84"/>
      <c r="HC121" s="84"/>
      <c r="HD121" s="84"/>
      <c r="HE121" s="84"/>
      <c r="HF121" s="84"/>
      <c r="HG121" s="84"/>
      <c r="HH121" s="84"/>
      <c r="HI121" s="84"/>
      <c r="HJ121" s="84"/>
      <c r="HK121" s="84"/>
      <c r="HL121" s="84"/>
      <c r="HM121" s="84"/>
      <c r="HN121" s="84"/>
      <c r="HO121" s="84"/>
      <c r="HP121" s="84"/>
      <c r="HQ121" s="84"/>
      <c r="HR121" s="84"/>
      <c r="HS121" s="84"/>
      <c r="HT121" s="84"/>
      <c r="HU121" s="84"/>
      <c r="HV121" s="84"/>
      <c r="HW121" s="84"/>
      <c r="HX121" s="84"/>
      <c r="HY121" s="84"/>
      <c r="HZ121" s="84"/>
      <c r="IA121" s="84"/>
      <c r="IB121" s="84"/>
      <c r="IC121" s="84"/>
      <c r="ID121" s="84"/>
      <c r="IE121" s="84"/>
      <c r="IF121" s="84"/>
      <c r="IG121" s="84"/>
      <c r="IH121" s="84"/>
      <c r="II121" s="84"/>
      <c r="IJ121" s="84"/>
      <c r="IK121" s="84"/>
      <c r="IL121" s="84"/>
      <c r="IM121" s="84"/>
      <c r="IN121" s="84"/>
      <c r="IO121" s="84"/>
      <c r="IP121" s="84"/>
      <c r="IQ121" s="84"/>
      <c r="IR121" s="84"/>
      <c r="IS121" s="84"/>
      <c r="IT121" s="84"/>
      <c r="IU121" s="84"/>
      <c r="IV121" s="84"/>
      <c r="IW121" s="84"/>
      <c r="IX121" s="84"/>
      <c r="IY121" s="84"/>
      <c r="IZ121" s="84"/>
      <c r="JA121" s="84"/>
      <c r="JB121" s="84"/>
      <c r="JC121" s="84"/>
      <c r="JD121" s="84"/>
      <c r="JE121" s="84"/>
      <c r="JF121" s="84"/>
      <c r="JG121" s="84"/>
      <c r="JH121" s="84"/>
      <c r="JI121" s="84"/>
      <c r="JJ121" s="84"/>
      <c r="JK121" s="84"/>
      <c r="JL121" s="84"/>
      <c r="JM121" s="84"/>
      <c r="JN121" s="84"/>
      <c r="JO121" s="84"/>
      <c r="JP121" s="84"/>
      <c r="JQ121" s="84"/>
      <c r="JR121" s="84"/>
      <c r="JS121" s="84"/>
      <c r="JT121" s="84"/>
      <c r="JU121" s="84"/>
      <c r="JV121" s="84"/>
      <c r="JW121" s="84"/>
      <c r="JX121" s="84"/>
      <c r="JY121" s="84"/>
      <c r="JZ121" s="84"/>
      <c r="KA121" s="84"/>
      <c r="KB121" s="84"/>
      <c r="KC121" s="84"/>
      <c r="KD121" s="84"/>
      <c r="KE121" s="84"/>
      <c r="KF121" s="84"/>
      <c r="KG121" s="84"/>
      <c r="KH121" s="84"/>
      <c r="KI121" s="84"/>
      <c r="KJ121" s="84"/>
      <c r="KK121" s="84"/>
      <c r="KL121" s="84"/>
      <c r="KM121" s="84"/>
      <c r="KN121" s="84"/>
      <c r="KO121" s="84"/>
      <c r="KP121" s="84"/>
      <c r="KQ121" s="84"/>
      <c r="KR121" s="84"/>
      <c r="KS121" s="84"/>
      <c r="KT121" s="84"/>
      <c r="KU121" s="84"/>
      <c r="KV121" s="84"/>
      <c r="KW121" s="84"/>
      <c r="KX121" s="84"/>
      <c r="KY121" s="84"/>
      <c r="KZ121" s="84"/>
      <c r="LA121" s="84"/>
      <c r="LB121" s="84"/>
      <c r="LC121" s="84"/>
      <c r="LD121" s="84"/>
      <c r="LE121" s="84"/>
      <c r="LF121" s="84"/>
      <c r="LG121" s="84"/>
      <c r="LH121" s="84"/>
      <c r="LI121" s="84"/>
      <c r="LJ121" s="84"/>
      <c r="LK121" s="84"/>
      <c r="LL121" s="84"/>
      <c r="LM121" s="84"/>
      <c r="LN121" s="84"/>
      <c r="LO121" s="84"/>
      <c r="LP121" s="84"/>
      <c r="LQ121" s="84"/>
      <c r="LR121" s="84"/>
      <c r="LS121" s="84"/>
      <c r="LT121" s="84"/>
      <c r="LU121" s="84"/>
      <c r="LV121" s="84"/>
      <c r="LW121" s="84"/>
      <c r="LX121" s="84"/>
      <c r="LY121" s="84"/>
      <c r="LZ121" s="84"/>
      <c r="MA121" s="84"/>
      <c r="MB121" s="84"/>
      <c r="MC121" s="84"/>
      <c r="MD121" s="84"/>
      <c r="ME121" s="84"/>
      <c r="MF121" s="84"/>
      <c r="MG121" s="84"/>
      <c r="MH121" s="84"/>
      <c r="MI121" s="84"/>
      <c r="MJ121" s="84"/>
      <c r="MK121" s="84"/>
      <c r="ML121" s="84"/>
      <c r="MM121" s="84"/>
      <c r="MN121" s="84"/>
      <c r="MO121" s="84"/>
      <c r="MP121" s="84"/>
      <c r="MQ121" s="84"/>
      <c r="MR121" s="84"/>
      <c r="MS121" s="84"/>
      <c r="MT121" s="84"/>
      <c r="MU121" s="84"/>
      <c r="MV121" s="84"/>
      <c r="MW121" s="84"/>
      <c r="MX121" s="84"/>
      <c r="MY121" s="84"/>
      <c r="MZ121" s="84"/>
      <c r="NA121" s="84"/>
      <c r="NB121" s="84"/>
      <c r="NC121" s="84"/>
      <c r="ND121" s="84"/>
      <c r="NE121" s="84"/>
      <c r="NF121" s="84"/>
      <c r="NG121" s="84"/>
      <c r="NH121" s="84"/>
      <c r="NI121" s="84"/>
      <c r="NJ121" s="84"/>
      <c r="NK121" s="84"/>
      <c r="NL121" s="84"/>
      <c r="NM121" s="84"/>
      <c r="NN121" s="84"/>
      <c r="NO121" s="84"/>
      <c r="NP121" s="84"/>
      <c r="NQ121" s="84"/>
      <c r="NR121" s="84"/>
      <c r="NS121" s="84"/>
      <c r="NT121" s="84"/>
      <c r="NU121" s="84"/>
      <c r="NV121" s="84"/>
      <c r="NW121" s="84"/>
      <c r="NX121" s="84"/>
      <c r="NY121" s="84"/>
      <c r="NZ121" s="84"/>
      <c r="OA121" s="84"/>
      <c r="OB121" s="84"/>
      <c r="OC121" s="84"/>
      <c r="OD121" s="84"/>
      <c r="OE121" s="84"/>
      <c r="OF121" s="84"/>
      <c r="OG121" s="84"/>
      <c r="OH121" s="84"/>
      <c r="OI121" s="84"/>
      <c r="OJ121" s="84"/>
      <c r="OK121" s="84"/>
      <c r="OL121" s="84"/>
      <c r="OM121" s="84"/>
      <c r="ON121" s="84"/>
      <c r="OO121" s="84"/>
      <c r="OP121" s="84"/>
      <c r="OQ121" s="84"/>
      <c r="OR121" s="84"/>
      <c r="OS121" s="84"/>
      <c r="OT121" s="84"/>
      <c r="OU121" s="84"/>
      <c r="OV121" s="84"/>
      <c r="OW121" s="84"/>
      <c r="OX121" s="84"/>
      <c r="OY121" s="84"/>
      <c r="OZ121" s="84"/>
      <c r="PA121" s="84"/>
      <c r="PB121" s="84"/>
      <c r="PC121" s="84"/>
      <c r="PD121" s="84"/>
      <c r="PE121" s="84"/>
      <c r="PF121" s="84"/>
      <c r="PG121" s="84"/>
      <c r="PH121" s="84"/>
      <c r="PI121" s="84"/>
      <c r="PJ121" s="84"/>
      <c r="PK121" s="84"/>
      <c r="PL121" s="84"/>
      <c r="PM121" s="84"/>
      <c r="PN121" s="84"/>
      <c r="PO121" s="84"/>
      <c r="PP121" s="84"/>
      <c r="PQ121" s="84"/>
      <c r="PR121" s="84"/>
      <c r="PS121" s="84"/>
      <c r="PT121" s="84"/>
      <c r="PU121" s="84"/>
      <c r="PV121" s="84"/>
      <c r="PW121" s="84"/>
      <c r="PX121" s="84"/>
      <c r="PY121" s="84"/>
      <c r="PZ121" s="84"/>
      <c r="QA121" s="84"/>
      <c r="QB121" s="84"/>
      <c r="QC121" s="84"/>
      <c r="QD121" s="84"/>
      <c r="QE121" s="84"/>
      <c r="QF121" s="84"/>
      <c r="QG121" s="84"/>
      <c r="QH121" s="84"/>
      <c r="QI121" s="84"/>
      <c r="QJ121" s="84"/>
      <c r="QK121" s="84"/>
      <c r="QL121" s="84"/>
      <c r="QM121" s="84"/>
      <c r="QN121" s="84"/>
      <c r="QO121" s="84"/>
      <c r="QP121" s="84"/>
      <c r="QQ121" s="84"/>
      <c r="QR121" s="84"/>
      <c r="QS121" s="84"/>
      <c r="QT121" s="84"/>
      <c r="QU121" s="84"/>
      <c r="QV121" s="84"/>
      <c r="QW121" s="84"/>
      <c r="QX121" s="84"/>
      <c r="QY121" s="84"/>
      <c r="QZ121" s="84"/>
      <c r="RA121" s="84"/>
      <c r="RB121" s="84"/>
      <c r="RC121" s="84"/>
      <c r="RD121" s="84"/>
      <c r="RE121" s="84"/>
      <c r="RF121" s="84"/>
      <c r="RG121" s="84"/>
      <c r="RH121" s="84"/>
      <c r="RI121" s="84"/>
      <c r="RJ121" s="84"/>
      <c r="RK121" s="84"/>
      <c r="RL121" s="84"/>
      <c r="RM121" s="84"/>
      <c r="RN121" s="84"/>
      <c r="RO121" s="84"/>
      <c r="RP121" s="84"/>
      <c r="RQ121" s="84"/>
      <c r="RR121" s="84"/>
      <c r="RS121" s="84"/>
      <c r="RT121" s="84"/>
      <c r="RU121" s="84"/>
      <c r="RV121" s="84"/>
      <c r="RW121" s="84"/>
      <c r="RX121" s="84"/>
      <c r="RY121" s="84"/>
      <c r="RZ121" s="84"/>
      <c r="SA121" s="84"/>
      <c r="SB121" s="84"/>
      <c r="SC121" s="84"/>
      <c r="SD121" s="84"/>
      <c r="SE121" s="84"/>
      <c r="SF121" s="84"/>
      <c r="SG121" s="84"/>
      <c r="SH121" s="84"/>
      <c r="SI121" s="84"/>
      <c r="SJ121" s="84"/>
      <c r="SK121" s="84"/>
      <c r="SL121" s="84"/>
      <c r="SM121" s="84"/>
      <c r="SN121" s="84"/>
      <c r="SO121" s="84"/>
      <c r="SP121" s="84"/>
      <c r="SQ121" s="84"/>
      <c r="SR121" s="84"/>
      <c r="SS121" s="84"/>
      <c r="ST121" s="84"/>
      <c r="SU121" s="84"/>
      <c r="SV121" s="84"/>
      <c r="SW121" s="84"/>
      <c r="SX121" s="84"/>
      <c r="SY121" s="84"/>
      <c r="SZ121" s="84"/>
      <c r="TA121" s="84"/>
      <c r="TB121" s="84"/>
      <c r="TC121" s="84"/>
      <c r="TD121" s="84"/>
      <c r="TE121" s="84"/>
      <c r="TF121" s="84"/>
      <c r="TG121" s="84"/>
      <c r="TH121" s="84"/>
      <c r="TI121" s="84"/>
      <c r="TJ121" s="84"/>
      <c r="TK121" s="84"/>
      <c r="TL121" s="84"/>
      <c r="TM121" s="84"/>
      <c r="TN121" s="84"/>
      <c r="TO121" s="84"/>
      <c r="TP121" s="84"/>
      <c r="TQ121" s="84"/>
      <c r="TR121" s="84"/>
      <c r="TS121" s="84"/>
      <c r="TT121" s="84"/>
      <c r="TU121" s="84"/>
      <c r="TV121" s="84"/>
      <c r="TW121" s="84"/>
      <c r="TX121" s="84"/>
      <c r="TY121" s="84"/>
      <c r="TZ121" s="84"/>
      <c r="UA121" s="84"/>
      <c r="UB121" s="84"/>
      <c r="UC121" s="84"/>
      <c r="UD121" s="84"/>
      <c r="UE121" s="84"/>
      <c r="UF121" s="84"/>
      <c r="UG121" s="84"/>
      <c r="UH121" s="84"/>
      <c r="UI121" s="84"/>
      <c r="UJ121" s="84"/>
      <c r="UK121" s="84"/>
      <c r="UL121" s="84"/>
      <c r="UM121" s="84"/>
      <c r="UN121" s="84"/>
      <c r="UO121" s="84"/>
      <c r="UP121" s="84"/>
      <c r="UQ121" s="84"/>
      <c r="UR121" s="84"/>
      <c r="US121" s="84"/>
      <c r="UT121" s="84"/>
      <c r="UU121" s="84"/>
      <c r="UV121" s="84"/>
      <c r="UW121" s="84"/>
      <c r="UX121" s="84"/>
      <c r="UY121" s="84"/>
      <c r="UZ121" s="84"/>
      <c r="VA121" s="84"/>
      <c r="VB121" s="84"/>
      <c r="VC121" s="84"/>
      <c r="VD121" s="84"/>
      <c r="VE121" s="84"/>
      <c r="VF121" s="84"/>
      <c r="VG121" s="84"/>
      <c r="VH121" s="84"/>
      <c r="VI121" s="84"/>
      <c r="VJ121" s="84"/>
      <c r="VK121" s="84"/>
      <c r="VL121" s="84"/>
      <c r="VM121" s="84"/>
    </row>
    <row r="122" spans="1:585" x14ac:dyDescent="0.45">
      <c r="A122" s="157" t="s">
        <v>58</v>
      </c>
      <c r="B122" s="197" t="s">
        <v>654</v>
      </c>
      <c r="C122" s="187"/>
      <c r="D122" s="187"/>
      <c r="E122" s="187"/>
      <c r="F122" s="187"/>
      <c r="G122" s="187"/>
      <c r="H122" s="187"/>
      <c r="I122" s="187"/>
      <c r="J122" s="187"/>
      <c r="K122" s="187"/>
      <c r="L122" s="187"/>
      <c r="M122" s="187"/>
      <c r="N122" s="187"/>
      <c r="O122" s="187"/>
      <c r="P122" s="191"/>
      <c r="Q122" s="187"/>
      <c r="R122" s="187"/>
      <c r="S122" s="187"/>
      <c r="T122" s="187"/>
      <c r="U122" s="187"/>
      <c r="V122" s="187"/>
      <c r="W122" s="187"/>
      <c r="X122" s="187"/>
      <c r="Y122" s="187" t="s">
        <v>40</v>
      </c>
      <c r="Z122" s="187"/>
      <c r="AA122" s="191"/>
      <c r="AB122" s="97">
        <f t="shared" ref="AB122:AB129" si="44">COUNTIF(C122:AA122,"x")</f>
        <v>1</v>
      </c>
      <c r="AC122" s="97">
        <f t="shared" si="43"/>
        <v>0</v>
      </c>
      <c r="AD122" s="97">
        <f t="shared" si="43"/>
        <v>0</v>
      </c>
      <c r="AE122" s="97">
        <f t="shared" si="43"/>
        <v>0</v>
      </c>
      <c r="AF122" s="97">
        <f t="shared" si="43"/>
        <v>0</v>
      </c>
      <c r="AG122" s="97">
        <f t="shared" si="43"/>
        <v>0</v>
      </c>
      <c r="AH122" s="97">
        <f t="shared" si="43"/>
        <v>1</v>
      </c>
      <c r="AI122" s="97">
        <f t="shared" si="43"/>
        <v>0</v>
      </c>
      <c r="AJ122" s="97">
        <f t="shared" si="43"/>
        <v>0</v>
      </c>
      <c r="AK122" s="97">
        <f t="shared" si="43"/>
        <v>0</v>
      </c>
      <c r="AL122" s="409"/>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c r="BK122" s="84"/>
      <c r="BL122" s="84"/>
      <c r="BM122" s="84"/>
      <c r="BN122" s="84"/>
      <c r="BO122" s="84"/>
      <c r="BP122" s="84"/>
      <c r="BQ122" s="84"/>
      <c r="BR122" s="84"/>
      <c r="BS122" s="84"/>
      <c r="BT122" s="84"/>
      <c r="BU122" s="84"/>
      <c r="BV122" s="84"/>
      <c r="BW122" s="84"/>
      <c r="BX122" s="84"/>
      <c r="BY122" s="84"/>
      <c r="BZ122" s="84"/>
      <c r="CA122" s="84"/>
      <c r="CB122" s="84"/>
      <c r="CC122" s="84"/>
      <c r="CD122" s="84"/>
      <c r="CE122" s="84"/>
      <c r="CF122" s="84"/>
      <c r="CG122" s="84"/>
      <c r="CH122" s="84"/>
      <c r="CI122" s="84"/>
      <c r="CJ122" s="84"/>
      <c r="CK122" s="84"/>
      <c r="CL122" s="84"/>
      <c r="CM122" s="84"/>
      <c r="CN122" s="84"/>
      <c r="CO122" s="84"/>
      <c r="CP122" s="84"/>
      <c r="CQ122" s="84"/>
      <c r="CR122" s="84"/>
      <c r="CS122" s="84"/>
      <c r="CT122" s="84"/>
      <c r="CU122" s="84"/>
      <c r="CV122" s="84"/>
      <c r="CW122" s="84"/>
      <c r="CX122" s="84"/>
      <c r="CY122" s="84"/>
      <c r="CZ122" s="84"/>
      <c r="DA122" s="84"/>
      <c r="DB122" s="84"/>
      <c r="DC122" s="84"/>
      <c r="DD122" s="84"/>
      <c r="DE122" s="84"/>
      <c r="DF122" s="84"/>
      <c r="DG122" s="84"/>
      <c r="DH122" s="84"/>
      <c r="DI122" s="84"/>
      <c r="DJ122" s="84"/>
      <c r="DK122" s="84"/>
      <c r="DL122" s="84"/>
      <c r="DM122" s="84"/>
      <c r="DN122" s="84"/>
      <c r="DO122" s="84"/>
      <c r="DP122" s="84"/>
      <c r="DQ122" s="84"/>
      <c r="DR122" s="84"/>
      <c r="DS122" s="84"/>
      <c r="DT122" s="84"/>
      <c r="DU122" s="84"/>
      <c r="DV122" s="84"/>
      <c r="DW122" s="84"/>
      <c r="DX122" s="84"/>
      <c r="DY122" s="84"/>
      <c r="DZ122" s="84"/>
      <c r="EA122" s="84"/>
      <c r="EB122" s="84"/>
      <c r="EC122" s="84"/>
      <c r="ED122" s="84"/>
      <c r="EE122" s="84"/>
      <c r="EF122" s="84"/>
      <c r="EG122" s="84"/>
      <c r="EH122" s="84"/>
      <c r="EI122" s="84"/>
      <c r="EJ122" s="84"/>
      <c r="EK122" s="84"/>
      <c r="EL122" s="84"/>
      <c r="EM122" s="84"/>
      <c r="EN122" s="84"/>
      <c r="EO122" s="84"/>
      <c r="EP122" s="84"/>
      <c r="EQ122" s="84"/>
      <c r="ER122" s="84"/>
      <c r="ES122" s="84"/>
      <c r="ET122" s="84"/>
      <c r="EU122" s="84"/>
      <c r="EV122" s="84"/>
      <c r="EW122" s="84"/>
      <c r="EX122" s="84"/>
      <c r="EY122" s="84"/>
      <c r="EZ122" s="84"/>
      <c r="FA122" s="84"/>
      <c r="FB122" s="84"/>
      <c r="FC122" s="84"/>
      <c r="FD122" s="84"/>
      <c r="FE122" s="84"/>
      <c r="FF122" s="84"/>
      <c r="FG122" s="84"/>
      <c r="FH122" s="84"/>
      <c r="FI122" s="84"/>
      <c r="FJ122" s="84"/>
      <c r="FK122" s="84"/>
      <c r="FL122" s="84"/>
      <c r="FM122" s="84"/>
      <c r="FN122" s="84"/>
      <c r="FO122" s="84"/>
      <c r="FP122" s="84"/>
      <c r="FQ122" s="84"/>
      <c r="FR122" s="84"/>
      <c r="FS122" s="84"/>
      <c r="FT122" s="84"/>
      <c r="FU122" s="84"/>
      <c r="FV122" s="84"/>
      <c r="FW122" s="84"/>
      <c r="FX122" s="84"/>
      <c r="FY122" s="84"/>
      <c r="FZ122" s="84"/>
      <c r="GA122" s="84"/>
      <c r="GB122" s="84"/>
      <c r="GC122" s="84"/>
      <c r="GD122" s="84"/>
      <c r="GE122" s="84"/>
      <c r="GF122" s="84"/>
      <c r="GG122" s="84"/>
      <c r="GH122" s="84"/>
      <c r="GI122" s="84"/>
      <c r="GJ122" s="84"/>
      <c r="GK122" s="84"/>
      <c r="GL122" s="84"/>
      <c r="GM122" s="84"/>
      <c r="GN122" s="84"/>
      <c r="GO122" s="84"/>
      <c r="GP122" s="84"/>
      <c r="GQ122" s="84"/>
      <c r="GR122" s="84"/>
      <c r="GS122" s="84"/>
      <c r="GT122" s="84"/>
      <c r="GU122" s="84"/>
      <c r="GV122" s="84"/>
      <c r="GW122" s="84"/>
      <c r="GX122" s="84"/>
      <c r="GY122" s="84"/>
      <c r="GZ122" s="84"/>
      <c r="HA122" s="84"/>
      <c r="HB122" s="84"/>
      <c r="HC122" s="84"/>
      <c r="HD122" s="84"/>
      <c r="HE122" s="84"/>
      <c r="HF122" s="84"/>
      <c r="HG122" s="84"/>
      <c r="HH122" s="84"/>
      <c r="HI122" s="84"/>
      <c r="HJ122" s="84"/>
      <c r="HK122" s="84"/>
      <c r="HL122" s="84"/>
      <c r="HM122" s="84"/>
      <c r="HN122" s="84"/>
      <c r="HO122" s="84"/>
      <c r="HP122" s="84"/>
      <c r="HQ122" s="84"/>
      <c r="HR122" s="84"/>
      <c r="HS122" s="84"/>
      <c r="HT122" s="84"/>
      <c r="HU122" s="84"/>
      <c r="HV122" s="84"/>
      <c r="HW122" s="84"/>
      <c r="HX122" s="84"/>
      <c r="HY122" s="84"/>
      <c r="HZ122" s="84"/>
      <c r="IA122" s="84"/>
      <c r="IB122" s="84"/>
      <c r="IC122" s="84"/>
      <c r="ID122" s="84"/>
      <c r="IE122" s="84"/>
      <c r="IF122" s="84"/>
      <c r="IG122" s="84"/>
      <c r="IH122" s="84"/>
      <c r="II122" s="84"/>
      <c r="IJ122" s="84"/>
      <c r="IK122" s="84"/>
      <c r="IL122" s="84"/>
      <c r="IM122" s="84"/>
      <c r="IN122" s="84"/>
      <c r="IO122" s="84"/>
      <c r="IP122" s="84"/>
      <c r="IQ122" s="84"/>
      <c r="IR122" s="84"/>
      <c r="IS122" s="84"/>
      <c r="IT122" s="84"/>
      <c r="IU122" s="84"/>
      <c r="IV122" s="84"/>
      <c r="IW122" s="84"/>
      <c r="IX122" s="84"/>
      <c r="IY122" s="84"/>
      <c r="IZ122" s="84"/>
      <c r="JA122" s="84"/>
      <c r="JB122" s="84"/>
      <c r="JC122" s="84"/>
      <c r="JD122" s="84"/>
      <c r="JE122" s="84"/>
      <c r="JF122" s="84"/>
      <c r="JG122" s="84"/>
      <c r="JH122" s="84"/>
      <c r="JI122" s="84"/>
      <c r="JJ122" s="84"/>
      <c r="JK122" s="84"/>
      <c r="JL122" s="84"/>
      <c r="JM122" s="84"/>
      <c r="JN122" s="84"/>
      <c r="JO122" s="84"/>
      <c r="JP122" s="84"/>
      <c r="JQ122" s="84"/>
      <c r="JR122" s="84"/>
      <c r="JS122" s="84"/>
      <c r="JT122" s="84"/>
      <c r="JU122" s="84"/>
      <c r="JV122" s="84"/>
      <c r="JW122" s="84"/>
      <c r="JX122" s="84"/>
      <c r="JY122" s="84"/>
      <c r="JZ122" s="84"/>
      <c r="KA122" s="84"/>
      <c r="KB122" s="84"/>
      <c r="KC122" s="84"/>
      <c r="KD122" s="84"/>
      <c r="KE122" s="84"/>
      <c r="KF122" s="84"/>
      <c r="KG122" s="84"/>
      <c r="KH122" s="84"/>
      <c r="KI122" s="84"/>
      <c r="KJ122" s="84"/>
      <c r="KK122" s="84"/>
      <c r="KL122" s="84"/>
      <c r="KM122" s="84"/>
      <c r="KN122" s="84"/>
      <c r="KO122" s="84"/>
      <c r="KP122" s="84"/>
      <c r="KQ122" s="84"/>
      <c r="KR122" s="84"/>
      <c r="KS122" s="84"/>
      <c r="KT122" s="84"/>
      <c r="KU122" s="84"/>
      <c r="KV122" s="84"/>
      <c r="KW122" s="84"/>
      <c r="KX122" s="84"/>
      <c r="KY122" s="84"/>
      <c r="KZ122" s="84"/>
      <c r="LA122" s="84"/>
      <c r="LB122" s="84"/>
      <c r="LC122" s="84"/>
      <c r="LD122" s="84"/>
      <c r="LE122" s="84"/>
      <c r="LF122" s="84"/>
      <c r="LG122" s="84"/>
      <c r="LH122" s="84"/>
      <c r="LI122" s="84"/>
      <c r="LJ122" s="84"/>
      <c r="LK122" s="84"/>
      <c r="LL122" s="84"/>
      <c r="LM122" s="84"/>
      <c r="LN122" s="84"/>
      <c r="LO122" s="84"/>
      <c r="LP122" s="84"/>
      <c r="LQ122" s="84"/>
      <c r="LR122" s="84"/>
      <c r="LS122" s="84"/>
      <c r="LT122" s="84"/>
      <c r="LU122" s="84"/>
      <c r="LV122" s="84"/>
      <c r="LW122" s="84"/>
      <c r="LX122" s="84"/>
      <c r="LY122" s="84"/>
      <c r="LZ122" s="84"/>
      <c r="MA122" s="84"/>
      <c r="MB122" s="84"/>
      <c r="MC122" s="84"/>
      <c r="MD122" s="84"/>
      <c r="ME122" s="84"/>
      <c r="MF122" s="84"/>
      <c r="MG122" s="84"/>
      <c r="MH122" s="84"/>
      <c r="MI122" s="84"/>
      <c r="MJ122" s="84"/>
      <c r="MK122" s="84"/>
      <c r="ML122" s="84"/>
      <c r="MM122" s="84"/>
      <c r="MN122" s="84"/>
      <c r="MO122" s="84"/>
      <c r="MP122" s="84"/>
      <c r="MQ122" s="84"/>
      <c r="MR122" s="84"/>
      <c r="MS122" s="84"/>
      <c r="MT122" s="84"/>
      <c r="MU122" s="84"/>
      <c r="MV122" s="84"/>
      <c r="MW122" s="84"/>
      <c r="MX122" s="84"/>
      <c r="MY122" s="84"/>
      <c r="MZ122" s="84"/>
      <c r="NA122" s="84"/>
      <c r="NB122" s="84"/>
      <c r="NC122" s="84"/>
      <c r="ND122" s="84"/>
      <c r="NE122" s="84"/>
      <c r="NF122" s="84"/>
      <c r="NG122" s="84"/>
      <c r="NH122" s="84"/>
      <c r="NI122" s="84"/>
      <c r="NJ122" s="84"/>
      <c r="NK122" s="84"/>
      <c r="NL122" s="84"/>
      <c r="NM122" s="84"/>
      <c r="NN122" s="84"/>
      <c r="NO122" s="84"/>
      <c r="NP122" s="84"/>
      <c r="NQ122" s="84"/>
      <c r="NR122" s="84"/>
      <c r="NS122" s="84"/>
      <c r="NT122" s="84"/>
      <c r="NU122" s="84"/>
      <c r="NV122" s="84"/>
      <c r="NW122" s="84"/>
      <c r="NX122" s="84"/>
      <c r="NY122" s="84"/>
      <c r="NZ122" s="84"/>
      <c r="OA122" s="84"/>
      <c r="OB122" s="84"/>
      <c r="OC122" s="84"/>
      <c r="OD122" s="84"/>
      <c r="OE122" s="84"/>
      <c r="OF122" s="84"/>
      <c r="OG122" s="84"/>
      <c r="OH122" s="84"/>
      <c r="OI122" s="84"/>
      <c r="OJ122" s="84"/>
      <c r="OK122" s="84"/>
      <c r="OL122" s="84"/>
      <c r="OM122" s="84"/>
      <c r="ON122" s="84"/>
      <c r="OO122" s="84"/>
      <c r="OP122" s="84"/>
      <c r="OQ122" s="84"/>
      <c r="OR122" s="84"/>
      <c r="OS122" s="84"/>
      <c r="OT122" s="84"/>
      <c r="OU122" s="84"/>
      <c r="OV122" s="84"/>
      <c r="OW122" s="84"/>
      <c r="OX122" s="84"/>
      <c r="OY122" s="84"/>
      <c r="OZ122" s="84"/>
      <c r="PA122" s="84"/>
      <c r="PB122" s="84"/>
      <c r="PC122" s="84"/>
      <c r="PD122" s="84"/>
      <c r="PE122" s="84"/>
      <c r="PF122" s="84"/>
      <c r="PG122" s="84"/>
      <c r="PH122" s="84"/>
      <c r="PI122" s="84"/>
      <c r="PJ122" s="84"/>
      <c r="PK122" s="84"/>
      <c r="PL122" s="84"/>
      <c r="PM122" s="84"/>
      <c r="PN122" s="84"/>
      <c r="PO122" s="84"/>
      <c r="PP122" s="84"/>
      <c r="PQ122" s="84"/>
      <c r="PR122" s="84"/>
      <c r="PS122" s="84"/>
      <c r="PT122" s="84"/>
      <c r="PU122" s="84"/>
      <c r="PV122" s="84"/>
      <c r="PW122" s="84"/>
      <c r="PX122" s="84"/>
      <c r="PY122" s="84"/>
      <c r="PZ122" s="84"/>
      <c r="QA122" s="84"/>
      <c r="QB122" s="84"/>
      <c r="QC122" s="84"/>
      <c r="QD122" s="84"/>
      <c r="QE122" s="84"/>
      <c r="QF122" s="84"/>
      <c r="QG122" s="84"/>
      <c r="QH122" s="84"/>
      <c r="QI122" s="84"/>
      <c r="QJ122" s="84"/>
      <c r="QK122" s="84"/>
      <c r="QL122" s="84"/>
      <c r="QM122" s="84"/>
      <c r="QN122" s="84"/>
      <c r="QO122" s="84"/>
      <c r="QP122" s="84"/>
      <c r="QQ122" s="84"/>
      <c r="QR122" s="84"/>
      <c r="QS122" s="84"/>
      <c r="QT122" s="84"/>
      <c r="QU122" s="84"/>
      <c r="QV122" s="84"/>
      <c r="QW122" s="84"/>
      <c r="QX122" s="84"/>
      <c r="QY122" s="84"/>
      <c r="QZ122" s="84"/>
      <c r="RA122" s="84"/>
      <c r="RB122" s="84"/>
      <c r="RC122" s="84"/>
      <c r="RD122" s="84"/>
      <c r="RE122" s="84"/>
      <c r="RF122" s="84"/>
      <c r="RG122" s="84"/>
      <c r="RH122" s="84"/>
      <c r="RI122" s="84"/>
      <c r="RJ122" s="84"/>
      <c r="RK122" s="84"/>
      <c r="RL122" s="84"/>
      <c r="RM122" s="84"/>
      <c r="RN122" s="84"/>
      <c r="RO122" s="84"/>
      <c r="RP122" s="84"/>
      <c r="RQ122" s="84"/>
      <c r="RR122" s="84"/>
      <c r="RS122" s="84"/>
      <c r="RT122" s="84"/>
      <c r="RU122" s="84"/>
      <c r="RV122" s="84"/>
      <c r="RW122" s="84"/>
      <c r="RX122" s="84"/>
      <c r="RY122" s="84"/>
      <c r="RZ122" s="84"/>
      <c r="SA122" s="84"/>
      <c r="SB122" s="84"/>
      <c r="SC122" s="84"/>
      <c r="SD122" s="84"/>
      <c r="SE122" s="84"/>
      <c r="SF122" s="84"/>
      <c r="SG122" s="84"/>
      <c r="SH122" s="84"/>
      <c r="SI122" s="84"/>
      <c r="SJ122" s="84"/>
      <c r="SK122" s="84"/>
      <c r="SL122" s="84"/>
      <c r="SM122" s="84"/>
      <c r="SN122" s="84"/>
      <c r="SO122" s="84"/>
      <c r="SP122" s="84"/>
      <c r="SQ122" s="84"/>
      <c r="SR122" s="84"/>
      <c r="SS122" s="84"/>
      <c r="ST122" s="84"/>
      <c r="SU122" s="84"/>
      <c r="SV122" s="84"/>
      <c r="SW122" s="84"/>
      <c r="SX122" s="84"/>
      <c r="SY122" s="84"/>
      <c r="SZ122" s="84"/>
      <c r="TA122" s="84"/>
      <c r="TB122" s="84"/>
      <c r="TC122" s="84"/>
      <c r="TD122" s="84"/>
      <c r="TE122" s="84"/>
      <c r="TF122" s="84"/>
      <c r="TG122" s="84"/>
      <c r="TH122" s="84"/>
      <c r="TI122" s="84"/>
      <c r="TJ122" s="84"/>
      <c r="TK122" s="84"/>
      <c r="TL122" s="84"/>
      <c r="TM122" s="84"/>
      <c r="TN122" s="84"/>
      <c r="TO122" s="84"/>
      <c r="TP122" s="84"/>
      <c r="TQ122" s="84"/>
      <c r="TR122" s="84"/>
      <c r="TS122" s="84"/>
      <c r="TT122" s="84"/>
      <c r="TU122" s="84"/>
      <c r="TV122" s="84"/>
      <c r="TW122" s="84"/>
      <c r="TX122" s="84"/>
      <c r="TY122" s="84"/>
      <c r="TZ122" s="84"/>
      <c r="UA122" s="84"/>
      <c r="UB122" s="84"/>
      <c r="UC122" s="84"/>
      <c r="UD122" s="84"/>
      <c r="UE122" s="84"/>
      <c r="UF122" s="84"/>
      <c r="UG122" s="84"/>
      <c r="UH122" s="84"/>
      <c r="UI122" s="84"/>
      <c r="UJ122" s="84"/>
      <c r="UK122" s="84"/>
      <c r="UL122" s="84"/>
      <c r="UM122" s="84"/>
      <c r="UN122" s="84"/>
      <c r="UO122" s="84"/>
      <c r="UP122" s="84"/>
      <c r="UQ122" s="84"/>
      <c r="UR122" s="84"/>
      <c r="US122" s="84"/>
      <c r="UT122" s="84"/>
      <c r="UU122" s="84"/>
      <c r="UV122" s="84"/>
      <c r="UW122" s="84"/>
      <c r="UX122" s="84"/>
      <c r="UY122" s="84"/>
      <c r="UZ122" s="84"/>
      <c r="VA122" s="84"/>
      <c r="VB122" s="84"/>
      <c r="VC122" s="84"/>
      <c r="VD122" s="84"/>
      <c r="VE122" s="84"/>
      <c r="VF122" s="84"/>
      <c r="VG122" s="84"/>
      <c r="VH122" s="84"/>
      <c r="VI122" s="84"/>
      <c r="VJ122" s="84"/>
      <c r="VK122" s="84"/>
      <c r="VL122" s="84"/>
      <c r="VM122" s="84"/>
    </row>
    <row r="123" spans="1:585" s="268" customFormat="1" x14ac:dyDescent="0.45">
      <c r="A123" s="157" t="s">
        <v>115</v>
      </c>
      <c r="B123" s="197" t="s">
        <v>113</v>
      </c>
      <c r="C123" s="121"/>
      <c r="D123" s="121"/>
      <c r="E123" s="121"/>
      <c r="F123" s="121" t="s">
        <v>40</v>
      </c>
      <c r="G123" s="121"/>
      <c r="H123" s="121"/>
      <c r="I123" s="121"/>
      <c r="J123" s="121"/>
      <c r="K123" s="121"/>
      <c r="L123" s="121"/>
      <c r="M123" s="121"/>
      <c r="N123" s="121"/>
      <c r="O123" s="121"/>
      <c r="P123" s="122"/>
      <c r="Q123" s="121" t="s">
        <v>40</v>
      </c>
      <c r="R123" s="121"/>
      <c r="S123" s="121"/>
      <c r="T123" s="121"/>
      <c r="U123" s="121"/>
      <c r="V123" s="121"/>
      <c r="W123" s="121"/>
      <c r="X123" s="121"/>
      <c r="Y123" s="121"/>
      <c r="Z123" s="121"/>
      <c r="AA123" s="122"/>
      <c r="AB123" s="97">
        <f t="shared" si="44"/>
        <v>2</v>
      </c>
      <c r="AC123" s="97">
        <f t="shared" si="43"/>
        <v>1</v>
      </c>
      <c r="AD123" s="97">
        <f t="shared" si="43"/>
        <v>0</v>
      </c>
      <c r="AE123" s="97">
        <f t="shared" si="43"/>
        <v>0</v>
      </c>
      <c r="AF123" s="97">
        <f t="shared" si="43"/>
        <v>1</v>
      </c>
      <c r="AG123" s="97">
        <f t="shared" si="43"/>
        <v>0</v>
      </c>
      <c r="AH123" s="97">
        <f t="shared" si="43"/>
        <v>0</v>
      </c>
      <c r="AI123" s="97">
        <f t="shared" si="43"/>
        <v>0</v>
      </c>
      <c r="AJ123" s="97">
        <f t="shared" si="43"/>
        <v>0</v>
      </c>
      <c r="AK123" s="97">
        <f t="shared" si="43"/>
        <v>0</v>
      </c>
      <c r="AL123" s="409"/>
    </row>
    <row r="124" spans="1:585" s="268" customFormat="1" x14ac:dyDescent="0.45">
      <c r="A124" s="157" t="s">
        <v>117</v>
      </c>
      <c r="B124" s="134" t="s">
        <v>751</v>
      </c>
      <c r="C124" s="121"/>
      <c r="D124" s="121"/>
      <c r="E124" s="121"/>
      <c r="F124" s="121" t="s">
        <v>40</v>
      </c>
      <c r="G124" s="121"/>
      <c r="H124" s="121"/>
      <c r="I124" s="121"/>
      <c r="J124" s="121"/>
      <c r="K124" s="121"/>
      <c r="L124" s="121"/>
      <c r="M124" s="121"/>
      <c r="N124" s="121"/>
      <c r="O124" s="121"/>
      <c r="P124" s="122"/>
      <c r="Q124" s="121" t="s">
        <v>40</v>
      </c>
      <c r="R124" s="121"/>
      <c r="S124" s="121"/>
      <c r="T124" s="121"/>
      <c r="U124" s="121"/>
      <c r="V124" s="121"/>
      <c r="W124" s="121"/>
      <c r="X124" s="121"/>
      <c r="Y124" s="121"/>
      <c r="Z124" s="121"/>
      <c r="AA124" s="122"/>
      <c r="AB124" s="97">
        <f t="shared" si="44"/>
        <v>2</v>
      </c>
      <c r="AC124" s="97">
        <f t="shared" si="43"/>
        <v>1</v>
      </c>
      <c r="AD124" s="97">
        <f t="shared" si="43"/>
        <v>0</v>
      </c>
      <c r="AE124" s="97">
        <f t="shared" si="43"/>
        <v>0</v>
      </c>
      <c r="AF124" s="97">
        <f t="shared" si="43"/>
        <v>1</v>
      </c>
      <c r="AG124" s="97">
        <f t="shared" si="43"/>
        <v>0</v>
      </c>
      <c r="AH124" s="97">
        <f t="shared" si="43"/>
        <v>0</v>
      </c>
      <c r="AI124" s="97">
        <f t="shared" si="43"/>
        <v>0</v>
      </c>
      <c r="AJ124" s="97">
        <f t="shared" si="43"/>
        <v>0</v>
      </c>
      <c r="AK124" s="97">
        <f t="shared" si="43"/>
        <v>0</v>
      </c>
      <c r="AL124" s="409"/>
    </row>
    <row r="125" spans="1:585" s="268" customFormat="1" ht="32" x14ac:dyDescent="0.45">
      <c r="A125" s="157" t="s">
        <v>119</v>
      </c>
      <c r="B125" s="134" t="s">
        <v>689</v>
      </c>
      <c r="C125" s="121"/>
      <c r="D125" s="121"/>
      <c r="E125" s="121"/>
      <c r="F125" s="121"/>
      <c r="G125" s="121"/>
      <c r="H125" s="121"/>
      <c r="I125" s="121"/>
      <c r="J125" s="121"/>
      <c r="K125" s="121"/>
      <c r="L125" s="121"/>
      <c r="M125" s="121"/>
      <c r="N125" s="121"/>
      <c r="O125" s="121"/>
      <c r="P125" s="122"/>
      <c r="Q125" s="121"/>
      <c r="R125" s="121" t="s">
        <v>40</v>
      </c>
      <c r="S125" s="121"/>
      <c r="T125" s="121"/>
      <c r="U125" s="121"/>
      <c r="V125" s="121" t="s">
        <v>40</v>
      </c>
      <c r="W125" s="121"/>
      <c r="X125" s="121"/>
      <c r="Y125" s="121"/>
      <c r="Z125" s="121"/>
      <c r="AA125" s="122"/>
      <c r="AB125" s="97">
        <f t="shared" si="44"/>
        <v>2</v>
      </c>
      <c r="AC125" s="97">
        <f t="shared" si="43"/>
        <v>0</v>
      </c>
      <c r="AD125" s="97">
        <f t="shared" si="43"/>
        <v>0</v>
      </c>
      <c r="AE125" s="97">
        <f t="shared" si="43"/>
        <v>0</v>
      </c>
      <c r="AF125" s="97">
        <f t="shared" si="43"/>
        <v>0</v>
      </c>
      <c r="AG125" s="97">
        <f t="shared" si="43"/>
        <v>1</v>
      </c>
      <c r="AH125" s="97">
        <f t="shared" si="43"/>
        <v>0</v>
      </c>
      <c r="AI125" s="97">
        <f t="shared" si="43"/>
        <v>1</v>
      </c>
      <c r="AJ125" s="97">
        <f t="shared" si="43"/>
        <v>0</v>
      </c>
      <c r="AK125" s="97">
        <f t="shared" si="43"/>
        <v>0</v>
      </c>
      <c r="AL125" s="409"/>
    </row>
    <row r="126" spans="1:585" s="268" customFormat="1" x14ac:dyDescent="0.45">
      <c r="A126" s="157" t="s">
        <v>133</v>
      </c>
      <c r="B126" s="134" t="s">
        <v>752</v>
      </c>
      <c r="C126" s="121"/>
      <c r="D126" s="121"/>
      <c r="E126" s="121"/>
      <c r="F126" s="121"/>
      <c r="G126" s="121"/>
      <c r="H126" s="121"/>
      <c r="I126" s="121"/>
      <c r="J126" s="121"/>
      <c r="K126" s="121"/>
      <c r="L126" s="121"/>
      <c r="M126" s="121"/>
      <c r="N126" s="121"/>
      <c r="O126" s="121"/>
      <c r="P126" s="122"/>
      <c r="Q126" s="121"/>
      <c r="R126" s="121"/>
      <c r="S126" s="121"/>
      <c r="T126" s="121" t="s">
        <v>40</v>
      </c>
      <c r="U126" s="121"/>
      <c r="V126" s="121"/>
      <c r="W126" s="121"/>
      <c r="X126" s="121"/>
      <c r="Y126" s="121"/>
      <c r="Z126" s="121"/>
      <c r="AA126" s="122"/>
      <c r="AB126" s="97">
        <f t="shared" si="44"/>
        <v>1</v>
      </c>
      <c r="AC126" s="97">
        <f t="shared" si="43"/>
        <v>0</v>
      </c>
      <c r="AD126" s="97">
        <f t="shared" si="43"/>
        <v>0</v>
      </c>
      <c r="AE126" s="97">
        <f t="shared" si="43"/>
        <v>0</v>
      </c>
      <c r="AF126" s="97">
        <f t="shared" si="43"/>
        <v>0</v>
      </c>
      <c r="AG126" s="97">
        <f t="shared" si="43"/>
        <v>1</v>
      </c>
      <c r="AH126" s="97">
        <f t="shared" si="43"/>
        <v>0</v>
      </c>
      <c r="AI126" s="97">
        <f t="shared" si="43"/>
        <v>0</v>
      </c>
      <c r="AJ126" s="97">
        <f t="shared" si="43"/>
        <v>0</v>
      </c>
      <c r="AK126" s="97">
        <f t="shared" si="43"/>
        <v>0</v>
      </c>
      <c r="AL126" s="409"/>
    </row>
    <row r="127" spans="1:585" s="268" customFormat="1" x14ac:dyDescent="0.45">
      <c r="A127" s="157" t="s">
        <v>139</v>
      </c>
      <c r="B127" s="134" t="s">
        <v>507</v>
      </c>
      <c r="C127" s="121"/>
      <c r="D127" s="121"/>
      <c r="E127" s="121"/>
      <c r="F127" s="121" t="s">
        <v>40</v>
      </c>
      <c r="G127" s="121"/>
      <c r="H127" s="121"/>
      <c r="I127" s="121"/>
      <c r="J127" s="121"/>
      <c r="K127" s="121" t="s">
        <v>40</v>
      </c>
      <c r="L127" s="121"/>
      <c r="M127" s="121"/>
      <c r="N127" s="121"/>
      <c r="O127" s="121"/>
      <c r="P127" s="122" t="s">
        <v>40</v>
      </c>
      <c r="Q127" s="121"/>
      <c r="R127" s="121" t="s">
        <v>40</v>
      </c>
      <c r="S127" s="121"/>
      <c r="T127" s="121"/>
      <c r="U127" s="121"/>
      <c r="V127" s="121"/>
      <c r="W127" s="121"/>
      <c r="X127" s="121"/>
      <c r="Y127" s="121"/>
      <c r="Z127" s="121"/>
      <c r="AA127" s="122"/>
      <c r="AB127" s="97">
        <f t="shared" si="44"/>
        <v>4</v>
      </c>
      <c r="AC127" s="97">
        <f t="shared" si="43"/>
        <v>1</v>
      </c>
      <c r="AD127" s="97">
        <f t="shared" si="43"/>
        <v>0</v>
      </c>
      <c r="AE127" s="97">
        <f t="shared" si="43"/>
        <v>1</v>
      </c>
      <c r="AF127" s="97">
        <f t="shared" si="43"/>
        <v>0</v>
      </c>
      <c r="AG127" s="97">
        <f t="shared" si="43"/>
        <v>1</v>
      </c>
      <c r="AH127" s="97">
        <f t="shared" si="43"/>
        <v>0</v>
      </c>
      <c r="AI127" s="97">
        <f t="shared" si="43"/>
        <v>0</v>
      </c>
      <c r="AJ127" s="97">
        <f t="shared" si="43"/>
        <v>0</v>
      </c>
      <c r="AK127" s="97">
        <f t="shared" si="43"/>
        <v>1</v>
      </c>
      <c r="AL127" s="409"/>
    </row>
    <row r="128" spans="1:585" s="268" customFormat="1" x14ac:dyDescent="0.45">
      <c r="A128" s="157" t="s">
        <v>246</v>
      </c>
      <c r="B128" s="134" t="s">
        <v>753</v>
      </c>
      <c r="C128" s="121" t="s">
        <v>40</v>
      </c>
      <c r="D128" s="121" t="s">
        <v>40</v>
      </c>
      <c r="E128" s="121" t="s">
        <v>40</v>
      </c>
      <c r="F128" s="121" t="s">
        <v>40</v>
      </c>
      <c r="G128" s="121"/>
      <c r="H128" s="121"/>
      <c r="I128" s="121"/>
      <c r="J128" s="121" t="s">
        <v>40</v>
      </c>
      <c r="K128" s="121"/>
      <c r="L128" s="121" t="s">
        <v>40</v>
      </c>
      <c r="M128" s="121"/>
      <c r="N128" s="121" t="s">
        <v>40</v>
      </c>
      <c r="O128" s="121"/>
      <c r="P128" s="122"/>
      <c r="Q128" s="121"/>
      <c r="R128" s="121" t="s">
        <v>40</v>
      </c>
      <c r="S128" s="121"/>
      <c r="T128" s="121"/>
      <c r="U128" s="121"/>
      <c r="V128" s="121"/>
      <c r="W128" s="121"/>
      <c r="X128" s="121"/>
      <c r="Y128" s="121"/>
      <c r="Z128" s="121" t="s">
        <v>40</v>
      </c>
      <c r="AA128" s="122" t="s">
        <v>40</v>
      </c>
      <c r="AB128" s="97">
        <f t="shared" si="44"/>
        <v>10</v>
      </c>
      <c r="AC128" s="97">
        <f t="shared" si="43"/>
        <v>3</v>
      </c>
      <c r="AD128" s="97">
        <f t="shared" si="43"/>
        <v>2</v>
      </c>
      <c r="AE128" s="97">
        <f t="shared" si="43"/>
        <v>1</v>
      </c>
      <c r="AF128" s="97">
        <f t="shared" si="43"/>
        <v>1</v>
      </c>
      <c r="AG128" s="97">
        <f t="shared" si="43"/>
        <v>1</v>
      </c>
      <c r="AH128" s="97">
        <f t="shared" si="43"/>
        <v>0</v>
      </c>
      <c r="AI128" s="97">
        <f t="shared" si="43"/>
        <v>2</v>
      </c>
      <c r="AJ128" s="97">
        <f t="shared" si="43"/>
        <v>0</v>
      </c>
      <c r="AK128" s="97">
        <f t="shared" si="43"/>
        <v>0</v>
      </c>
      <c r="AL128" s="409"/>
    </row>
    <row r="129" spans="1:38" s="268" customFormat="1" x14ac:dyDescent="0.45">
      <c r="A129" s="157" t="s">
        <v>259</v>
      </c>
      <c r="B129" s="134" t="s">
        <v>120</v>
      </c>
      <c r="C129" s="121" t="s">
        <v>40</v>
      </c>
      <c r="D129" s="121" t="s">
        <v>40</v>
      </c>
      <c r="E129" s="121" t="s">
        <v>40</v>
      </c>
      <c r="F129" s="121"/>
      <c r="G129" s="121"/>
      <c r="H129" s="121" t="s">
        <v>40</v>
      </c>
      <c r="I129" s="121"/>
      <c r="J129" s="121" t="s">
        <v>40</v>
      </c>
      <c r="K129" s="121"/>
      <c r="L129" s="121" t="s">
        <v>40</v>
      </c>
      <c r="M129" s="121" t="s">
        <v>40</v>
      </c>
      <c r="N129" s="121"/>
      <c r="O129" s="121"/>
      <c r="P129" s="122"/>
      <c r="Q129" s="121" t="s">
        <v>40</v>
      </c>
      <c r="R129" s="121"/>
      <c r="S129" s="121" t="s">
        <v>40</v>
      </c>
      <c r="T129" s="121" t="s">
        <v>40</v>
      </c>
      <c r="U129" s="121" t="s">
        <v>40</v>
      </c>
      <c r="V129" s="121" t="s">
        <v>40</v>
      </c>
      <c r="W129" s="121" t="s">
        <v>40</v>
      </c>
      <c r="X129" s="121" t="s">
        <v>693</v>
      </c>
      <c r="Y129" s="121"/>
      <c r="Z129" s="121" t="s">
        <v>40</v>
      </c>
      <c r="AA129" s="122"/>
      <c r="AB129" s="97">
        <f t="shared" si="44"/>
        <v>15</v>
      </c>
      <c r="AC129" s="97">
        <f t="shared" si="43"/>
        <v>2</v>
      </c>
      <c r="AD129" s="97">
        <f t="shared" si="43"/>
        <v>3</v>
      </c>
      <c r="AE129" s="97">
        <f t="shared" si="43"/>
        <v>2</v>
      </c>
      <c r="AF129" s="97">
        <f t="shared" si="43"/>
        <v>1</v>
      </c>
      <c r="AG129" s="97">
        <f t="shared" si="43"/>
        <v>2</v>
      </c>
      <c r="AH129" s="97">
        <f t="shared" si="43"/>
        <v>1</v>
      </c>
      <c r="AI129" s="97">
        <f t="shared" si="43"/>
        <v>2</v>
      </c>
      <c r="AJ129" s="97">
        <f t="shared" si="43"/>
        <v>2</v>
      </c>
      <c r="AK129" s="97">
        <f t="shared" si="43"/>
        <v>0</v>
      </c>
      <c r="AL129" s="409"/>
    </row>
    <row r="130" spans="1:38" s="268" customFormat="1" x14ac:dyDescent="0.45">
      <c r="A130" s="160" t="s">
        <v>260</v>
      </c>
      <c r="B130" s="142" t="s">
        <v>855</v>
      </c>
      <c r="C130" s="135"/>
      <c r="D130" s="135"/>
      <c r="E130" s="135"/>
      <c r="F130" s="135"/>
      <c r="G130" s="135"/>
      <c r="H130" s="135"/>
      <c r="I130" s="135"/>
      <c r="J130" s="135"/>
      <c r="K130" s="135"/>
      <c r="L130" s="135"/>
      <c r="M130" s="135"/>
      <c r="N130" s="135"/>
      <c r="O130" s="135"/>
      <c r="P130" s="139"/>
      <c r="Q130" s="135"/>
      <c r="R130" s="135"/>
      <c r="S130" s="135"/>
      <c r="T130" s="135"/>
      <c r="U130" s="135"/>
      <c r="V130" s="135" t="s">
        <v>40</v>
      </c>
      <c r="W130" s="135"/>
      <c r="X130" s="135"/>
      <c r="Y130" s="135"/>
      <c r="Z130" s="135"/>
      <c r="AA130" s="139"/>
      <c r="AB130" s="107">
        <f t="shared" ref="AB130:AB153" si="45">COUNTIF(C130:AA130,"x")</f>
        <v>1</v>
      </c>
      <c r="AC130" s="107">
        <f t="shared" si="43"/>
        <v>0</v>
      </c>
      <c r="AD130" s="107">
        <f t="shared" si="43"/>
        <v>0</v>
      </c>
      <c r="AE130" s="107">
        <f t="shared" si="43"/>
        <v>0</v>
      </c>
      <c r="AF130" s="107">
        <f t="shared" si="43"/>
        <v>0</v>
      </c>
      <c r="AG130" s="107">
        <f t="shared" si="43"/>
        <v>0</v>
      </c>
      <c r="AH130" s="107">
        <f t="shared" si="43"/>
        <v>0</v>
      </c>
      <c r="AI130" s="107">
        <f t="shared" si="43"/>
        <v>1</v>
      </c>
      <c r="AJ130" s="107">
        <f t="shared" si="43"/>
        <v>0</v>
      </c>
      <c r="AK130" s="107">
        <f t="shared" si="43"/>
        <v>0</v>
      </c>
      <c r="AL130" s="409"/>
    </row>
    <row r="131" spans="1:38" s="268" customFormat="1" x14ac:dyDescent="0.45">
      <c r="A131" s="160" t="s">
        <v>261</v>
      </c>
      <c r="B131" s="142" t="s">
        <v>800</v>
      </c>
      <c r="C131" s="135"/>
      <c r="D131" s="135"/>
      <c r="E131" s="135"/>
      <c r="F131" s="135"/>
      <c r="G131" s="135"/>
      <c r="H131" s="135"/>
      <c r="I131" s="135"/>
      <c r="J131" s="135"/>
      <c r="K131" s="135"/>
      <c r="L131" s="135"/>
      <c r="M131" s="135"/>
      <c r="N131" s="135"/>
      <c r="O131" s="135"/>
      <c r="P131" s="139"/>
      <c r="Q131" s="135" t="s">
        <v>40</v>
      </c>
      <c r="R131" s="135"/>
      <c r="S131" s="135"/>
      <c r="T131" s="135"/>
      <c r="U131" s="135"/>
      <c r="V131" s="135"/>
      <c r="W131" s="135"/>
      <c r="X131" s="135"/>
      <c r="Y131" s="135"/>
      <c r="Z131" s="135"/>
      <c r="AA131" s="139"/>
      <c r="AB131" s="107">
        <f t="shared" ref="AB131:AB133" si="46">COUNTIF(C131:AA131,"x")</f>
        <v>1</v>
      </c>
      <c r="AC131" s="107">
        <f t="shared" ref="AC131:AK140" si="47">COUNTIFS($C131:$AA131,"x",$C$3:$AA$3,AC$4)</f>
        <v>0</v>
      </c>
      <c r="AD131" s="107">
        <f t="shared" si="47"/>
        <v>0</v>
      </c>
      <c r="AE131" s="107">
        <f t="shared" si="47"/>
        <v>0</v>
      </c>
      <c r="AF131" s="107">
        <f t="shared" si="47"/>
        <v>1</v>
      </c>
      <c r="AG131" s="107">
        <f t="shared" si="47"/>
        <v>0</v>
      </c>
      <c r="AH131" s="107">
        <f t="shared" si="47"/>
        <v>0</v>
      </c>
      <c r="AI131" s="107">
        <f t="shared" si="47"/>
        <v>0</v>
      </c>
      <c r="AJ131" s="107">
        <f t="shared" si="47"/>
        <v>0</v>
      </c>
      <c r="AK131" s="107">
        <f t="shared" si="47"/>
        <v>0</v>
      </c>
      <c r="AL131" s="409"/>
    </row>
    <row r="132" spans="1:38" s="268" customFormat="1" x14ac:dyDescent="0.45">
      <c r="A132" s="160" t="s">
        <v>263</v>
      </c>
      <c r="B132" s="142" t="s">
        <v>801</v>
      </c>
      <c r="C132" s="135"/>
      <c r="D132" s="135"/>
      <c r="E132" s="135"/>
      <c r="F132" s="135"/>
      <c r="G132" s="135"/>
      <c r="H132" s="135"/>
      <c r="I132" s="135"/>
      <c r="J132" s="135"/>
      <c r="K132" s="135"/>
      <c r="L132" s="135"/>
      <c r="M132" s="135"/>
      <c r="N132" s="135"/>
      <c r="O132" s="135"/>
      <c r="P132" s="139"/>
      <c r="Q132" s="135" t="s">
        <v>40</v>
      </c>
      <c r="R132" s="135"/>
      <c r="S132" s="135"/>
      <c r="T132" s="135"/>
      <c r="U132" s="135"/>
      <c r="V132" s="135"/>
      <c r="W132" s="135"/>
      <c r="X132" s="135"/>
      <c r="Y132" s="135"/>
      <c r="Z132" s="135"/>
      <c r="AA132" s="139"/>
      <c r="AB132" s="107">
        <f t="shared" si="46"/>
        <v>1</v>
      </c>
      <c r="AC132" s="107">
        <f t="shared" si="47"/>
        <v>0</v>
      </c>
      <c r="AD132" s="107">
        <f t="shared" si="47"/>
        <v>0</v>
      </c>
      <c r="AE132" s="107">
        <f t="shared" si="47"/>
        <v>0</v>
      </c>
      <c r="AF132" s="107">
        <f t="shared" si="47"/>
        <v>1</v>
      </c>
      <c r="AG132" s="107">
        <f t="shared" si="47"/>
        <v>0</v>
      </c>
      <c r="AH132" s="107">
        <f t="shared" si="47"/>
        <v>0</v>
      </c>
      <c r="AI132" s="107">
        <f t="shared" si="47"/>
        <v>0</v>
      </c>
      <c r="AJ132" s="107">
        <f t="shared" si="47"/>
        <v>0</v>
      </c>
      <c r="AK132" s="107">
        <f t="shared" si="47"/>
        <v>0</v>
      </c>
      <c r="AL132" s="409"/>
    </row>
    <row r="133" spans="1:38" s="268" customFormat="1" x14ac:dyDescent="0.45">
      <c r="A133" s="160" t="s">
        <v>316</v>
      </c>
      <c r="B133" s="142" t="s">
        <v>692</v>
      </c>
      <c r="C133" s="135"/>
      <c r="D133" s="135"/>
      <c r="E133" s="135"/>
      <c r="F133" s="135"/>
      <c r="G133" s="135"/>
      <c r="H133" s="135"/>
      <c r="I133" s="135"/>
      <c r="J133" s="135"/>
      <c r="K133" s="135"/>
      <c r="L133" s="135"/>
      <c r="M133" s="135"/>
      <c r="N133" s="135"/>
      <c r="O133" s="135"/>
      <c r="P133" s="135"/>
      <c r="Q133" s="135"/>
      <c r="R133" s="135"/>
      <c r="S133" s="135"/>
      <c r="T133" s="135"/>
      <c r="U133" s="135"/>
      <c r="V133" s="135"/>
      <c r="W133" s="135" t="s">
        <v>40</v>
      </c>
      <c r="X133" s="135"/>
      <c r="Y133" s="135"/>
      <c r="Z133" s="135"/>
      <c r="AA133" s="135"/>
      <c r="AB133" s="107">
        <f t="shared" si="46"/>
        <v>1</v>
      </c>
      <c r="AC133" s="107">
        <f t="shared" si="47"/>
        <v>0</v>
      </c>
      <c r="AD133" s="107">
        <f t="shared" si="47"/>
        <v>0</v>
      </c>
      <c r="AE133" s="107">
        <f t="shared" si="47"/>
        <v>0</v>
      </c>
      <c r="AF133" s="107">
        <f t="shared" si="47"/>
        <v>0</v>
      </c>
      <c r="AG133" s="107">
        <f t="shared" si="47"/>
        <v>0</v>
      </c>
      <c r="AH133" s="107">
        <f t="shared" si="47"/>
        <v>0</v>
      </c>
      <c r="AI133" s="107">
        <f t="shared" si="47"/>
        <v>0</v>
      </c>
      <c r="AJ133" s="107">
        <f t="shared" si="47"/>
        <v>1</v>
      </c>
      <c r="AK133" s="107">
        <f t="shared" si="47"/>
        <v>0</v>
      </c>
      <c r="AL133" s="409"/>
    </row>
    <row r="134" spans="1:38" s="269" customFormat="1" x14ac:dyDescent="0.45">
      <c r="A134" s="297" t="s">
        <v>701</v>
      </c>
      <c r="B134" s="144" t="s">
        <v>146</v>
      </c>
      <c r="C134" s="145"/>
      <c r="D134" s="145"/>
      <c r="E134" s="145"/>
      <c r="F134" s="145"/>
      <c r="G134" s="145"/>
      <c r="H134" s="145"/>
      <c r="I134" s="145"/>
      <c r="J134" s="145"/>
      <c r="K134" s="145"/>
      <c r="L134" s="145" t="s">
        <v>40</v>
      </c>
      <c r="M134" s="145"/>
      <c r="N134" s="145"/>
      <c r="O134" s="145"/>
      <c r="P134" s="145"/>
      <c r="Q134" s="145"/>
      <c r="R134" s="145"/>
      <c r="S134" s="145"/>
      <c r="T134" s="145"/>
      <c r="U134" s="145"/>
      <c r="V134" s="145"/>
      <c r="W134" s="145"/>
      <c r="X134" s="145"/>
      <c r="Y134" s="145"/>
      <c r="Z134" s="145"/>
      <c r="AA134" s="145"/>
      <c r="AB134" s="100">
        <f t="shared" si="45"/>
        <v>1</v>
      </c>
      <c r="AC134" s="100">
        <f t="shared" si="47"/>
        <v>0</v>
      </c>
      <c r="AD134" s="100">
        <f t="shared" si="47"/>
        <v>0</v>
      </c>
      <c r="AE134" s="100">
        <f t="shared" si="47"/>
        <v>1</v>
      </c>
      <c r="AF134" s="100">
        <f t="shared" si="47"/>
        <v>0</v>
      </c>
      <c r="AG134" s="100">
        <f t="shared" si="47"/>
        <v>0</v>
      </c>
      <c r="AH134" s="100">
        <f t="shared" si="47"/>
        <v>0</v>
      </c>
      <c r="AI134" s="100">
        <f t="shared" si="47"/>
        <v>0</v>
      </c>
      <c r="AJ134" s="100">
        <f t="shared" si="47"/>
        <v>0</v>
      </c>
      <c r="AK134" s="100">
        <f t="shared" si="47"/>
        <v>0</v>
      </c>
      <c r="AL134" s="409"/>
    </row>
    <row r="135" spans="1:38" s="268" customFormat="1" ht="32" x14ac:dyDescent="0.45">
      <c r="A135" s="154" t="s">
        <v>805</v>
      </c>
      <c r="B135" s="133" t="s">
        <v>857</v>
      </c>
      <c r="C135" s="130"/>
      <c r="D135" s="130"/>
      <c r="E135" s="130"/>
      <c r="F135" s="130"/>
      <c r="G135" s="130"/>
      <c r="H135" s="130"/>
      <c r="I135" s="130"/>
      <c r="J135" s="130"/>
      <c r="K135" s="130"/>
      <c r="L135" s="130" t="s">
        <v>40</v>
      </c>
      <c r="M135" s="130"/>
      <c r="N135" s="130"/>
      <c r="O135" s="130"/>
      <c r="P135" s="130"/>
      <c r="Q135" s="130"/>
      <c r="R135" s="130"/>
      <c r="S135" s="130"/>
      <c r="T135" s="130"/>
      <c r="U135" s="130"/>
      <c r="V135" s="130"/>
      <c r="W135" s="130"/>
      <c r="X135" s="130"/>
      <c r="Y135" s="130"/>
      <c r="Z135" s="130"/>
      <c r="AA135" s="130"/>
      <c r="AB135" s="99">
        <f t="shared" si="45"/>
        <v>1</v>
      </c>
      <c r="AC135" s="99">
        <f t="shared" si="47"/>
        <v>0</v>
      </c>
      <c r="AD135" s="99">
        <f t="shared" si="47"/>
        <v>0</v>
      </c>
      <c r="AE135" s="99">
        <f t="shared" si="47"/>
        <v>1</v>
      </c>
      <c r="AF135" s="99">
        <f t="shared" si="47"/>
        <v>0</v>
      </c>
      <c r="AG135" s="99">
        <f t="shared" si="47"/>
        <v>0</v>
      </c>
      <c r="AH135" s="99">
        <f t="shared" si="47"/>
        <v>0</v>
      </c>
      <c r="AI135" s="99">
        <f t="shared" si="47"/>
        <v>0</v>
      </c>
      <c r="AJ135" s="99">
        <f t="shared" si="47"/>
        <v>0</v>
      </c>
      <c r="AK135" s="99">
        <f t="shared" si="47"/>
        <v>0</v>
      </c>
      <c r="AL135" s="409"/>
    </row>
    <row r="136" spans="1:38" s="268" customFormat="1" x14ac:dyDescent="0.45">
      <c r="A136" s="297" t="s">
        <v>702</v>
      </c>
      <c r="B136" s="144" t="s">
        <v>225</v>
      </c>
      <c r="C136" s="320"/>
      <c r="D136" s="320"/>
      <c r="E136" s="320"/>
      <c r="F136" s="320"/>
      <c r="G136" s="320"/>
      <c r="H136" s="320"/>
      <c r="I136" s="320"/>
      <c r="J136" s="320"/>
      <c r="K136" s="320"/>
      <c r="L136" s="320"/>
      <c r="M136" s="320"/>
      <c r="N136" s="320"/>
      <c r="O136" s="320"/>
      <c r="P136" s="320"/>
      <c r="Q136" s="320"/>
      <c r="R136" s="320"/>
      <c r="S136" s="320"/>
      <c r="T136" s="320"/>
      <c r="U136" s="320"/>
      <c r="V136" s="320"/>
      <c r="W136" s="320"/>
      <c r="X136" s="320" t="s">
        <v>40</v>
      </c>
      <c r="Y136" s="320"/>
      <c r="Z136" s="320"/>
      <c r="AA136" s="320"/>
      <c r="AB136" s="100">
        <f t="shared" si="45"/>
        <v>1</v>
      </c>
      <c r="AC136" s="100">
        <f t="shared" si="47"/>
        <v>0</v>
      </c>
      <c r="AD136" s="100">
        <f t="shared" si="47"/>
        <v>0</v>
      </c>
      <c r="AE136" s="100">
        <f t="shared" si="47"/>
        <v>0</v>
      </c>
      <c r="AF136" s="100">
        <f t="shared" si="47"/>
        <v>0</v>
      </c>
      <c r="AG136" s="100">
        <f t="shared" si="47"/>
        <v>0</v>
      </c>
      <c r="AH136" s="100">
        <f t="shared" si="47"/>
        <v>0</v>
      </c>
      <c r="AI136" s="100">
        <f t="shared" si="47"/>
        <v>0</v>
      </c>
      <c r="AJ136" s="100">
        <f t="shared" si="47"/>
        <v>1</v>
      </c>
      <c r="AK136" s="100">
        <f t="shared" si="47"/>
        <v>0</v>
      </c>
      <c r="AL136" s="409"/>
    </row>
    <row r="137" spans="1:38" s="268" customFormat="1" x14ac:dyDescent="0.45">
      <c r="A137" s="154" t="s">
        <v>754</v>
      </c>
      <c r="B137" s="133" t="s">
        <v>803</v>
      </c>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t="s">
        <v>40</v>
      </c>
      <c r="Y137" s="130"/>
      <c r="Z137" s="130"/>
      <c r="AA137" s="130"/>
      <c r="AB137" s="99">
        <f t="shared" si="45"/>
        <v>1</v>
      </c>
      <c r="AC137" s="99">
        <f t="shared" si="47"/>
        <v>0</v>
      </c>
      <c r="AD137" s="99">
        <f t="shared" si="47"/>
        <v>0</v>
      </c>
      <c r="AE137" s="99">
        <f t="shared" si="47"/>
        <v>0</v>
      </c>
      <c r="AF137" s="99">
        <f t="shared" si="47"/>
        <v>0</v>
      </c>
      <c r="AG137" s="99">
        <f t="shared" si="47"/>
        <v>0</v>
      </c>
      <c r="AH137" s="99">
        <f t="shared" si="47"/>
        <v>0</v>
      </c>
      <c r="AI137" s="99">
        <f t="shared" si="47"/>
        <v>0</v>
      </c>
      <c r="AJ137" s="99">
        <f t="shared" si="47"/>
        <v>1</v>
      </c>
      <c r="AK137" s="99">
        <f t="shared" si="47"/>
        <v>0</v>
      </c>
      <c r="AL137" s="409"/>
    </row>
    <row r="138" spans="1:38" s="269" customFormat="1" x14ac:dyDescent="0.45">
      <c r="A138" s="297" t="s">
        <v>703</v>
      </c>
      <c r="B138" s="144" t="s">
        <v>147</v>
      </c>
      <c r="C138" s="145"/>
      <c r="D138" s="145"/>
      <c r="E138" s="145"/>
      <c r="F138" s="145"/>
      <c r="G138" s="145"/>
      <c r="H138" s="145"/>
      <c r="I138" s="145"/>
      <c r="J138" s="145"/>
      <c r="K138" s="145"/>
      <c r="L138" s="145" t="s">
        <v>40</v>
      </c>
      <c r="M138" s="145" t="s">
        <v>40</v>
      </c>
      <c r="N138" s="145"/>
      <c r="O138" s="145"/>
      <c r="P138" s="145"/>
      <c r="Q138" s="145"/>
      <c r="R138" s="145"/>
      <c r="S138" s="145"/>
      <c r="T138" s="145"/>
      <c r="U138" s="145"/>
      <c r="V138" s="145"/>
      <c r="W138" s="145" t="s">
        <v>40</v>
      </c>
      <c r="X138" s="145"/>
      <c r="Y138" s="145"/>
      <c r="Z138" s="145"/>
      <c r="AA138" s="145"/>
      <c r="AB138" s="100">
        <f t="shared" si="45"/>
        <v>3</v>
      </c>
      <c r="AC138" s="100">
        <f t="shared" si="47"/>
        <v>0</v>
      </c>
      <c r="AD138" s="100">
        <f t="shared" si="47"/>
        <v>0</v>
      </c>
      <c r="AE138" s="100">
        <f t="shared" si="47"/>
        <v>2</v>
      </c>
      <c r="AF138" s="100">
        <f t="shared" si="47"/>
        <v>0</v>
      </c>
      <c r="AG138" s="100">
        <f t="shared" si="47"/>
        <v>0</v>
      </c>
      <c r="AH138" s="100">
        <f t="shared" si="47"/>
        <v>0</v>
      </c>
      <c r="AI138" s="100">
        <f t="shared" si="47"/>
        <v>0</v>
      </c>
      <c r="AJ138" s="100">
        <f t="shared" si="47"/>
        <v>1</v>
      </c>
      <c r="AK138" s="100">
        <f t="shared" si="47"/>
        <v>0</v>
      </c>
      <c r="AL138" s="409"/>
    </row>
    <row r="139" spans="1:38" s="268" customFormat="1" ht="32" x14ac:dyDescent="0.45">
      <c r="A139" s="154" t="s">
        <v>755</v>
      </c>
      <c r="B139" s="133" t="s">
        <v>856</v>
      </c>
      <c r="C139" s="130"/>
      <c r="D139" s="130"/>
      <c r="E139" s="130"/>
      <c r="F139" s="130"/>
      <c r="G139" s="130"/>
      <c r="H139" s="130"/>
      <c r="I139" s="130"/>
      <c r="J139" s="130"/>
      <c r="K139" s="130"/>
      <c r="L139" s="130" t="s">
        <v>40</v>
      </c>
      <c r="M139" s="130"/>
      <c r="N139" s="130"/>
      <c r="O139" s="130"/>
      <c r="P139" s="130"/>
      <c r="Q139" s="130"/>
      <c r="R139" s="130"/>
      <c r="S139" s="130"/>
      <c r="T139" s="130"/>
      <c r="U139" s="130"/>
      <c r="V139" s="130"/>
      <c r="W139" s="130"/>
      <c r="X139" s="130"/>
      <c r="Y139" s="130"/>
      <c r="Z139" s="130"/>
      <c r="AA139" s="130"/>
      <c r="AB139" s="99">
        <f t="shared" si="45"/>
        <v>1</v>
      </c>
      <c r="AC139" s="99">
        <f t="shared" si="47"/>
        <v>0</v>
      </c>
      <c r="AD139" s="99">
        <f t="shared" si="47"/>
        <v>0</v>
      </c>
      <c r="AE139" s="99">
        <f t="shared" si="47"/>
        <v>1</v>
      </c>
      <c r="AF139" s="99">
        <f t="shared" si="47"/>
        <v>0</v>
      </c>
      <c r="AG139" s="99">
        <f t="shared" si="47"/>
        <v>0</v>
      </c>
      <c r="AH139" s="99">
        <f t="shared" si="47"/>
        <v>0</v>
      </c>
      <c r="AI139" s="99">
        <f t="shared" si="47"/>
        <v>0</v>
      </c>
      <c r="AJ139" s="99">
        <f t="shared" si="47"/>
        <v>0</v>
      </c>
      <c r="AK139" s="99">
        <f t="shared" si="47"/>
        <v>0</v>
      </c>
      <c r="AL139" s="409"/>
    </row>
    <row r="140" spans="1:38" s="268" customFormat="1" ht="32" x14ac:dyDescent="0.45">
      <c r="A140" s="154" t="s">
        <v>806</v>
      </c>
      <c r="B140" s="133" t="s">
        <v>858</v>
      </c>
      <c r="C140" s="130"/>
      <c r="D140" s="130"/>
      <c r="E140" s="130"/>
      <c r="F140" s="130"/>
      <c r="G140" s="130"/>
      <c r="H140" s="130"/>
      <c r="I140" s="130"/>
      <c r="J140" s="130"/>
      <c r="K140" s="130"/>
      <c r="L140" s="130"/>
      <c r="M140" s="130" t="s">
        <v>40</v>
      </c>
      <c r="N140" s="130"/>
      <c r="O140" s="130"/>
      <c r="P140" s="130"/>
      <c r="Q140" s="130"/>
      <c r="R140" s="130"/>
      <c r="S140" s="130"/>
      <c r="T140" s="130"/>
      <c r="U140" s="130"/>
      <c r="V140" s="130"/>
      <c r="W140" s="130"/>
      <c r="X140" s="130"/>
      <c r="Y140" s="130"/>
      <c r="Z140" s="130"/>
      <c r="AA140" s="130"/>
      <c r="AB140" s="99">
        <f t="shared" si="45"/>
        <v>1</v>
      </c>
      <c r="AC140" s="99">
        <f t="shared" si="47"/>
        <v>0</v>
      </c>
      <c r="AD140" s="99">
        <f t="shared" si="47"/>
        <v>0</v>
      </c>
      <c r="AE140" s="99">
        <f t="shared" si="47"/>
        <v>1</v>
      </c>
      <c r="AF140" s="99">
        <f t="shared" si="47"/>
        <v>0</v>
      </c>
      <c r="AG140" s="99">
        <f t="shared" si="47"/>
        <v>0</v>
      </c>
      <c r="AH140" s="99">
        <f t="shared" si="47"/>
        <v>0</v>
      </c>
      <c r="AI140" s="99">
        <f t="shared" si="47"/>
        <v>0</v>
      </c>
      <c r="AJ140" s="99">
        <f t="shared" si="47"/>
        <v>0</v>
      </c>
      <c r="AK140" s="99">
        <f t="shared" si="47"/>
        <v>0</v>
      </c>
      <c r="AL140" s="409"/>
    </row>
    <row r="141" spans="1:38" s="269" customFormat="1" x14ac:dyDescent="0.45">
      <c r="A141" s="297" t="s">
        <v>704</v>
      </c>
      <c r="B141" s="144" t="s">
        <v>73</v>
      </c>
      <c r="C141" s="145" t="s">
        <v>40</v>
      </c>
      <c r="D141" s="145"/>
      <c r="E141" s="145"/>
      <c r="F141" s="145"/>
      <c r="G141" s="145"/>
      <c r="H141" s="145" t="s">
        <v>40</v>
      </c>
      <c r="I141" s="145"/>
      <c r="J141" s="145" t="s">
        <v>40</v>
      </c>
      <c r="K141" s="145"/>
      <c r="L141" s="145" t="s">
        <v>40</v>
      </c>
      <c r="M141" s="145"/>
      <c r="N141" s="145"/>
      <c r="O141" s="145"/>
      <c r="P141" s="145"/>
      <c r="Q141" s="145"/>
      <c r="R141" s="145"/>
      <c r="S141" s="145" t="s">
        <v>40</v>
      </c>
      <c r="T141" s="145" t="s">
        <v>40</v>
      </c>
      <c r="U141" s="145" t="s">
        <v>40</v>
      </c>
      <c r="V141" s="145"/>
      <c r="W141" s="145" t="s">
        <v>40</v>
      </c>
      <c r="X141" s="145"/>
      <c r="Y141" s="145"/>
      <c r="Z141" s="145" t="s">
        <v>40</v>
      </c>
      <c r="AA141" s="145"/>
      <c r="AB141" s="100">
        <f t="shared" si="45"/>
        <v>9</v>
      </c>
      <c r="AC141" s="100">
        <f t="shared" ref="AC141:AK153" si="48">COUNTIFS($C141:$AA141,"x",$C$3:$AA$3,AC$4)</f>
        <v>2</v>
      </c>
      <c r="AD141" s="100">
        <f t="shared" si="48"/>
        <v>1</v>
      </c>
      <c r="AE141" s="100">
        <f t="shared" si="48"/>
        <v>1</v>
      </c>
      <c r="AF141" s="100">
        <f t="shared" si="48"/>
        <v>0</v>
      </c>
      <c r="AG141" s="100">
        <f t="shared" si="48"/>
        <v>2</v>
      </c>
      <c r="AH141" s="100">
        <f t="shared" si="48"/>
        <v>1</v>
      </c>
      <c r="AI141" s="100">
        <f t="shared" si="48"/>
        <v>1</v>
      </c>
      <c r="AJ141" s="100">
        <f t="shared" si="48"/>
        <v>1</v>
      </c>
      <c r="AK141" s="100">
        <f t="shared" si="48"/>
        <v>0</v>
      </c>
      <c r="AL141" s="409"/>
    </row>
    <row r="142" spans="1:38" s="269" customFormat="1" x14ac:dyDescent="0.45">
      <c r="A142" s="154" t="s">
        <v>756</v>
      </c>
      <c r="B142" s="351" t="s">
        <v>804</v>
      </c>
      <c r="C142" s="249"/>
      <c r="D142" s="249"/>
      <c r="E142" s="249"/>
      <c r="F142" s="249"/>
      <c r="G142" s="249"/>
      <c r="H142" s="249"/>
      <c r="I142" s="249"/>
      <c r="J142" s="249"/>
      <c r="K142" s="249"/>
      <c r="L142" s="249"/>
      <c r="M142" s="249"/>
      <c r="N142" s="249"/>
      <c r="O142" s="249"/>
      <c r="P142" s="249"/>
      <c r="Q142" s="249"/>
      <c r="R142" s="249"/>
      <c r="S142" s="249"/>
      <c r="T142" s="249"/>
      <c r="U142" s="249" t="s">
        <v>40</v>
      </c>
      <c r="V142" s="249"/>
      <c r="W142" s="249"/>
      <c r="X142" s="249"/>
      <c r="Y142" s="249"/>
      <c r="Z142" s="249"/>
      <c r="AA142" s="249"/>
      <c r="AB142" s="99">
        <f t="shared" si="45"/>
        <v>1</v>
      </c>
      <c r="AC142" s="99">
        <f t="shared" si="48"/>
        <v>0</v>
      </c>
      <c r="AD142" s="99">
        <f t="shared" si="48"/>
        <v>0</v>
      </c>
      <c r="AE142" s="99">
        <f t="shared" si="48"/>
        <v>0</v>
      </c>
      <c r="AF142" s="99">
        <f t="shared" si="48"/>
        <v>0</v>
      </c>
      <c r="AG142" s="99">
        <f t="shared" si="48"/>
        <v>0</v>
      </c>
      <c r="AH142" s="99">
        <f t="shared" si="48"/>
        <v>1</v>
      </c>
      <c r="AI142" s="99">
        <f t="shared" si="48"/>
        <v>0</v>
      </c>
      <c r="AJ142" s="99">
        <f t="shared" si="48"/>
        <v>0</v>
      </c>
      <c r="AK142" s="99">
        <f t="shared" si="48"/>
        <v>0</v>
      </c>
      <c r="AL142" s="409"/>
    </row>
    <row r="143" spans="1:38" s="268" customFormat="1" x14ac:dyDescent="0.45">
      <c r="A143" s="154" t="s">
        <v>757</v>
      </c>
      <c r="B143" s="133" t="s">
        <v>859</v>
      </c>
      <c r="C143" s="130"/>
      <c r="D143" s="130"/>
      <c r="E143" s="130"/>
      <c r="F143" s="130"/>
      <c r="G143" s="130"/>
      <c r="H143" s="130"/>
      <c r="I143" s="130"/>
      <c r="J143" s="130"/>
      <c r="K143" s="130"/>
      <c r="L143" s="130"/>
      <c r="M143" s="130"/>
      <c r="N143" s="130"/>
      <c r="O143" s="130"/>
      <c r="P143" s="130"/>
      <c r="Q143" s="130"/>
      <c r="R143" s="130"/>
      <c r="S143" s="130"/>
      <c r="T143" s="130"/>
      <c r="U143" s="130"/>
      <c r="V143" s="130"/>
      <c r="W143" s="130" t="s">
        <v>40</v>
      </c>
      <c r="X143" s="130"/>
      <c r="Y143" s="130"/>
      <c r="Z143" s="130"/>
      <c r="AA143" s="130"/>
      <c r="AB143" s="99">
        <f t="shared" ref="AB143:AB145" si="49">COUNTIF(C143:AA143,"x")</f>
        <v>1</v>
      </c>
      <c r="AC143" s="99">
        <f t="shared" si="48"/>
        <v>0</v>
      </c>
      <c r="AD143" s="99">
        <f t="shared" si="48"/>
        <v>0</v>
      </c>
      <c r="AE143" s="99">
        <f t="shared" si="48"/>
        <v>0</v>
      </c>
      <c r="AF143" s="99">
        <f t="shared" si="48"/>
        <v>0</v>
      </c>
      <c r="AG143" s="99">
        <f t="shared" si="48"/>
        <v>0</v>
      </c>
      <c r="AH143" s="99">
        <f t="shared" si="48"/>
        <v>0</v>
      </c>
      <c r="AI143" s="99">
        <f t="shared" si="48"/>
        <v>0</v>
      </c>
      <c r="AJ143" s="99">
        <f t="shared" si="48"/>
        <v>1</v>
      </c>
      <c r="AK143" s="99">
        <f t="shared" si="48"/>
        <v>0</v>
      </c>
      <c r="AL143" s="409"/>
    </row>
    <row r="144" spans="1:38" s="268" customFormat="1" x14ac:dyDescent="0.45">
      <c r="A144" s="154" t="s">
        <v>807</v>
      </c>
      <c r="B144" s="133" t="s">
        <v>799</v>
      </c>
      <c r="C144" s="130"/>
      <c r="D144" s="130"/>
      <c r="E144" s="130"/>
      <c r="F144" s="130"/>
      <c r="G144" s="130"/>
      <c r="H144" s="130" t="s">
        <v>40</v>
      </c>
      <c r="I144" s="130"/>
      <c r="J144" s="130"/>
      <c r="K144" s="130"/>
      <c r="L144" s="130"/>
      <c r="M144" s="130"/>
      <c r="N144" s="130"/>
      <c r="O144" s="130"/>
      <c r="P144" s="130"/>
      <c r="Q144" s="130"/>
      <c r="R144" s="130"/>
      <c r="S144" s="130"/>
      <c r="T144" s="130"/>
      <c r="U144" s="130"/>
      <c r="V144" s="130"/>
      <c r="W144" s="130"/>
      <c r="X144" s="130"/>
      <c r="Y144" s="130"/>
      <c r="Z144" s="130"/>
      <c r="AA144" s="130"/>
      <c r="AB144" s="99">
        <f t="shared" si="49"/>
        <v>1</v>
      </c>
      <c r="AC144" s="99">
        <f t="shared" si="48"/>
        <v>0</v>
      </c>
      <c r="AD144" s="99">
        <f t="shared" si="48"/>
        <v>1</v>
      </c>
      <c r="AE144" s="99">
        <f t="shared" si="48"/>
        <v>0</v>
      </c>
      <c r="AF144" s="99">
        <f t="shared" si="48"/>
        <v>0</v>
      </c>
      <c r="AG144" s="99">
        <f t="shared" si="48"/>
        <v>0</v>
      </c>
      <c r="AH144" s="99">
        <f t="shared" si="48"/>
        <v>0</v>
      </c>
      <c r="AI144" s="99">
        <f t="shared" si="48"/>
        <v>0</v>
      </c>
      <c r="AJ144" s="99">
        <f t="shared" si="48"/>
        <v>0</v>
      </c>
      <c r="AK144" s="99">
        <f t="shared" si="48"/>
        <v>0</v>
      </c>
      <c r="AL144" s="409"/>
    </row>
    <row r="145" spans="1:585" s="268" customFormat="1" ht="32" x14ac:dyDescent="0.45">
      <c r="A145" s="154" t="s">
        <v>808</v>
      </c>
      <c r="B145" s="133" t="s">
        <v>860</v>
      </c>
      <c r="C145" s="130"/>
      <c r="D145" s="130"/>
      <c r="E145" s="130"/>
      <c r="F145" s="130"/>
      <c r="G145" s="130"/>
      <c r="H145" s="130" t="s">
        <v>40</v>
      </c>
      <c r="I145" s="130"/>
      <c r="J145" s="130"/>
      <c r="K145" s="130"/>
      <c r="L145" s="130"/>
      <c r="M145" s="130"/>
      <c r="N145" s="130"/>
      <c r="O145" s="130"/>
      <c r="P145" s="130"/>
      <c r="Q145" s="130"/>
      <c r="R145" s="130"/>
      <c r="S145" s="130"/>
      <c r="T145" s="130"/>
      <c r="U145" s="130"/>
      <c r="V145" s="130"/>
      <c r="W145" s="130"/>
      <c r="X145" s="130"/>
      <c r="Y145" s="130"/>
      <c r="Z145" s="130"/>
      <c r="AA145" s="130"/>
      <c r="AB145" s="99">
        <f t="shared" si="49"/>
        <v>1</v>
      </c>
      <c r="AC145" s="99">
        <f t="shared" si="48"/>
        <v>0</v>
      </c>
      <c r="AD145" s="99">
        <f t="shared" si="48"/>
        <v>1</v>
      </c>
      <c r="AE145" s="99">
        <f t="shared" si="48"/>
        <v>0</v>
      </c>
      <c r="AF145" s="99">
        <f t="shared" si="48"/>
        <v>0</v>
      </c>
      <c r="AG145" s="99">
        <f t="shared" si="48"/>
        <v>0</v>
      </c>
      <c r="AH145" s="99">
        <f t="shared" si="48"/>
        <v>0</v>
      </c>
      <c r="AI145" s="99">
        <f t="shared" si="48"/>
        <v>0</v>
      </c>
      <c r="AJ145" s="99">
        <f t="shared" si="48"/>
        <v>0</v>
      </c>
      <c r="AK145" s="99">
        <f t="shared" si="48"/>
        <v>0</v>
      </c>
      <c r="AL145" s="409"/>
    </row>
    <row r="146" spans="1:585" s="268" customFormat="1" x14ac:dyDescent="0.45">
      <c r="A146" s="154" t="s">
        <v>809</v>
      </c>
      <c r="B146" s="133" t="s">
        <v>798</v>
      </c>
      <c r="C146" s="130"/>
      <c r="D146" s="130"/>
      <c r="E146" s="130"/>
      <c r="F146" s="130"/>
      <c r="G146" s="130"/>
      <c r="H146" s="130" t="s">
        <v>40</v>
      </c>
      <c r="I146" s="130"/>
      <c r="J146" s="130"/>
      <c r="K146" s="130"/>
      <c r="L146" s="130"/>
      <c r="M146" s="130"/>
      <c r="N146" s="130"/>
      <c r="O146" s="130"/>
      <c r="P146" s="130"/>
      <c r="Q146" s="130"/>
      <c r="R146" s="130"/>
      <c r="S146" s="130"/>
      <c r="T146" s="130"/>
      <c r="U146" s="130"/>
      <c r="V146" s="130"/>
      <c r="W146" s="130"/>
      <c r="X146" s="130"/>
      <c r="Y146" s="130"/>
      <c r="Z146" s="130" t="s">
        <v>40</v>
      </c>
      <c r="AA146" s="130"/>
      <c r="AB146" s="99">
        <f t="shared" si="45"/>
        <v>2</v>
      </c>
      <c r="AC146" s="99">
        <f t="shared" si="48"/>
        <v>0</v>
      </c>
      <c r="AD146" s="99">
        <f t="shared" si="48"/>
        <v>1</v>
      </c>
      <c r="AE146" s="99">
        <f t="shared" si="48"/>
        <v>0</v>
      </c>
      <c r="AF146" s="99">
        <f t="shared" si="48"/>
        <v>0</v>
      </c>
      <c r="AG146" s="99">
        <f t="shared" si="48"/>
        <v>0</v>
      </c>
      <c r="AH146" s="99">
        <f t="shared" si="48"/>
        <v>0</v>
      </c>
      <c r="AI146" s="99">
        <f t="shared" si="48"/>
        <v>1</v>
      </c>
      <c r="AJ146" s="99">
        <f t="shared" si="48"/>
        <v>0</v>
      </c>
      <c r="AK146" s="99">
        <f t="shared" si="48"/>
        <v>0</v>
      </c>
      <c r="AL146" s="409"/>
    </row>
    <row r="147" spans="1:585" s="268" customFormat="1" x14ac:dyDescent="0.45">
      <c r="A147" s="154" t="s">
        <v>810</v>
      </c>
      <c r="B147" s="133" t="s">
        <v>861</v>
      </c>
      <c r="C147" s="130"/>
      <c r="D147" s="130"/>
      <c r="E147" s="130"/>
      <c r="F147" s="130"/>
      <c r="G147" s="130"/>
      <c r="H147" s="130"/>
      <c r="I147" s="130"/>
      <c r="J147" s="130"/>
      <c r="K147" s="130"/>
      <c r="L147" s="130" t="s">
        <v>40</v>
      </c>
      <c r="M147" s="130"/>
      <c r="N147" s="130"/>
      <c r="O147" s="130"/>
      <c r="P147" s="130"/>
      <c r="Q147" s="130"/>
      <c r="R147" s="130"/>
      <c r="S147" s="130" t="s">
        <v>40</v>
      </c>
      <c r="T147" s="130"/>
      <c r="U147" s="130"/>
      <c r="V147" s="130"/>
      <c r="W147" s="130"/>
      <c r="X147" s="130"/>
      <c r="Y147" s="130"/>
      <c r="Z147" s="130"/>
      <c r="AA147" s="130"/>
      <c r="AB147" s="99">
        <f t="shared" ref="AB147:AB148" si="50">COUNTIF(C147:AA147,"x")</f>
        <v>2</v>
      </c>
      <c r="AC147" s="99">
        <f t="shared" si="48"/>
        <v>0</v>
      </c>
      <c r="AD147" s="99">
        <f t="shared" si="48"/>
        <v>0</v>
      </c>
      <c r="AE147" s="99">
        <f t="shared" si="48"/>
        <v>1</v>
      </c>
      <c r="AF147" s="99">
        <f t="shared" si="48"/>
        <v>0</v>
      </c>
      <c r="AG147" s="99">
        <f t="shared" si="48"/>
        <v>1</v>
      </c>
      <c r="AH147" s="99">
        <f t="shared" si="48"/>
        <v>0</v>
      </c>
      <c r="AI147" s="99">
        <f t="shared" si="48"/>
        <v>0</v>
      </c>
      <c r="AJ147" s="99">
        <f t="shared" si="48"/>
        <v>0</v>
      </c>
      <c r="AK147" s="99">
        <f t="shared" si="48"/>
        <v>0</v>
      </c>
      <c r="AL147" s="409"/>
    </row>
    <row r="148" spans="1:585" s="268" customFormat="1" x14ac:dyDescent="0.45">
      <c r="A148" s="154" t="s">
        <v>811</v>
      </c>
      <c r="B148" s="133" t="s">
        <v>862</v>
      </c>
      <c r="C148" s="130" t="s">
        <v>40</v>
      </c>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99">
        <f t="shared" si="50"/>
        <v>1</v>
      </c>
      <c r="AC148" s="99">
        <f t="shared" si="48"/>
        <v>1</v>
      </c>
      <c r="AD148" s="99">
        <f t="shared" si="48"/>
        <v>0</v>
      </c>
      <c r="AE148" s="99">
        <f t="shared" si="48"/>
        <v>0</v>
      </c>
      <c r="AF148" s="99">
        <f t="shared" si="48"/>
        <v>0</v>
      </c>
      <c r="AG148" s="99">
        <f t="shared" si="48"/>
        <v>0</v>
      </c>
      <c r="AH148" s="99">
        <f t="shared" si="48"/>
        <v>0</v>
      </c>
      <c r="AI148" s="99">
        <f t="shared" si="48"/>
        <v>0</v>
      </c>
      <c r="AJ148" s="99">
        <f t="shared" si="48"/>
        <v>0</v>
      </c>
      <c r="AK148" s="99">
        <f t="shared" si="48"/>
        <v>0</v>
      </c>
      <c r="AL148" s="409"/>
    </row>
    <row r="149" spans="1:585" s="268" customFormat="1" x14ac:dyDescent="0.45">
      <c r="A149" s="154" t="s">
        <v>812</v>
      </c>
      <c r="B149" s="133" t="s">
        <v>802</v>
      </c>
      <c r="C149" s="130"/>
      <c r="D149" s="130"/>
      <c r="E149" s="130"/>
      <c r="F149" s="130"/>
      <c r="G149" s="130"/>
      <c r="H149" s="130"/>
      <c r="I149" s="130"/>
      <c r="J149" s="130"/>
      <c r="K149" s="130"/>
      <c r="L149" s="130"/>
      <c r="M149" s="130"/>
      <c r="N149" s="130"/>
      <c r="O149" s="130"/>
      <c r="P149" s="130"/>
      <c r="Q149" s="130"/>
      <c r="R149" s="130"/>
      <c r="S149" s="130"/>
      <c r="T149" s="130" t="s">
        <v>40</v>
      </c>
      <c r="U149" s="130"/>
      <c r="V149" s="130"/>
      <c r="W149" s="130"/>
      <c r="X149" s="130"/>
      <c r="Y149" s="130"/>
      <c r="Z149" s="130"/>
      <c r="AA149" s="130"/>
      <c r="AB149" s="99">
        <f t="shared" si="45"/>
        <v>1</v>
      </c>
      <c r="AC149" s="99">
        <f t="shared" si="48"/>
        <v>0</v>
      </c>
      <c r="AD149" s="99">
        <f t="shared" si="48"/>
        <v>0</v>
      </c>
      <c r="AE149" s="99">
        <f t="shared" si="48"/>
        <v>0</v>
      </c>
      <c r="AF149" s="99">
        <f t="shared" si="48"/>
        <v>0</v>
      </c>
      <c r="AG149" s="99">
        <f t="shared" si="48"/>
        <v>1</v>
      </c>
      <c r="AH149" s="99">
        <f t="shared" si="48"/>
        <v>0</v>
      </c>
      <c r="AI149" s="99">
        <f t="shared" si="48"/>
        <v>0</v>
      </c>
      <c r="AJ149" s="99">
        <f t="shared" si="48"/>
        <v>0</v>
      </c>
      <c r="AK149" s="99">
        <f t="shared" si="48"/>
        <v>0</v>
      </c>
      <c r="AL149" s="409"/>
    </row>
    <row r="150" spans="1:585" s="268" customFormat="1" x14ac:dyDescent="0.45">
      <c r="A150" s="154" t="s">
        <v>813</v>
      </c>
      <c r="B150" s="133" t="s">
        <v>863</v>
      </c>
      <c r="C150" s="130"/>
      <c r="D150" s="130"/>
      <c r="E150" s="130"/>
      <c r="F150" s="130"/>
      <c r="G150" s="130"/>
      <c r="H150" s="130"/>
      <c r="I150" s="130"/>
      <c r="J150" s="130" t="s">
        <v>40</v>
      </c>
      <c r="K150" s="130"/>
      <c r="L150" s="130"/>
      <c r="M150" s="130"/>
      <c r="N150" s="130"/>
      <c r="O150" s="130"/>
      <c r="P150" s="130"/>
      <c r="Q150" s="130"/>
      <c r="R150" s="130"/>
      <c r="S150" s="130"/>
      <c r="T150" s="130"/>
      <c r="U150" s="130"/>
      <c r="V150" s="130"/>
      <c r="W150" s="130"/>
      <c r="X150" s="130"/>
      <c r="Y150" s="130"/>
      <c r="Z150" s="130"/>
      <c r="AA150" s="130"/>
      <c r="AB150" s="99">
        <f t="shared" ref="AB150" si="51">COUNTIF(C150:AA150,"x")</f>
        <v>1</v>
      </c>
      <c r="AC150" s="99">
        <f t="shared" si="48"/>
        <v>1</v>
      </c>
      <c r="AD150" s="99">
        <f t="shared" si="48"/>
        <v>0</v>
      </c>
      <c r="AE150" s="99">
        <f t="shared" si="48"/>
        <v>0</v>
      </c>
      <c r="AF150" s="99">
        <f t="shared" si="48"/>
        <v>0</v>
      </c>
      <c r="AG150" s="99">
        <f t="shared" si="48"/>
        <v>0</v>
      </c>
      <c r="AH150" s="99">
        <f t="shared" si="48"/>
        <v>0</v>
      </c>
      <c r="AI150" s="99">
        <f t="shared" si="48"/>
        <v>0</v>
      </c>
      <c r="AJ150" s="99">
        <f t="shared" si="48"/>
        <v>0</v>
      </c>
      <c r="AK150" s="99">
        <f t="shared" si="48"/>
        <v>0</v>
      </c>
      <c r="AL150" s="409"/>
    </row>
    <row r="151" spans="1:585" s="268" customFormat="1" x14ac:dyDescent="0.45">
      <c r="A151" s="157" t="s">
        <v>259</v>
      </c>
      <c r="B151" s="355" t="s">
        <v>134</v>
      </c>
      <c r="C151" s="356" t="s">
        <v>40</v>
      </c>
      <c r="D151" s="356" t="s">
        <v>40</v>
      </c>
      <c r="E151" s="356"/>
      <c r="F151" s="356" t="s">
        <v>40</v>
      </c>
      <c r="G151" s="356"/>
      <c r="H151" s="356" t="s">
        <v>40</v>
      </c>
      <c r="I151" s="356"/>
      <c r="J151" s="356" t="s">
        <v>40</v>
      </c>
      <c r="K151" s="356"/>
      <c r="L151" s="356" t="s">
        <v>40</v>
      </c>
      <c r="M151" s="356" t="s">
        <v>40</v>
      </c>
      <c r="N151" s="356"/>
      <c r="O151" s="356"/>
      <c r="P151" s="357"/>
      <c r="Q151" s="356" t="s">
        <v>40</v>
      </c>
      <c r="R151" s="356" t="s">
        <v>40</v>
      </c>
      <c r="S151" s="356" t="s">
        <v>40</v>
      </c>
      <c r="T151" s="356"/>
      <c r="U151" s="356" t="s">
        <v>40</v>
      </c>
      <c r="V151" s="356"/>
      <c r="W151" s="356"/>
      <c r="X151" s="356" t="s">
        <v>40</v>
      </c>
      <c r="Y151" s="356"/>
      <c r="Z151" s="356"/>
      <c r="AA151" s="357"/>
      <c r="AB151" s="246">
        <f t="shared" si="45"/>
        <v>12</v>
      </c>
      <c r="AC151" s="246">
        <f t="shared" si="48"/>
        <v>3</v>
      </c>
      <c r="AD151" s="246">
        <f t="shared" si="48"/>
        <v>2</v>
      </c>
      <c r="AE151" s="246">
        <f t="shared" si="48"/>
        <v>2</v>
      </c>
      <c r="AF151" s="246">
        <f t="shared" si="48"/>
        <v>1</v>
      </c>
      <c r="AG151" s="246">
        <f t="shared" si="48"/>
        <v>2</v>
      </c>
      <c r="AH151" s="246">
        <f t="shared" si="48"/>
        <v>1</v>
      </c>
      <c r="AI151" s="246">
        <f t="shared" si="48"/>
        <v>0</v>
      </c>
      <c r="AJ151" s="246">
        <f t="shared" si="48"/>
        <v>1</v>
      </c>
      <c r="AK151" s="246">
        <f t="shared" si="48"/>
        <v>0</v>
      </c>
      <c r="AL151" s="409"/>
    </row>
    <row r="152" spans="1:585" s="268" customFormat="1" x14ac:dyDescent="0.45">
      <c r="A152" s="154" t="s">
        <v>260</v>
      </c>
      <c r="B152" s="358" t="s">
        <v>136</v>
      </c>
      <c r="C152" s="130" t="s">
        <v>40</v>
      </c>
      <c r="D152" s="130" t="s">
        <v>40</v>
      </c>
      <c r="E152" s="130"/>
      <c r="F152" s="130" t="s">
        <v>40</v>
      </c>
      <c r="G152" s="130"/>
      <c r="H152" s="130" t="s">
        <v>40</v>
      </c>
      <c r="I152" s="130"/>
      <c r="J152" s="130" t="s">
        <v>40</v>
      </c>
      <c r="K152" s="130"/>
      <c r="L152" s="130" t="s">
        <v>40</v>
      </c>
      <c r="M152" s="130"/>
      <c r="N152" s="130"/>
      <c r="O152" s="130"/>
      <c r="P152" s="130"/>
      <c r="Q152" s="130" t="s">
        <v>40</v>
      </c>
      <c r="R152" s="130" t="s">
        <v>40</v>
      </c>
      <c r="S152" s="130" t="s">
        <v>40</v>
      </c>
      <c r="T152" s="130"/>
      <c r="U152" s="130"/>
      <c r="V152" s="130"/>
      <c r="W152" s="130"/>
      <c r="X152" s="130" t="s">
        <v>40</v>
      </c>
      <c r="Y152" s="130"/>
      <c r="Z152" s="130"/>
      <c r="AA152" s="130"/>
      <c r="AB152" s="99">
        <f t="shared" si="45"/>
        <v>10</v>
      </c>
      <c r="AC152" s="99">
        <f t="shared" si="48"/>
        <v>3</v>
      </c>
      <c r="AD152" s="99">
        <f t="shared" si="48"/>
        <v>2</v>
      </c>
      <c r="AE152" s="99">
        <f t="shared" si="48"/>
        <v>1</v>
      </c>
      <c r="AF152" s="99">
        <f t="shared" si="48"/>
        <v>1</v>
      </c>
      <c r="AG152" s="99">
        <f t="shared" si="48"/>
        <v>2</v>
      </c>
      <c r="AH152" s="99">
        <f t="shared" si="48"/>
        <v>0</v>
      </c>
      <c r="AI152" s="99">
        <f t="shared" si="48"/>
        <v>0</v>
      </c>
      <c r="AJ152" s="99">
        <f t="shared" si="48"/>
        <v>1</v>
      </c>
      <c r="AK152" s="99">
        <f t="shared" si="48"/>
        <v>0</v>
      </c>
      <c r="AL152" s="409"/>
    </row>
    <row r="153" spans="1:585" s="268" customFormat="1" x14ac:dyDescent="0.45">
      <c r="A153" s="154" t="s">
        <v>261</v>
      </c>
      <c r="B153" s="358" t="s">
        <v>138</v>
      </c>
      <c r="C153" s="130"/>
      <c r="D153" s="130"/>
      <c r="E153" s="130"/>
      <c r="F153" s="130"/>
      <c r="G153" s="130"/>
      <c r="H153" s="130"/>
      <c r="I153" s="130"/>
      <c r="J153" s="130"/>
      <c r="K153" s="130"/>
      <c r="L153" s="130"/>
      <c r="M153" s="130" t="s">
        <v>40</v>
      </c>
      <c r="N153" s="130"/>
      <c r="O153" s="130"/>
      <c r="P153" s="130"/>
      <c r="Q153" s="130"/>
      <c r="R153" s="130"/>
      <c r="S153" s="130"/>
      <c r="T153" s="130"/>
      <c r="U153" s="130" t="s">
        <v>40</v>
      </c>
      <c r="V153" s="130"/>
      <c r="W153" s="130"/>
      <c r="X153" s="130"/>
      <c r="Y153" s="130"/>
      <c r="Z153" s="130"/>
      <c r="AA153" s="130"/>
      <c r="AB153" s="99">
        <f t="shared" si="45"/>
        <v>2</v>
      </c>
      <c r="AC153" s="99">
        <f t="shared" si="48"/>
        <v>0</v>
      </c>
      <c r="AD153" s="99">
        <f t="shared" si="48"/>
        <v>0</v>
      </c>
      <c r="AE153" s="99">
        <f t="shared" si="48"/>
        <v>1</v>
      </c>
      <c r="AF153" s="99">
        <f t="shared" si="48"/>
        <v>0</v>
      </c>
      <c r="AG153" s="99">
        <f t="shared" si="48"/>
        <v>0</v>
      </c>
      <c r="AH153" s="99">
        <f t="shared" si="48"/>
        <v>1</v>
      </c>
      <c r="AI153" s="99">
        <f t="shared" si="48"/>
        <v>0</v>
      </c>
      <c r="AJ153" s="99">
        <f t="shared" si="48"/>
        <v>0</v>
      </c>
      <c r="AK153" s="99">
        <f t="shared" si="48"/>
        <v>0</v>
      </c>
      <c r="AL153" s="409"/>
    </row>
    <row r="154" spans="1:585" ht="48" x14ac:dyDescent="0.45">
      <c r="A154" s="259" t="s">
        <v>90</v>
      </c>
      <c r="B154" s="260" t="s">
        <v>141</v>
      </c>
      <c r="C154" s="417"/>
      <c r="D154" s="417"/>
      <c r="E154" s="417"/>
      <c r="F154" s="417"/>
      <c r="G154" s="417"/>
      <c r="H154" s="417"/>
      <c r="I154" s="417"/>
      <c r="J154" s="417"/>
      <c r="K154" s="417"/>
      <c r="L154" s="417"/>
      <c r="M154" s="417"/>
      <c r="N154" s="417"/>
      <c r="O154" s="417"/>
      <c r="P154" s="417"/>
      <c r="Q154" s="417"/>
      <c r="R154" s="417"/>
      <c r="S154" s="417"/>
      <c r="T154" s="417"/>
      <c r="U154" s="417"/>
      <c r="V154" s="417"/>
      <c r="W154" s="417"/>
      <c r="X154" s="417"/>
      <c r="Y154" s="417"/>
      <c r="Z154" s="417"/>
      <c r="AA154" s="417"/>
      <c r="AB154" s="417"/>
      <c r="AC154" s="417"/>
      <c r="AD154" s="417"/>
      <c r="AE154" s="417"/>
      <c r="AF154" s="417"/>
      <c r="AG154" s="417"/>
      <c r="AH154" s="417"/>
      <c r="AI154" s="417"/>
      <c r="AJ154" s="417"/>
      <c r="AK154" s="417"/>
      <c r="AL154" s="417"/>
      <c r="AM154" s="84"/>
      <c r="AN154" s="84" t="s">
        <v>112</v>
      </c>
      <c r="AO154" s="84" t="s">
        <v>112</v>
      </c>
      <c r="AP154" s="84" t="s">
        <v>112</v>
      </c>
      <c r="AQ154" s="84" t="s">
        <v>112</v>
      </c>
      <c r="AR154" s="84" t="s">
        <v>112</v>
      </c>
      <c r="AS154" s="84" t="s">
        <v>112</v>
      </c>
      <c r="AT154" s="84" t="s">
        <v>112</v>
      </c>
      <c r="AU154" s="84" t="s">
        <v>112</v>
      </c>
      <c r="AV154" s="84" t="s">
        <v>112</v>
      </c>
      <c r="AW154" s="84" t="s">
        <v>112</v>
      </c>
      <c r="AX154" s="84" t="s">
        <v>112</v>
      </c>
      <c r="AY154" s="84" t="s">
        <v>112</v>
      </c>
      <c r="AZ154" s="84" t="s">
        <v>112</v>
      </c>
      <c r="BA154" s="84" t="s">
        <v>112</v>
      </c>
      <c r="BB154" s="84" t="s">
        <v>112</v>
      </c>
      <c r="BC154" s="84" t="s">
        <v>112</v>
      </c>
      <c r="BD154" s="84" t="s">
        <v>112</v>
      </c>
      <c r="BE154" s="84" t="s">
        <v>112</v>
      </c>
      <c r="BF154" s="84" t="s">
        <v>112</v>
      </c>
      <c r="BG154" s="84" t="s">
        <v>112</v>
      </c>
      <c r="BH154" s="84" t="s">
        <v>112</v>
      </c>
      <c r="BI154" s="84" t="s">
        <v>112</v>
      </c>
      <c r="BJ154" s="84" t="s">
        <v>112</v>
      </c>
      <c r="BK154" s="84" t="s">
        <v>112</v>
      </c>
      <c r="BL154" s="84" t="s">
        <v>112</v>
      </c>
      <c r="BM154" s="84" t="s">
        <v>112</v>
      </c>
      <c r="BN154" s="84" t="s">
        <v>112</v>
      </c>
      <c r="BO154" s="84" t="s">
        <v>112</v>
      </c>
      <c r="BP154" s="84" t="s">
        <v>112</v>
      </c>
      <c r="BQ154" s="84" t="s">
        <v>112</v>
      </c>
      <c r="BR154" s="84" t="s">
        <v>112</v>
      </c>
      <c r="BS154" s="84" t="s">
        <v>112</v>
      </c>
      <c r="BT154" s="84" t="s">
        <v>112</v>
      </c>
      <c r="BU154" s="84" t="s">
        <v>112</v>
      </c>
      <c r="BV154" s="84" t="s">
        <v>112</v>
      </c>
      <c r="BW154" s="84" t="s">
        <v>112</v>
      </c>
      <c r="BX154" s="84" t="s">
        <v>112</v>
      </c>
      <c r="BY154" s="84" t="s">
        <v>112</v>
      </c>
      <c r="BZ154" s="84" t="s">
        <v>112</v>
      </c>
      <c r="CA154" s="84" t="s">
        <v>112</v>
      </c>
      <c r="CB154" s="84" t="s">
        <v>112</v>
      </c>
      <c r="CC154" s="84" t="s">
        <v>112</v>
      </c>
      <c r="CD154" s="84" t="s">
        <v>112</v>
      </c>
      <c r="CE154" s="84" t="s">
        <v>112</v>
      </c>
      <c r="CF154" s="84" t="s">
        <v>112</v>
      </c>
      <c r="CG154" s="84" t="s">
        <v>112</v>
      </c>
      <c r="CH154" s="84" t="s">
        <v>112</v>
      </c>
      <c r="CI154" s="84" t="s">
        <v>112</v>
      </c>
      <c r="CJ154" s="84" t="s">
        <v>112</v>
      </c>
      <c r="CK154" s="84" t="s">
        <v>112</v>
      </c>
      <c r="CL154" s="84" t="s">
        <v>112</v>
      </c>
      <c r="CM154" s="84" t="s">
        <v>112</v>
      </c>
      <c r="CN154" s="84" t="s">
        <v>112</v>
      </c>
      <c r="CO154" s="84" t="s">
        <v>112</v>
      </c>
      <c r="CP154" s="84" t="s">
        <v>112</v>
      </c>
      <c r="CQ154" s="84" t="s">
        <v>112</v>
      </c>
      <c r="CR154" s="84" t="s">
        <v>112</v>
      </c>
      <c r="CS154" s="84" t="s">
        <v>112</v>
      </c>
      <c r="CT154" s="84" t="s">
        <v>112</v>
      </c>
      <c r="CU154" s="84" t="s">
        <v>112</v>
      </c>
      <c r="CV154" s="84" t="s">
        <v>112</v>
      </c>
      <c r="CW154" s="84" t="s">
        <v>112</v>
      </c>
      <c r="CX154" s="84" t="s">
        <v>112</v>
      </c>
      <c r="CY154" s="84" t="s">
        <v>112</v>
      </c>
      <c r="CZ154" s="84" t="s">
        <v>112</v>
      </c>
      <c r="DA154" s="84" t="s">
        <v>112</v>
      </c>
      <c r="DB154" s="84" t="s">
        <v>112</v>
      </c>
      <c r="DC154" s="84" t="s">
        <v>112</v>
      </c>
      <c r="DD154" s="84" t="s">
        <v>112</v>
      </c>
      <c r="DE154" s="84" t="s">
        <v>112</v>
      </c>
      <c r="DF154" s="84" t="s">
        <v>112</v>
      </c>
      <c r="DG154" s="84" t="s">
        <v>112</v>
      </c>
      <c r="DH154" s="84" t="s">
        <v>112</v>
      </c>
      <c r="DI154" s="84" t="s">
        <v>112</v>
      </c>
      <c r="DJ154" s="84" t="s">
        <v>112</v>
      </c>
      <c r="DK154" s="84" t="s">
        <v>112</v>
      </c>
      <c r="DL154" s="84" t="s">
        <v>112</v>
      </c>
      <c r="DM154" s="84" t="s">
        <v>112</v>
      </c>
      <c r="DN154" s="84" t="s">
        <v>112</v>
      </c>
      <c r="DO154" s="84" t="s">
        <v>112</v>
      </c>
      <c r="DP154" s="84" t="s">
        <v>112</v>
      </c>
      <c r="DQ154" s="84" t="s">
        <v>112</v>
      </c>
      <c r="DR154" s="84" t="s">
        <v>112</v>
      </c>
      <c r="DS154" s="84" t="s">
        <v>112</v>
      </c>
      <c r="DT154" s="84" t="s">
        <v>112</v>
      </c>
      <c r="DU154" s="84" t="s">
        <v>112</v>
      </c>
      <c r="DV154" s="84" t="s">
        <v>112</v>
      </c>
      <c r="DW154" s="84" t="s">
        <v>112</v>
      </c>
      <c r="DX154" s="84" t="s">
        <v>112</v>
      </c>
      <c r="DY154" s="84" t="s">
        <v>112</v>
      </c>
      <c r="DZ154" s="84" t="s">
        <v>112</v>
      </c>
      <c r="EA154" s="84" t="s">
        <v>112</v>
      </c>
      <c r="EB154" s="84" t="s">
        <v>112</v>
      </c>
      <c r="EC154" s="84" t="s">
        <v>112</v>
      </c>
      <c r="ED154" s="84" t="s">
        <v>112</v>
      </c>
      <c r="EE154" s="84" t="s">
        <v>112</v>
      </c>
      <c r="EF154" s="84" t="s">
        <v>112</v>
      </c>
      <c r="EG154" s="84" t="s">
        <v>112</v>
      </c>
      <c r="EH154" s="84" t="s">
        <v>112</v>
      </c>
      <c r="EI154" s="84" t="s">
        <v>112</v>
      </c>
      <c r="EJ154" s="84" t="s">
        <v>112</v>
      </c>
      <c r="EK154" s="84" t="s">
        <v>112</v>
      </c>
      <c r="EL154" s="84" t="s">
        <v>112</v>
      </c>
      <c r="EM154" s="84" t="s">
        <v>112</v>
      </c>
      <c r="EN154" s="84" t="s">
        <v>112</v>
      </c>
      <c r="EO154" s="84" t="s">
        <v>112</v>
      </c>
      <c r="EP154" s="84" t="s">
        <v>112</v>
      </c>
      <c r="EQ154" s="84" t="s">
        <v>112</v>
      </c>
      <c r="ER154" s="84" t="s">
        <v>112</v>
      </c>
      <c r="ES154" s="84" t="s">
        <v>112</v>
      </c>
      <c r="ET154" s="84" t="s">
        <v>112</v>
      </c>
      <c r="EU154" s="84" t="s">
        <v>112</v>
      </c>
      <c r="EV154" s="84" t="s">
        <v>112</v>
      </c>
      <c r="EW154" s="84" t="s">
        <v>112</v>
      </c>
      <c r="EX154" s="84" t="s">
        <v>112</v>
      </c>
      <c r="EY154" s="84" t="s">
        <v>112</v>
      </c>
      <c r="EZ154" s="84" t="s">
        <v>112</v>
      </c>
      <c r="FA154" s="84" t="s">
        <v>112</v>
      </c>
      <c r="FB154" s="84" t="s">
        <v>112</v>
      </c>
      <c r="FC154" s="84" t="s">
        <v>112</v>
      </c>
      <c r="FD154" s="84" t="s">
        <v>112</v>
      </c>
      <c r="FE154" s="84" t="s">
        <v>112</v>
      </c>
      <c r="FF154" s="84" t="s">
        <v>112</v>
      </c>
      <c r="FG154" s="84" t="s">
        <v>112</v>
      </c>
      <c r="FH154" s="84" t="s">
        <v>112</v>
      </c>
      <c r="FI154" s="84" t="s">
        <v>112</v>
      </c>
      <c r="FJ154" s="84" t="s">
        <v>112</v>
      </c>
      <c r="FK154" s="84" t="s">
        <v>112</v>
      </c>
      <c r="FL154" s="84" t="s">
        <v>112</v>
      </c>
      <c r="FM154" s="84" t="s">
        <v>112</v>
      </c>
      <c r="FN154" s="84" t="s">
        <v>112</v>
      </c>
      <c r="FO154" s="84" t="s">
        <v>112</v>
      </c>
      <c r="FP154" s="84" t="s">
        <v>112</v>
      </c>
      <c r="FQ154" s="84" t="s">
        <v>112</v>
      </c>
      <c r="FR154" s="84" t="s">
        <v>112</v>
      </c>
      <c r="FS154" s="84" t="s">
        <v>112</v>
      </c>
      <c r="FT154" s="84" t="s">
        <v>112</v>
      </c>
      <c r="FU154" s="84" t="s">
        <v>112</v>
      </c>
      <c r="FV154" s="84" t="s">
        <v>112</v>
      </c>
      <c r="FW154" s="84" t="s">
        <v>112</v>
      </c>
      <c r="FX154" s="84" t="s">
        <v>112</v>
      </c>
      <c r="FY154" s="84" t="s">
        <v>112</v>
      </c>
      <c r="FZ154" s="84" t="s">
        <v>112</v>
      </c>
      <c r="GA154" s="84" t="s">
        <v>112</v>
      </c>
      <c r="GB154" s="84" t="s">
        <v>112</v>
      </c>
      <c r="GC154" s="84" t="s">
        <v>112</v>
      </c>
      <c r="GD154" s="84" t="s">
        <v>112</v>
      </c>
      <c r="GE154" s="84" t="s">
        <v>112</v>
      </c>
      <c r="GF154" s="84" t="s">
        <v>112</v>
      </c>
      <c r="GG154" s="84" t="s">
        <v>112</v>
      </c>
      <c r="GH154" s="84" t="s">
        <v>112</v>
      </c>
      <c r="GI154" s="84" t="s">
        <v>112</v>
      </c>
      <c r="GJ154" s="84" t="s">
        <v>112</v>
      </c>
      <c r="GK154" s="84" t="s">
        <v>112</v>
      </c>
      <c r="GL154" s="84" t="s">
        <v>112</v>
      </c>
      <c r="GM154" s="84" t="s">
        <v>112</v>
      </c>
      <c r="GN154" s="84" t="s">
        <v>112</v>
      </c>
      <c r="GO154" s="84" t="s">
        <v>112</v>
      </c>
      <c r="GP154" s="84" t="s">
        <v>112</v>
      </c>
      <c r="GQ154" s="84" t="s">
        <v>112</v>
      </c>
      <c r="GR154" s="84" t="s">
        <v>112</v>
      </c>
      <c r="GS154" s="84" t="s">
        <v>112</v>
      </c>
      <c r="GT154" s="84" t="s">
        <v>112</v>
      </c>
      <c r="GU154" s="84" t="s">
        <v>112</v>
      </c>
      <c r="GV154" s="84" t="s">
        <v>112</v>
      </c>
      <c r="GW154" s="84" t="s">
        <v>112</v>
      </c>
      <c r="GX154" s="84" t="s">
        <v>112</v>
      </c>
      <c r="GY154" s="84" t="s">
        <v>112</v>
      </c>
      <c r="GZ154" s="84" t="s">
        <v>112</v>
      </c>
      <c r="HA154" s="84" t="s">
        <v>112</v>
      </c>
      <c r="HB154" s="84" t="s">
        <v>112</v>
      </c>
      <c r="HC154" s="84" t="s">
        <v>112</v>
      </c>
      <c r="HD154" s="84" t="s">
        <v>112</v>
      </c>
      <c r="HE154" s="84" t="s">
        <v>112</v>
      </c>
      <c r="HF154" s="84" t="s">
        <v>112</v>
      </c>
      <c r="HG154" s="84" t="s">
        <v>112</v>
      </c>
      <c r="HH154" s="84" t="s">
        <v>112</v>
      </c>
      <c r="HI154" s="84" t="s">
        <v>112</v>
      </c>
      <c r="HJ154" s="84" t="s">
        <v>112</v>
      </c>
      <c r="HK154" s="84" t="s">
        <v>112</v>
      </c>
      <c r="HL154" s="84" t="s">
        <v>112</v>
      </c>
      <c r="HM154" s="84" t="s">
        <v>112</v>
      </c>
      <c r="HN154" s="84" t="s">
        <v>112</v>
      </c>
      <c r="HO154" s="84" t="s">
        <v>112</v>
      </c>
      <c r="HP154" s="84" t="s">
        <v>112</v>
      </c>
      <c r="HQ154" s="84" t="s">
        <v>112</v>
      </c>
      <c r="HR154" s="84" t="s">
        <v>112</v>
      </c>
      <c r="HS154" s="84" t="s">
        <v>112</v>
      </c>
      <c r="HT154" s="84" t="s">
        <v>112</v>
      </c>
      <c r="HU154" s="84" t="s">
        <v>112</v>
      </c>
      <c r="HV154" s="84" t="s">
        <v>112</v>
      </c>
      <c r="HW154" s="84" t="s">
        <v>112</v>
      </c>
      <c r="HX154" s="84" t="s">
        <v>112</v>
      </c>
      <c r="HY154" s="84" t="s">
        <v>112</v>
      </c>
      <c r="HZ154" s="84" t="s">
        <v>112</v>
      </c>
      <c r="IA154" s="84" t="s">
        <v>112</v>
      </c>
      <c r="IB154" s="84" t="s">
        <v>112</v>
      </c>
      <c r="IC154" s="84" t="s">
        <v>112</v>
      </c>
      <c r="ID154" s="84" t="s">
        <v>112</v>
      </c>
      <c r="IE154" s="84" t="s">
        <v>112</v>
      </c>
      <c r="IF154" s="84" t="s">
        <v>112</v>
      </c>
      <c r="IG154" s="84" t="s">
        <v>112</v>
      </c>
      <c r="IH154" s="84" t="s">
        <v>112</v>
      </c>
      <c r="II154" s="84" t="s">
        <v>112</v>
      </c>
      <c r="IJ154" s="84" t="s">
        <v>112</v>
      </c>
      <c r="IK154" s="84" t="s">
        <v>112</v>
      </c>
      <c r="IL154" s="84" t="s">
        <v>112</v>
      </c>
      <c r="IM154" s="84" t="s">
        <v>112</v>
      </c>
      <c r="IN154" s="84" t="s">
        <v>112</v>
      </c>
      <c r="IO154" s="84" t="s">
        <v>112</v>
      </c>
      <c r="IP154" s="84" t="s">
        <v>112</v>
      </c>
      <c r="IQ154" s="84" t="s">
        <v>112</v>
      </c>
      <c r="IR154" s="84" t="s">
        <v>112</v>
      </c>
      <c r="IS154" s="84" t="s">
        <v>112</v>
      </c>
      <c r="IT154" s="84" t="s">
        <v>112</v>
      </c>
      <c r="IU154" s="84" t="s">
        <v>112</v>
      </c>
      <c r="IV154" s="84" t="s">
        <v>112</v>
      </c>
      <c r="IW154" s="84" t="s">
        <v>112</v>
      </c>
      <c r="IX154" s="84" t="s">
        <v>112</v>
      </c>
      <c r="IY154" s="84" t="s">
        <v>112</v>
      </c>
      <c r="IZ154" s="84" t="s">
        <v>112</v>
      </c>
      <c r="JA154" s="84" t="s">
        <v>112</v>
      </c>
      <c r="JB154" s="84" t="s">
        <v>112</v>
      </c>
      <c r="JC154" s="84" t="s">
        <v>112</v>
      </c>
      <c r="JD154" s="84" t="s">
        <v>112</v>
      </c>
      <c r="JE154" s="84" t="s">
        <v>112</v>
      </c>
      <c r="JF154" s="84" t="s">
        <v>112</v>
      </c>
      <c r="JG154" s="84" t="s">
        <v>112</v>
      </c>
      <c r="JH154" s="84" t="s">
        <v>112</v>
      </c>
      <c r="JI154" s="84" t="s">
        <v>112</v>
      </c>
      <c r="JJ154" s="84" t="s">
        <v>112</v>
      </c>
      <c r="JK154" s="84" t="s">
        <v>112</v>
      </c>
      <c r="JL154" s="84" t="s">
        <v>112</v>
      </c>
      <c r="JM154" s="84" t="s">
        <v>112</v>
      </c>
      <c r="JN154" s="84" t="s">
        <v>112</v>
      </c>
      <c r="JO154" s="84" t="s">
        <v>112</v>
      </c>
      <c r="JP154" s="84" t="s">
        <v>112</v>
      </c>
      <c r="JQ154" s="84" t="s">
        <v>112</v>
      </c>
      <c r="JR154" s="84" t="s">
        <v>112</v>
      </c>
      <c r="JS154" s="84" t="s">
        <v>112</v>
      </c>
      <c r="JT154" s="84" t="s">
        <v>112</v>
      </c>
      <c r="JU154" s="84" t="s">
        <v>112</v>
      </c>
      <c r="JV154" s="84" t="s">
        <v>112</v>
      </c>
      <c r="JW154" s="84" t="s">
        <v>112</v>
      </c>
      <c r="JX154" s="84" t="s">
        <v>112</v>
      </c>
      <c r="JY154" s="84" t="s">
        <v>112</v>
      </c>
      <c r="JZ154" s="84" t="s">
        <v>112</v>
      </c>
      <c r="KA154" s="84" t="s">
        <v>112</v>
      </c>
      <c r="KB154" s="84" t="s">
        <v>112</v>
      </c>
      <c r="KC154" s="84" t="s">
        <v>112</v>
      </c>
      <c r="KD154" s="84" t="s">
        <v>112</v>
      </c>
      <c r="KE154" s="84" t="s">
        <v>112</v>
      </c>
      <c r="KF154" s="84" t="s">
        <v>112</v>
      </c>
      <c r="KG154" s="84" t="s">
        <v>112</v>
      </c>
      <c r="KH154" s="84" t="s">
        <v>112</v>
      </c>
      <c r="KI154" s="84" t="s">
        <v>112</v>
      </c>
      <c r="KJ154" s="84" t="s">
        <v>112</v>
      </c>
      <c r="KK154" s="84" t="s">
        <v>112</v>
      </c>
      <c r="KL154" s="84" t="s">
        <v>112</v>
      </c>
      <c r="KM154" s="84" t="s">
        <v>112</v>
      </c>
      <c r="KN154" s="84" t="s">
        <v>112</v>
      </c>
      <c r="KO154" s="84" t="s">
        <v>112</v>
      </c>
      <c r="KP154" s="84" t="s">
        <v>112</v>
      </c>
      <c r="KQ154" s="84" t="s">
        <v>112</v>
      </c>
      <c r="KR154" s="84" t="s">
        <v>112</v>
      </c>
      <c r="KS154" s="84" t="s">
        <v>112</v>
      </c>
      <c r="KT154" s="84" t="s">
        <v>112</v>
      </c>
      <c r="KU154" s="84" t="s">
        <v>112</v>
      </c>
      <c r="KV154" s="84" t="s">
        <v>112</v>
      </c>
      <c r="KW154" s="84" t="s">
        <v>112</v>
      </c>
      <c r="KX154" s="84" t="s">
        <v>112</v>
      </c>
      <c r="KY154" s="84" t="s">
        <v>112</v>
      </c>
      <c r="KZ154" s="84" t="s">
        <v>112</v>
      </c>
      <c r="LA154" s="84" t="s">
        <v>112</v>
      </c>
      <c r="LB154" s="84" t="s">
        <v>112</v>
      </c>
      <c r="LC154" s="84" t="s">
        <v>112</v>
      </c>
      <c r="LD154" s="84" t="s">
        <v>112</v>
      </c>
      <c r="LE154" s="84" t="s">
        <v>112</v>
      </c>
      <c r="LF154" s="84" t="s">
        <v>112</v>
      </c>
      <c r="LG154" s="84" t="s">
        <v>112</v>
      </c>
      <c r="LH154" s="84" t="s">
        <v>112</v>
      </c>
      <c r="LI154" s="84" t="s">
        <v>112</v>
      </c>
      <c r="LJ154" s="84" t="s">
        <v>112</v>
      </c>
      <c r="LK154" s="84" t="s">
        <v>112</v>
      </c>
      <c r="LL154" s="84" t="s">
        <v>112</v>
      </c>
      <c r="LM154" s="84" t="s">
        <v>112</v>
      </c>
      <c r="LN154" s="84" t="s">
        <v>112</v>
      </c>
      <c r="LO154" s="84" t="s">
        <v>112</v>
      </c>
      <c r="LP154" s="84" t="s">
        <v>112</v>
      </c>
      <c r="LQ154" s="84" t="s">
        <v>112</v>
      </c>
      <c r="LR154" s="84" t="s">
        <v>112</v>
      </c>
      <c r="LS154" s="84" t="s">
        <v>112</v>
      </c>
      <c r="LT154" s="84" t="s">
        <v>112</v>
      </c>
      <c r="LU154" s="84" t="s">
        <v>112</v>
      </c>
      <c r="LV154" s="84" t="s">
        <v>112</v>
      </c>
      <c r="LW154" s="84" t="s">
        <v>112</v>
      </c>
      <c r="LX154" s="84" t="s">
        <v>112</v>
      </c>
      <c r="LY154" s="84" t="s">
        <v>112</v>
      </c>
      <c r="LZ154" s="84" t="s">
        <v>112</v>
      </c>
      <c r="MA154" s="84" t="s">
        <v>112</v>
      </c>
      <c r="MB154" s="84" t="s">
        <v>112</v>
      </c>
      <c r="MC154" s="84" t="s">
        <v>112</v>
      </c>
      <c r="MD154" s="84" t="s">
        <v>112</v>
      </c>
      <c r="ME154" s="84" t="s">
        <v>112</v>
      </c>
      <c r="MF154" s="84" t="s">
        <v>112</v>
      </c>
      <c r="MG154" s="84" t="s">
        <v>112</v>
      </c>
      <c r="MH154" s="84" t="s">
        <v>112</v>
      </c>
      <c r="MI154" s="84" t="s">
        <v>112</v>
      </c>
      <c r="MJ154" s="84" t="s">
        <v>112</v>
      </c>
      <c r="MK154" s="84" t="s">
        <v>112</v>
      </c>
      <c r="ML154" s="84" t="s">
        <v>112</v>
      </c>
      <c r="MM154" s="84" t="s">
        <v>112</v>
      </c>
      <c r="MN154" s="84" t="s">
        <v>112</v>
      </c>
      <c r="MO154" s="84" t="s">
        <v>112</v>
      </c>
      <c r="MP154" s="84" t="s">
        <v>112</v>
      </c>
      <c r="MQ154" s="84" t="s">
        <v>112</v>
      </c>
      <c r="MR154" s="84" t="s">
        <v>112</v>
      </c>
      <c r="MS154" s="84" t="s">
        <v>112</v>
      </c>
      <c r="MT154" s="84" t="s">
        <v>112</v>
      </c>
      <c r="MU154" s="84" t="s">
        <v>112</v>
      </c>
      <c r="MV154" s="84" t="s">
        <v>112</v>
      </c>
      <c r="MW154" s="84" t="s">
        <v>112</v>
      </c>
      <c r="MX154" s="84" t="s">
        <v>112</v>
      </c>
      <c r="MY154" s="84" t="s">
        <v>112</v>
      </c>
      <c r="MZ154" s="84" t="s">
        <v>112</v>
      </c>
      <c r="NA154" s="84" t="s">
        <v>112</v>
      </c>
      <c r="NB154" s="84" t="s">
        <v>112</v>
      </c>
      <c r="NC154" s="84" t="s">
        <v>112</v>
      </c>
      <c r="ND154" s="84" t="s">
        <v>112</v>
      </c>
      <c r="NE154" s="84" t="s">
        <v>112</v>
      </c>
      <c r="NF154" s="84" t="s">
        <v>112</v>
      </c>
      <c r="NG154" s="84" t="s">
        <v>112</v>
      </c>
      <c r="NH154" s="84" t="s">
        <v>112</v>
      </c>
      <c r="NI154" s="84" t="s">
        <v>112</v>
      </c>
      <c r="NJ154" s="84" t="s">
        <v>112</v>
      </c>
      <c r="NK154" s="84" t="s">
        <v>112</v>
      </c>
      <c r="NL154" s="84" t="s">
        <v>112</v>
      </c>
      <c r="NM154" s="84" t="s">
        <v>112</v>
      </c>
      <c r="NN154" s="84" t="s">
        <v>112</v>
      </c>
      <c r="NO154" s="84" t="s">
        <v>112</v>
      </c>
      <c r="NP154" s="84" t="s">
        <v>112</v>
      </c>
      <c r="NQ154" s="84" t="s">
        <v>112</v>
      </c>
      <c r="NR154" s="84" t="s">
        <v>112</v>
      </c>
      <c r="NS154" s="84" t="s">
        <v>112</v>
      </c>
      <c r="NT154" s="84" t="s">
        <v>112</v>
      </c>
      <c r="NU154" s="84" t="s">
        <v>112</v>
      </c>
      <c r="NV154" s="84" t="s">
        <v>112</v>
      </c>
      <c r="NW154" s="84" t="s">
        <v>112</v>
      </c>
      <c r="NX154" s="84" t="s">
        <v>112</v>
      </c>
      <c r="NY154" s="84" t="s">
        <v>112</v>
      </c>
      <c r="NZ154" s="84" t="s">
        <v>112</v>
      </c>
      <c r="OA154" s="84" t="s">
        <v>112</v>
      </c>
      <c r="OB154" s="84" t="s">
        <v>112</v>
      </c>
      <c r="OC154" s="84" t="s">
        <v>112</v>
      </c>
      <c r="OD154" s="84" t="s">
        <v>112</v>
      </c>
      <c r="OE154" s="84" t="s">
        <v>112</v>
      </c>
      <c r="OF154" s="84" t="s">
        <v>112</v>
      </c>
      <c r="OG154" s="84" t="s">
        <v>112</v>
      </c>
      <c r="OH154" s="84" t="s">
        <v>112</v>
      </c>
      <c r="OI154" s="84" t="s">
        <v>112</v>
      </c>
      <c r="OJ154" s="84" t="s">
        <v>112</v>
      </c>
      <c r="OK154" s="84" t="s">
        <v>112</v>
      </c>
      <c r="OL154" s="84" t="s">
        <v>112</v>
      </c>
      <c r="OM154" s="84" t="s">
        <v>112</v>
      </c>
      <c r="ON154" s="84" t="s">
        <v>112</v>
      </c>
      <c r="OO154" s="84" t="s">
        <v>112</v>
      </c>
      <c r="OP154" s="84" t="s">
        <v>112</v>
      </c>
      <c r="OQ154" s="84" t="s">
        <v>112</v>
      </c>
      <c r="OR154" s="84" t="s">
        <v>112</v>
      </c>
      <c r="OS154" s="84" t="s">
        <v>112</v>
      </c>
      <c r="OT154" s="84" t="s">
        <v>112</v>
      </c>
      <c r="OU154" s="84" t="s">
        <v>112</v>
      </c>
      <c r="OV154" s="84" t="s">
        <v>112</v>
      </c>
      <c r="OW154" s="84" t="s">
        <v>112</v>
      </c>
      <c r="OX154" s="84" t="s">
        <v>112</v>
      </c>
      <c r="OY154" s="84" t="s">
        <v>112</v>
      </c>
      <c r="OZ154" s="84" t="s">
        <v>112</v>
      </c>
      <c r="PA154" s="84" t="s">
        <v>112</v>
      </c>
      <c r="PB154" s="84" t="s">
        <v>112</v>
      </c>
      <c r="PC154" s="84" t="s">
        <v>112</v>
      </c>
      <c r="PD154" s="84" t="s">
        <v>112</v>
      </c>
      <c r="PE154" s="84" t="s">
        <v>112</v>
      </c>
      <c r="PF154" s="84" t="s">
        <v>112</v>
      </c>
      <c r="PG154" s="84" t="s">
        <v>112</v>
      </c>
      <c r="PH154" s="84" t="s">
        <v>112</v>
      </c>
      <c r="PI154" s="84" t="s">
        <v>112</v>
      </c>
      <c r="PJ154" s="84" t="s">
        <v>112</v>
      </c>
      <c r="PK154" s="84" t="s">
        <v>112</v>
      </c>
      <c r="PL154" s="84" t="s">
        <v>112</v>
      </c>
      <c r="PM154" s="84" t="s">
        <v>112</v>
      </c>
      <c r="PN154" s="84" t="s">
        <v>112</v>
      </c>
      <c r="PO154" s="84" t="s">
        <v>112</v>
      </c>
      <c r="PP154" s="84" t="s">
        <v>112</v>
      </c>
      <c r="PQ154" s="84" t="s">
        <v>112</v>
      </c>
      <c r="PR154" s="84" t="s">
        <v>112</v>
      </c>
      <c r="PS154" s="84" t="s">
        <v>112</v>
      </c>
      <c r="PT154" s="84" t="s">
        <v>112</v>
      </c>
      <c r="PU154" s="84" t="s">
        <v>112</v>
      </c>
      <c r="PV154" s="84" t="s">
        <v>112</v>
      </c>
      <c r="PW154" s="84" t="s">
        <v>112</v>
      </c>
      <c r="PX154" s="84" t="s">
        <v>112</v>
      </c>
      <c r="PY154" s="84" t="s">
        <v>112</v>
      </c>
      <c r="PZ154" s="84" t="s">
        <v>112</v>
      </c>
      <c r="QA154" s="84" t="s">
        <v>112</v>
      </c>
      <c r="QB154" s="84" t="s">
        <v>112</v>
      </c>
      <c r="QC154" s="84" t="s">
        <v>112</v>
      </c>
      <c r="QD154" s="84" t="s">
        <v>112</v>
      </c>
      <c r="QE154" s="84" t="s">
        <v>112</v>
      </c>
      <c r="QF154" s="84" t="s">
        <v>112</v>
      </c>
      <c r="QG154" s="84" t="s">
        <v>112</v>
      </c>
      <c r="QH154" s="84" t="s">
        <v>112</v>
      </c>
      <c r="QI154" s="84" t="s">
        <v>112</v>
      </c>
      <c r="QJ154" s="84" t="s">
        <v>112</v>
      </c>
      <c r="QK154" s="84" t="s">
        <v>112</v>
      </c>
      <c r="QL154" s="84" t="s">
        <v>112</v>
      </c>
      <c r="QM154" s="84" t="s">
        <v>112</v>
      </c>
      <c r="QN154" s="84" t="s">
        <v>112</v>
      </c>
      <c r="QO154" s="84" t="s">
        <v>112</v>
      </c>
      <c r="QP154" s="84" t="s">
        <v>112</v>
      </c>
      <c r="QQ154" s="84" t="s">
        <v>112</v>
      </c>
      <c r="QR154" s="84" t="s">
        <v>112</v>
      </c>
      <c r="QS154" s="84" t="s">
        <v>112</v>
      </c>
      <c r="QT154" s="84" t="s">
        <v>112</v>
      </c>
      <c r="QU154" s="84" t="s">
        <v>112</v>
      </c>
      <c r="QV154" s="84" t="s">
        <v>112</v>
      </c>
      <c r="QW154" s="84" t="s">
        <v>112</v>
      </c>
      <c r="QX154" s="84" t="s">
        <v>112</v>
      </c>
      <c r="QY154" s="84" t="s">
        <v>112</v>
      </c>
      <c r="QZ154" s="84" t="s">
        <v>112</v>
      </c>
      <c r="RA154" s="84" t="s">
        <v>112</v>
      </c>
      <c r="RB154" s="84" t="s">
        <v>112</v>
      </c>
      <c r="RC154" s="84" t="s">
        <v>112</v>
      </c>
      <c r="RD154" s="84" t="s">
        <v>112</v>
      </c>
      <c r="RE154" s="84" t="s">
        <v>112</v>
      </c>
      <c r="RF154" s="84" t="s">
        <v>112</v>
      </c>
      <c r="RG154" s="84" t="s">
        <v>112</v>
      </c>
      <c r="RH154" s="84" t="s">
        <v>112</v>
      </c>
      <c r="RI154" s="84" t="s">
        <v>112</v>
      </c>
      <c r="RJ154" s="84" t="s">
        <v>112</v>
      </c>
      <c r="RK154" s="84" t="s">
        <v>112</v>
      </c>
      <c r="RL154" s="84" t="s">
        <v>112</v>
      </c>
      <c r="RM154" s="84" t="s">
        <v>112</v>
      </c>
      <c r="RN154" s="84" t="s">
        <v>112</v>
      </c>
      <c r="RO154" s="84" t="s">
        <v>112</v>
      </c>
      <c r="RP154" s="84" t="s">
        <v>112</v>
      </c>
      <c r="RQ154" s="84" t="s">
        <v>112</v>
      </c>
      <c r="RR154" s="84" t="s">
        <v>112</v>
      </c>
      <c r="RS154" s="84" t="s">
        <v>112</v>
      </c>
      <c r="RT154" s="84" t="s">
        <v>112</v>
      </c>
      <c r="RU154" s="84" t="s">
        <v>112</v>
      </c>
      <c r="RV154" s="84" t="s">
        <v>112</v>
      </c>
      <c r="RW154" s="84" t="s">
        <v>112</v>
      </c>
      <c r="RX154" s="84" t="s">
        <v>112</v>
      </c>
      <c r="RY154" s="84" t="s">
        <v>112</v>
      </c>
      <c r="RZ154" s="84" t="s">
        <v>112</v>
      </c>
      <c r="SA154" s="84" t="s">
        <v>112</v>
      </c>
      <c r="SB154" s="84" t="s">
        <v>112</v>
      </c>
      <c r="SC154" s="84" t="s">
        <v>112</v>
      </c>
      <c r="SD154" s="84" t="s">
        <v>112</v>
      </c>
      <c r="SE154" s="84" t="s">
        <v>112</v>
      </c>
      <c r="SF154" s="84" t="s">
        <v>112</v>
      </c>
      <c r="SG154" s="84" t="s">
        <v>112</v>
      </c>
      <c r="SH154" s="84" t="s">
        <v>112</v>
      </c>
      <c r="SI154" s="84" t="s">
        <v>112</v>
      </c>
      <c r="SJ154" s="84" t="s">
        <v>112</v>
      </c>
      <c r="SK154" s="84" t="s">
        <v>112</v>
      </c>
      <c r="SL154" s="84" t="s">
        <v>112</v>
      </c>
      <c r="SM154" s="84" t="s">
        <v>112</v>
      </c>
      <c r="SN154" s="84" t="s">
        <v>112</v>
      </c>
      <c r="SO154" s="84" t="s">
        <v>112</v>
      </c>
      <c r="SP154" s="84" t="s">
        <v>112</v>
      </c>
      <c r="SQ154" s="84" t="s">
        <v>112</v>
      </c>
      <c r="SR154" s="84" t="s">
        <v>112</v>
      </c>
      <c r="SS154" s="84" t="s">
        <v>112</v>
      </c>
      <c r="ST154" s="84" t="s">
        <v>112</v>
      </c>
      <c r="SU154" s="84" t="s">
        <v>112</v>
      </c>
      <c r="SV154" s="84" t="s">
        <v>112</v>
      </c>
      <c r="SW154" s="84" t="s">
        <v>112</v>
      </c>
      <c r="SX154" s="84" t="s">
        <v>112</v>
      </c>
      <c r="SY154" s="84" t="s">
        <v>112</v>
      </c>
      <c r="SZ154" s="84" t="s">
        <v>112</v>
      </c>
      <c r="TA154" s="84" t="s">
        <v>112</v>
      </c>
      <c r="TB154" s="84" t="s">
        <v>112</v>
      </c>
      <c r="TC154" s="84" t="s">
        <v>112</v>
      </c>
      <c r="TD154" s="84" t="s">
        <v>112</v>
      </c>
      <c r="TE154" s="84" t="s">
        <v>112</v>
      </c>
      <c r="TF154" s="84" t="s">
        <v>112</v>
      </c>
      <c r="TG154" s="84" t="s">
        <v>112</v>
      </c>
      <c r="TH154" s="84" t="s">
        <v>112</v>
      </c>
      <c r="TI154" s="84" t="s">
        <v>112</v>
      </c>
      <c r="TJ154" s="84" t="s">
        <v>112</v>
      </c>
      <c r="TK154" s="84" t="s">
        <v>112</v>
      </c>
      <c r="TL154" s="84" t="s">
        <v>112</v>
      </c>
      <c r="TM154" s="84" t="s">
        <v>112</v>
      </c>
      <c r="TN154" s="84" t="s">
        <v>112</v>
      </c>
      <c r="TO154" s="84" t="s">
        <v>112</v>
      </c>
      <c r="TP154" s="84" t="s">
        <v>112</v>
      </c>
      <c r="TQ154" s="84" t="s">
        <v>112</v>
      </c>
      <c r="TR154" s="84" t="s">
        <v>112</v>
      </c>
      <c r="TS154" s="84" t="s">
        <v>112</v>
      </c>
      <c r="TT154" s="84" t="s">
        <v>112</v>
      </c>
      <c r="TU154" s="84" t="s">
        <v>112</v>
      </c>
      <c r="TV154" s="84" t="s">
        <v>112</v>
      </c>
      <c r="TW154" s="84" t="s">
        <v>112</v>
      </c>
      <c r="TX154" s="84" t="s">
        <v>112</v>
      </c>
      <c r="TY154" s="84" t="s">
        <v>112</v>
      </c>
      <c r="TZ154" s="84" t="s">
        <v>112</v>
      </c>
      <c r="UA154" s="84" t="s">
        <v>112</v>
      </c>
      <c r="UB154" s="84" t="s">
        <v>112</v>
      </c>
      <c r="UC154" s="84" t="s">
        <v>112</v>
      </c>
      <c r="UD154" s="84" t="s">
        <v>112</v>
      </c>
      <c r="UE154" s="84" t="s">
        <v>112</v>
      </c>
      <c r="UF154" s="84" t="s">
        <v>112</v>
      </c>
      <c r="UG154" s="84" t="s">
        <v>112</v>
      </c>
      <c r="UH154" s="84" t="s">
        <v>112</v>
      </c>
      <c r="UI154" s="84" t="s">
        <v>112</v>
      </c>
      <c r="UJ154" s="84" t="s">
        <v>112</v>
      </c>
      <c r="UK154" s="84" t="s">
        <v>112</v>
      </c>
      <c r="UL154" s="84" t="s">
        <v>112</v>
      </c>
      <c r="UM154" s="84" t="s">
        <v>112</v>
      </c>
      <c r="UN154" s="84" t="s">
        <v>112</v>
      </c>
      <c r="UO154" s="84" t="s">
        <v>112</v>
      </c>
      <c r="UP154" s="84" t="s">
        <v>112</v>
      </c>
      <c r="UQ154" s="84" t="s">
        <v>112</v>
      </c>
      <c r="UR154" s="84" t="s">
        <v>112</v>
      </c>
      <c r="US154" s="84" t="s">
        <v>112</v>
      </c>
      <c r="UT154" s="84" t="s">
        <v>112</v>
      </c>
      <c r="UU154" s="84" t="s">
        <v>112</v>
      </c>
      <c r="UV154" s="84" t="s">
        <v>112</v>
      </c>
      <c r="UW154" s="84" t="s">
        <v>112</v>
      </c>
      <c r="UX154" s="84" t="s">
        <v>112</v>
      </c>
      <c r="UY154" s="84" t="s">
        <v>112</v>
      </c>
      <c r="UZ154" s="84" t="s">
        <v>112</v>
      </c>
      <c r="VA154" s="84" t="s">
        <v>112</v>
      </c>
      <c r="VB154" s="84" t="s">
        <v>112</v>
      </c>
      <c r="VC154" s="84" t="s">
        <v>112</v>
      </c>
      <c r="VD154" s="84" t="s">
        <v>112</v>
      </c>
      <c r="VE154" s="84" t="s">
        <v>112</v>
      </c>
      <c r="VF154" s="84" t="s">
        <v>112</v>
      </c>
      <c r="VG154" s="84" t="s">
        <v>112</v>
      </c>
      <c r="VH154" s="84" t="s">
        <v>112</v>
      </c>
      <c r="VI154" s="84" t="s">
        <v>112</v>
      </c>
      <c r="VJ154" s="84" t="s">
        <v>112</v>
      </c>
      <c r="VK154" s="84" t="s">
        <v>112</v>
      </c>
      <c r="VL154" s="84" t="s">
        <v>112</v>
      </c>
      <c r="VM154" s="84" t="s">
        <v>112</v>
      </c>
    </row>
    <row r="155" spans="1:585" s="269" customFormat="1" x14ac:dyDescent="0.45">
      <c r="A155" s="217" t="s">
        <v>41</v>
      </c>
      <c r="B155" s="189" t="s">
        <v>457</v>
      </c>
      <c r="C155" s="349" t="s">
        <v>40</v>
      </c>
      <c r="D155" s="122" t="s">
        <v>40</v>
      </c>
      <c r="E155" s="122" t="s">
        <v>40</v>
      </c>
      <c r="F155" s="122" t="s">
        <v>40</v>
      </c>
      <c r="G155" s="122" t="s">
        <v>40</v>
      </c>
      <c r="H155" s="122" t="s">
        <v>40</v>
      </c>
      <c r="I155" s="122" t="s">
        <v>40</v>
      </c>
      <c r="J155" s="122" t="s">
        <v>40</v>
      </c>
      <c r="K155" s="122" t="s">
        <v>40</v>
      </c>
      <c r="L155" s="122" t="s">
        <v>40</v>
      </c>
      <c r="M155" s="122" t="s">
        <v>40</v>
      </c>
      <c r="N155" s="122" t="s">
        <v>40</v>
      </c>
      <c r="O155" s="122" t="s">
        <v>40</v>
      </c>
      <c r="P155" s="122" t="s">
        <v>40</v>
      </c>
      <c r="Q155" s="122" t="s">
        <v>40</v>
      </c>
      <c r="R155" s="122" t="s">
        <v>40</v>
      </c>
      <c r="S155" s="122" t="s">
        <v>40</v>
      </c>
      <c r="T155" s="122" t="s">
        <v>40</v>
      </c>
      <c r="U155" s="122" t="s">
        <v>40</v>
      </c>
      <c r="V155" s="122" t="s">
        <v>40</v>
      </c>
      <c r="W155" s="122" t="s">
        <v>40</v>
      </c>
      <c r="X155" s="122" t="s">
        <v>40</v>
      </c>
      <c r="Y155" s="122" t="s">
        <v>40</v>
      </c>
      <c r="Z155" s="122" t="s">
        <v>40</v>
      </c>
      <c r="AA155" s="122" t="s">
        <v>40</v>
      </c>
      <c r="AB155" s="97">
        <f t="shared" ref="AB155:AB164" si="52">COUNTIF(C155:AA155,"x")</f>
        <v>25</v>
      </c>
      <c r="AC155" s="97">
        <f t="shared" ref="AC155:AK164" si="53">COUNTIFS($C155:$AA155,"x",$C$3:$AA$3,AC$4)</f>
        <v>3</v>
      </c>
      <c r="AD155" s="97">
        <f t="shared" si="53"/>
        <v>4</v>
      </c>
      <c r="AE155" s="97">
        <f t="shared" si="53"/>
        <v>3</v>
      </c>
      <c r="AF155" s="97">
        <f t="shared" si="53"/>
        <v>3</v>
      </c>
      <c r="AG155" s="97">
        <f t="shared" si="53"/>
        <v>3</v>
      </c>
      <c r="AH155" s="97">
        <f t="shared" si="53"/>
        <v>2</v>
      </c>
      <c r="AI155" s="97">
        <f t="shared" si="53"/>
        <v>3</v>
      </c>
      <c r="AJ155" s="97">
        <f t="shared" si="53"/>
        <v>2</v>
      </c>
      <c r="AK155" s="97">
        <f t="shared" si="53"/>
        <v>2</v>
      </c>
      <c r="AL155" s="409" t="s">
        <v>728</v>
      </c>
    </row>
    <row r="156" spans="1:585" s="233" customFormat="1" x14ac:dyDescent="0.45">
      <c r="A156" s="154" t="s">
        <v>43</v>
      </c>
      <c r="B156" s="226" t="s">
        <v>458</v>
      </c>
      <c r="C156" s="324" t="s">
        <v>40</v>
      </c>
      <c r="D156" s="99" t="s">
        <v>40</v>
      </c>
      <c r="E156" s="99" t="s">
        <v>40</v>
      </c>
      <c r="F156" s="99" t="s">
        <v>40</v>
      </c>
      <c r="G156" s="99" t="s">
        <v>40</v>
      </c>
      <c r="H156" s="99" t="s">
        <v>40</v>
      </c>
      <c r="I156" s="99" t="s">
        <v>40</v>
      </c>
      <c r="J156" s="99" t="s">
        <v>40</v>
      </c>
      <c r="K156" s="99" t="s">
        <v>40</v>
      </c>
      <c r="L156" s="99" t="s">
        <v>40</v>
      </c>
      <c r="M156" s="99" t="s">
        <v>40</v>
      </c>
      <c r="N156" s="99" t="s">
        <v>40</v>
      </c>
      <c r="O156" s="99" t="s">
        <v>40</v>
      </c>
      <c r="P156" s="99" t="s">
        <v>40</v>
      </c>
      <c r="Q156" s="99" t="s">
        <v>40</v>
      </c>
      <c r="R156" s="99" t="s">
        <v>40</v>
      </c>
      <c r="S156" s="99" t="s">
        <v>40</v>
      </c>
      <c r="T156" s="99" t="s">
        <v>40</v>
      </c>
      <c r="U156" s="99" t="s">
        <v>40</v>
      </c>
      <c r="V156" s="99" t="s">
        <v>40</v>
      </c>
      <c r="W156" s="99" t="s">
        <v>40</v>
      </c>
      <c r="X156" s="99" t="s">
        <v>40</v>
      </c>
      <c r="Y156" s="99" t="s">
        <v>40</v>
      </c>
      <c r="Z156" s="99" t="s">
        <v>40</v>
      </c>
      <c r="AA156" s="99" t="s">
        <v>40</v>
      </c>
      <c r="AB156" s="99">
        <f t="shared" si="52"/>
        <v>25</v>
      </c>
      <c r="AC156" s="99">
        <f t="shared" si="53"/>
        <v>3</v>
      </c>
      <c r="AD156" s="99">
        <f t="shared" si="53"/>
        <v>4</v>
      </c>
      <c r="AE156" s="99">
        <f t="shared" si="53"/>
        <v>3</v>
      </c>
      <c r="AF156" s="99">
        <f t="shared" si="53"/>
        <v>3</v>
      </c>
      <c r="AG156" s="99">
        <f t="shared" si="53"/>
        <v>3</v>
      </c>
      <c r="AH156" s="99">
        <f t="shared" si="53"/>
        <v>2</v>
      </c>
      <c r="AI156" s="99">
        <f t="shared" si="53"/>
        <v>3</v>
      </c>
      <c r="AJ156" s="99">
        <f t="shared" si="53"/>
        <v>2</v>
      </c>
      <c r="AK156" s="99">
        <f t="shared" si="53"/>
        <v>2</v>
      </c>
      <c r="AL156" s="409"/>
    </row>
    <row r="157" spans="1:585" s="269" customFormat="1" x14ac:dyDescent="0.45">
      <c r="A157" s="217" t="s">
        <v>58</v>
      </c>
      <c r="B157" s="189" t="s">
        <v>144</v>
      </c>
      <c r="C157" s="349" t="s">
        <v>40</v>
      </c>
      <c r="D157" s="122" t="s">
        <v>40</v>
      </c>
      <c r="E157" s="122" t="s">
        <v>40</v>
      </c>
      <c r="F157" s="122" t="s">
        <v>40</v>
      </c>
      <c r="G157" s="122" t="s">
        <v>40</v>
      </c>
      <c r="H157" s="122" t="s">
        <v>40</v>
      </c>
      <c r="I157" s="122" t="s">
        <v>40</v>
      </c>
      <c r="J157" s="122" t="s">
        <v>40</v>
      </c>
      <c r="K157" s="122" t="s">
        <v>40</v>
      </c>
      <c r="L157" s="122"/>
      <c r="M157" s="122" t="s">
        <v>40</v>
      </c>
      <c r="N157" s="122" t="s">
        <v>40</v>
      </c>
      <c r="O157" s="122" t="s">
        <v>40</v>
      </c>
      <c r="P157" s="122" t="s">
        <v>40</v>
      </c>
      <c r="Q157" s="122" t="s">
        <v>40</v>
      </c>
      <c r="R157" s="122" t="s">
        <v>40</v>
      </c>
      <c r="S157" s="122" t="s">
        <v>40</v>
      </c>
      <c r="T157" s="122" t="s">
        <v>40</v>
      </c>
      <c r="U157" s="122" t="s">
        <v>40</v>
      </c>
      <c r="V157" s="122" t="s">
        <v>40</v>
      </c>
      <c r="W157" s="122" t="s">
        <v>40</v>
      </c>
      <c r="X157" s="122" t="s">
        <v>40</v>
      </c>
      <c r="Y157" s="122" t="s">
        <v>40</v>
      </c>
      <c r="Z157" s="122" t="s">
        <v>40</v>
      </c>
      <c r="AA157" s="122" t="s">
        <v>40</v>
      </c>
      <c r="AB157" s="97">
        <f t="shared" si="52"/>
        <v>24</v>
      </c>
      <c r="AC157" s="97">
        <f t="shared" si="53"/>
        <v>3</v>
      </c>
      <c r="AD157" s="97">
        <f t="shared" si="53"/>
        <v>4</v>
      </c>
      <c r="AE157" s="97">
        <f t="shared" si="53"/>
        <v>2</v>
      </c>
      <c r="AF157" s="97">
        <f t="shared" si="53"/>
        <v>3</v>
      </c>
      <c r="AG157" s="97">
        <f t="shared" si="53"/>
        <v>3</v>
      </c>
      <c r="AH157" s="97">
        <f t="shared" si="53"/>
        <v>2</v>
      </c>
      <c r="AI157" s="97">
        <f t="shared" si="53"/>
        <v>3</v>
      </c>
      <c r="AJ157" s="97">
        <f t="shared" si="53"/>
        <v>2</v>
      </c>
      <c r="AK157" s="97">
        <f t="shared" si="53"/>
        <v>2</v>
      </c>
      <c r="AL157" s="409"/>
    </row>
    <row r="158" spans="1:585" s="269" customFormat="1" x14ac:dyDescent="0.45">
      <c r="A158" s="154" t="s">
        <v>78</v>
      </c>
      <c r="B158" s="248" t="s">
        <v>651</v>
      </c>
      <c r="C158" s="324" t="s">
        <v>40</v>
      </c>
      <c r="D158" s="249" t="s">
        <v>40</v>
      </c>
      <c r="E158" s="249" t="s">
        <v>40</v>
      </c>
      <c r="F158" s="249" t="s">
        <v>40</v>
      </c>
      <c r="G158" s="249" t="s">
        <v>40</v>
      </c>
      <c r="H158" s="249" t="s">
        <v>40</v>
      </c>
      <c r="I158" s="249" t="s">
        <v>40</v>
      </c>
      <c r="J158" s="249" t="s">
        <v>40</v>
      </c>
      <c r="K158" s="249" t="s">
        <v>40</v>
      </c>
      <c r="L158" s="249"/>
      <c r="M158" s="249" t="s">
        <v>40</v>
      </c>
      <c r="N158" s="249" t="s">
        <v>40</v>
      </c>
      <c r="O158" s="249" t="s">
        <v>40</v>
      </c>
      <c r="P158" s="249" t="s">
        <v>40</v>
      </c>
      <c r="Q158" s="249" t="s">
        <v>40</v>
      </c>
      <c r="R158" s="249" t="s">
        <v>40</v>
      </c>
      <c r="S158" s="249" t="s">
        <v>40</v>
      </c>
      <c r="T158" s="249" t="s">
        <v>40</v>
      </c>
      <c r="U158" s="249" t="s">
        <v>40</v>
      </c>
      <c r="V158" s="249" t="s">
        <v>40</v>
      </c>
      <c r="W158" s="249" t="s">
        <v>40</v>
      </c>
      <c r="X158" s="249" t="s">
        <v>40</v>
      </c>
      <c r="Y158" s="249" t="s">
        <v>40</v>
      </c>
      <c r="Z158" s="249" t="s">
        <v>40</v>
      </c>
      <c r="AA158" s="249" t="s">
        <v>40</v>
      </c>
      <c r="AB158" s="99">
        <f t="shared" si="52"/>
        <v>24</v>
      </c>
      <c r="AC158" s="99">
        <f t="shared" si="53"/>
        <v>3</v>
      </c>
      <c r="AD158" s="99">
        <f t="shared" si="53"/>
        <v>4</v>
      </c>
      <c r="AE158" s="99">
        <f t="shared" si="53"/>
        <v>2</v>
      </c>
      <c r="AF158" s="99">
        <f t="shared" si="53"/>
        <v>3</v>
      </c>
      <c r="AG158" s="99">
        <f t="shared" si="53"/>
        <v>3</v>
      </c>
      <c r="AH158" s="99">
        <f t="shared" si="53"/>
        <v>2</v>
      </c>
      <c r="AI158" s="99">
        <f t="shared" si="53"/>
        <v>3</v>
      </c>
      <c r="AJ158" s="99">
        <f t="shared" si="53"/>
        <v>2</v>
      </c>
      <c r="AK158" s="99">
        <f t="shared" si="53"/>
        <v>2</v>
      </c>
      <c r="AL158" s="409"/>
    </row>
    <row r="159" spans="1:585" s="269" customFormat="1" x14ac:dyDescent="0.45">
      <c r="A159" s="217" t="s">
        <v>115</v>
      </c>
      <c r="B159" s="189" t="s">
        <v>267</v>
      </c>
      <c r="C159" s="349" t="s">
        <v>40</v>
      </c>
      <c r="D159" s="122" t="s">
        <v>40</v>
      </c>
      <c r="E159" s="122" t="s">
        <v>40</v>
      </c>
      <c r="F159" s="122" t="s">
        <v>40</v>
      </c>
      <c r="G159" s="122"/>
      <c r="H159" s="122" t="s">
        <v>40</v>
      </c>
      <c r="I159" s="122"/>
      <c r="J159" s="122" t="s">
        <v>40</v>
      </c>
      <c r="K159" s="122" t="s">
        <v>40</v>
      </c>
      <c r="L159" s="122"/>
      <c r="M159" s="122" t="s">
        <v>40</v>
      </c>
      <c r="N159" s="122"/>
      <c r="O159" s="122"/>
      <c r="P159" s="122" t="s">
        <v>40</v>
      </c>
      <c r="Q159" s="122" t="s">
        <v>40</v>
      </c>
      <c r="R159" s="122" t="s">
        <v>40</v>
      </c>
      <c r="S159" s="122" t="s">
        <v>40</v>
      </c>
      <c r="T159" s="122" t="s">
        <v>40</v>
      </c>
      <c r="U159" s="122" t="s">
        <v>40</v>
      </c>
      <c r="V159" s="122" t="s">
        <v>40</v>
      </c>
      <c r="W159" s="122" t="s">
        <v>40</v>
      </c>
      <c r="X159" s="122" t="s">
        <v>40</v>
      </c>
      <c r="Y159" s="122" t="s">
        <v>40</v>
      </c>
      <c r="Z159" s="122" t="s">
        <v>40</v>
      </c>
      <c r="AA159" s="122" t="s">
        <v>40</v>
      </c>
      <c r="AB159" s="97">
        <f t="shared" si="52"/>
        <v>20</v>
      </c>
      <c r="AC159" s="97">
        <f t="shared" si="53"/>
        <v>3</v>
      </c>
      <c r="AD159" s="97">
        <f t="shared" si="53"/>
        <v>3</v>
      </c>
      <c r="AE159" s="97">
        <f t="shared" si="53"/>
        <v>2</v>
      </c>
      <c r="AF159" s="97">
        <f t="shared" si="53"/>
        <v>1</v>
      </c>
      <c r="AG159" s="97">
        <f t="shared" si="53"/>
        <v>3</v>
      </c>
      <c r="AH159" s="97">
        <f t="shared" si="53"/>
        <v>2</v>
      </c>
      <c r="AI159" s="97">
        <f t="shared" si="53"/>
        <v>3</v>
      </c>
      <c r="AJ159" s="97">
        <f t="shared" si="53"/>
        <v>2</v>
      </c>
      <c r="AK159" s="97">
        <f t="shared" si="53"/>
        <v>1</v>
      </c>
      <c r="AL159" s="409"/>
    </row>
    <row r="160" spans="1:585" s="269" customFormat="1" x14ac:dyDescent="0.45">
      <c r="A160" s="154" t="s">
        <v>150</v>
      </c>
      <c r="B160" s="248" t="s">
        <v>459</v>
      </c>
      <c r="C160" s="324" t="s">
        <v>40</v>
      </c>
      <c r="D160" s="249" t="s">
        <v>40</v>
      </c>
      <c r="E160" s="249" t="s">
        <v>40</v>
      </c>
      <c r="F160" s="249" t="s">
        <v>40</v>
      </c>
      <c r="G160" s="249"/>
      <c r="H160" s="249" t="s">
        <v>40</v>
      </c>
      <c r="I160" s="249"/>
      <c r="J160" s="249" t="s">
        <v>40</v>
      </c>
      <c r="K160" s="249" t="s">
        <v>40</v>
      </c>
      <c r="L160" s="249"/>
      <c r="M160" s="249" t="s">
        <v>40</v>
      </c>
      <c r="N160" s="249"/>
      <c r="O160" s="249"/>
      <c r="P160" s="249" t="s">
        <v>40</v>
      </c>
      <c r="Q160" s="249" t="s">
        <v>40</v>
      </c>
      <c r="R160" s="249" t="s">
        <v>40</v>
      </c>
      <c r="S160" s="249" t="s">
        <v>40</v>
      </c>
      <c r="T160" s="249" t="s">
        <v>40</v>
      </c>
      <c r="U160" s="249" t="s">
        <v>40</v>
      </c>
      <c r="V160" s="249" t="s">
        <v>40</v>
      </c>
      <c r="W160" s="249" t="s">
        <v>40</v>
      </c>
      <c r="X160" s="249"/>
      <c r="Y160" s="249" t="s">
        <v>40</v>
      </c>
      <c r="Z160" s="249" t="s">
        <v>40</v>
      </c>
      <c r="AA160" s="249" t="s">
        <v>40</v>
      </c>
      <c r="AB160" s="99">
        <f t="shared" si="52"/>
        <v>19</v>
      </c>
      <c r="AC160" s="99">
        <f t="shared" si="53"/>
        <v>3</v>
      </c>
      <c r="AD160" s="99">
        <f t="shared" si="53"/>
        <v>3</v>
      </c>
      <c r="AE160" s="99">
        <f t="shared" si="53"/>
        <v>2</v>
      </c>
      <c r="AF160" s="99">
        <f t="shared" si="53"/>
        <v>1</v>
      </c>
      <c r="AG160" s="99">
        <f t="shared" si="53"/>
        <v>3</v>
      </c>
      <c r="AH160" s="99">
        <f t="shared" si="53"/>
        <v>2</v>
      </c>
      <c r="AI160" s="99">
        <f t="shared" si="53"/>
        <v>3</v>
      </c>
      <c r="AJ160" s="99">
        <f t="shared" si="53"/>
        <v>1</v>
      </c>
      <c r="AK160" s="99">
        <f t="shared" si="53"/>
        <v>1</v>
      </c>
      <c r="AL160" s="409"/>
    </row>
    <row r="161" spans="1:585" s="269" customFormat="1" x14ac:dyDescent="0.45">
      <c r="A161" s="154" t="s">
        <v>152</v>
      </c>
      <c r="B161" s="248" t="s">
        <v>513</v>
      </c>
      <c r="C161" s="324"/>
      <c r="D161" s="249"/>
      <c r="E161" s="249"/>
      <c r="F161" s="249" t="s">
        <v>40</v>
      </c>
      <c r="G161" s="249"/>
      <c r="H161" s="249"/>
      <c r="I161" s="249"/>
      <c r="J161" s="249"/>
      <c r="K161" s="249"/>
      <c r="L161" s="249"/>
      <c r="M161" s="249"/>
      <c r="N161" s="249"/>
      <c r="O161" s="249"/>
      <c r="P161" s="249"/>
      <c r="Q161" s="249"/>
      <c r="R161" s="249"/>
      <c r="S161" s="249"/>
      <c r="T161" s="249"/>
      <c r="U161" s="249"/>
      <c r="V161" s="249"/>
      <c r="W161" s="249"/>
      <c r="X161" s="249"/>
      <c r="Y161" s="249" t="s">
        <v>40</v>
      </c>
      <c r="Z161" s="249"/>
      <c r="AA161" s="249"/>
      <c r="AB161" s="99">
        <f t="shared" si="52"/>
        <v>2</v>
      </c>
      <c r="AC161" s="99">
        <f t="shared" si="53"/>
        <v>1</v>
      </c>
      <c r="AD161" s="99">
        <f t="shared" si="53"/>
        <v>0</v>
      </c>
      <c r="AE161" s="99">
        <f t="shared" si="53"/>
        <v>0</v>
      </c>
      <c r="AF161" s="99">
        <f t="shared" si="53"/>
        <v>0</v>
      </c>
      <c r="AG161" s="99">
        <f t="shared" si="53"/>
        <v>0</v>
      </c>
      <c r="AH161" s="99">
        <f t="shared" si="53"/>
        <v>1</v>
      </c>
      <c r="AI161" s="99">
        <f t="shared" si="53"/>
        <v>0</v>
      </c>
      <c r="AJ161" s="99">
        <f t="shared" si="53"/>
        <v>0</v>
      </c>
      <c r="AK161" s="99">
        <f t="shared" si="53"/>
        <v>0</v>
      </c>
      <c r="AL161" s="409"/>
    </row>
    <row r="162" spans="1:585" s="269" customFormat="1" x14ac:dyDescent="0.45">
      <c r="A162" s="154" t="s">
        <v>154</v>
      </c>
      <c r="B162" s="337" t="s">
        <v>694</v>
      </c>
      <c r="C162" s="324"/>
      <c r="D162" s="249"/>
      <c r="E162" s="249"/>
      <c r="F162" s="249"/>
      <c r="G162" s="249"/>
      <c r="H162" s="249"/>
      <c r="I162" s="249"/>
      <c r="J162" s="249"/>
      <c r="K162" s="249"/>
      <c r="L162" s="249"/>
      <c r="M162" s="249"/>
      <c r="N162" s="249"/>
      <c r="O162" s="249"/>
      <c r="P162" s="249"/>
      <c r="Q162" s="249"/>
      <c r="R162" s="249"/>
      <c r="S162" s="249"/>
      <c r="T162" s="249"/>
      <c r="U162" s="249"/>
      <c r="V162" s="249"/>
      <c r="W162" s="249"/>
      <c r="X162" s="249" t="s">
        <v>40</v>
      </c>
      <c r="Y162" s="249"/>
      <c r="Z162" s="249"/>
      <c r="AA162" s="249"/>
      <c r="AB162" s="99">
        <f t="shared" si="52"/>
        <v>1</v>
      </c>
      <c r="AC162" s="99">
        <f t="shared" si="53"/>
        <v>0</v>
      </c>
      <c r="AD162" s="99">
        <f t="shared" si="53"/>
        <v>0</v>
      </c>
      <c r="AE162" s="99">
        <f t="shared" si="53"/>
        <v>0</v>
      </c>
      <c r="AF162" s="99">
        <f t="shared" si="53"/>
        <v>0</v>
      </c>
      <c r="AG162" s="99">
        <f t="shared" si="53"/>
        <v>0</v>
      </c>
      <c r="AH162" s="99">
        <f t="shared" si="53"/>
        <v>0</v>
      </c>
      <c r="AI162" s="99">
        <f t="shared" si="53"/>
        <v>0</v>
      </c>
      <c r="AJ162" s="99">
        <f t="shared" si="53"/>
        <v>1</v>
      </c>
      <c r="AK162" s="99">
        <f t="shared" si="53"/>
        <v>0</v>
      </c>
      <c r="AL162" s="409"/>
    </row>
    <row r="163" spans="1:585" s="269" customFormat="1" x14ac:dyDescent="0.45">
      <c r="A163" s="217" t="s">
        <v>117</v>
      </c>
      <c r="B163" s="134" t="s">
        <v>659</v>
      </c>
      <c r="C163" s="349"/>
      <c r="D163" s="122"/>
      <c r="E163" s="122"/>
      <c r="F163" s="122" t="s">
        <v>40</v>
      </c>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97">
        <f t="shared" si="52"/>
        <v>1</v>
      </c>
      <c r="AC163" s="97">
        <f t="shared" si="53"/>
        <v>1</v>
      </c>
      <c r="AD163" s="97">
        <f t="shared" si="53"/>
        <v>0</v>
      </c>
      <c r="AE163" s="97">
        <f t="shared" si="53"/>
        <v>0</v>
      </c>
      <c r="AF163" s="97">
        <f t="shared" si="53"/>
        <v>0</v>
      </c>
      <c r="AG163" s="97">
        <f t="shared" si="53"/>
        <v>0</v>
      </c>
      <c r="AH163" s="97">
        <f t="shared" si="53"/>
        <v>0</v>
      </c>
      <c r="AI163" s="97">
        <f t="shared" si="53"/>
        <v>0</v>
      </c>
      <c r="AJ163" s="97">
        <f t="shared" si="53"/>
        <v>0</v>
      </c>
      <c r="AK163" s="97">
        <f t="shared" si="53"/>
        <v>0</v>
      </c>
      <c r="AL163" s="409"/>
    </row>
    <row r="164" spans="1:585" s="269" customFormat="1" ht="32" x14ac:dyDescent="0.45">
      <c r="A164" s="217" t="s">
        <v>119</v>
      </c>
      <c r="B164" s="189" t="s">
        <v>665</v>
      </c>
      <c r="C164" s="349"/>
      <c r="D164" s="122"/>
      <c r="E164" s="122"/>
      <c r="F164" s="122"/>
      <c r="G164" s="122"/>
      <c r="H164" s="122" t="s">
        <v>40</v>
      </c>
      <c r="I164" s="122"/>
      <c r="J164" s="122"/>
      <c r="K164" s="122"/>
      <c r="L164" s="122"/>
      <c r="M164" s="122"/>
      <c r="N164" s="122"/>
      <c r="O164" s="122"/>
      <c r="P164" s="122"/>
      <c r="Q164" s="122"/>
      <c r="R164" s="122"/>
      <c r="S164" s="122"/>
      <c r="T164" s="122"/>
      <c r="U164" s="122"/>
      <c r="V164" s="122"/>
      <c r="W164" s="122"/>
      <c r="X164" s="122"/>
      <c r="Y164" s="122"/>
      <c r="Z164" s="122"/>
      <c r="AA164" s="122"/>
      <c r="AB164" s="97">
        <f t="shared" si="52"/>
        <v>1</v>
      </c>
      <c r="AC164" s="97">
        <f t="shared" si="53"/>
        <v>0</v>
      </c>
      <c r="AD164" s="97">
        <f t="shared" si="53"/>
        <v>1</v>
      </c>
      <c r="AE164" s="97">
        <f t="shared" si="53"/>
        <v>0</v>
      </c>
      <c r="AF164" s="97">
        <f t="shared" si="53"/>
        <v>0</v>
      </c>
      <c r="AG164" s="97">
        <f t="shared" si="53"/>
        <v>0</v>
      </c>
      <c r="AH164" s="97">
        <f t="shared" si="53"/>
        <v>0</v>
      </c>
      <c r="AI164" s="97">
        <f t="shared" si="53"/>
        <v>0</v>
      </c>
      <c r="AJ164" s="97">
        <f t="shared" si="53"/>
        <v>0</v>
      </c>
      <c r="AK164" s="97">
        <f t="shared" si="53"/>
        <v>0</v>
      </c>
      <c r="AL164" s="409"/>
    </row>
    <row r="165" spans="1:585" x14ac:dyDescent="0.45">
      <c r="A165" s="26" t="s">
        <v>156</v>
      </c>
      <c r="B165" s="86" t="s">
        <v>460</v>
      </c>
      <c r="C165" s="417"/>
      <c r="D165" s="417"/>
      <c r="E165" s="417"/>
      <c r="F165" s="417"/>
      <c r="G165" s="417"/>
      <c r="H165" s="417"/>
      <c r="I165" s="417"/>
      <c r="J165" s="417"/>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84"/>
      <c r="AN165" s="84" t="s">
        <v>112</v>
      </c>
      <c r="AO165" s="84" t="s">
        <v>112</v>
      </c>
      <c r="AP165" s="84" t="s">
        <v>112</v>
      </c>
      <c r="AQ165" s="84" t="s">
        <v>112</v>
      </c>
      <c r="AR165" s="84" t="s">
        <v>112</v>
      </c>
      <c r="AS165" s="84" t="s">
        <v>112</v>
      </c>
      <c r="AT165" s="84" t="s">
        <v>112</v>
      </c>
      <c r="AU165" s="84" t="s">
        <v>112</v>
      </c>
      <c r="AV165" s="84" t="s">
        <v>112</v>
      </c>
      <c r="AW165" s="84" t="s">
        <v>112</v>
      </c>
      <c r="AX165" s="84" t="s">
        <v>112</v>
      </c>
      <c r="AY165" s="84" t="s">
        <v>112</v>
      </c>
      <c r="AZ165" s="84" t="s">
        <v>112</v>
      </c>
      <c r="BA165" s="84" t="s">
        <v>112</v>
      </c>
      <c r="BB165" s="84" t="s">
        <v>112</v>
      </c>
      <c r="BC165" s="84" t="s">
        <v>112</v>
      </c>
      <c r="BD165" s="84" t="s">
        <v>112</v>
      </c>
      <c r="BE165" s="84" t="s">
        <v>112</v>
      </c>
      <c r="BF165" s="84" t="s">
        <v>112</v>
      </c>
      <c r="BG165" s="84" t="s">
        <v>112</v>
      </c>
      <c r="BH165" s="84" t="s">
        <v>112</v>
      </c>
      <c r="BI165" s="84" t="s">
        <v>112</v>
      </c>
      <c r="BJ165" s="84" t="s">
        <v>112</v>
      </c>
      <c r="BK165" s="84" t="s">
        <v>112</v>
      </c>
      <c r="BL165" s="84" t="s">
        <v>112</v>
      </c>
      <c r="BM165" s="84" t="s">
        <v>112</v>
      </c>
      <c r="BN165" s="84" t="s">
        <v>112</v>
      </c>
      <c r="BO165" s="84" t="s">
        <v>112</v>
      </c>
      <c r="BP165" s="84" t="s">
        <v>112</v>
      </c>
      <c r="BQ165" s="84" t="s">
        <v>112</v>
      </c>
      <c r="BR165" s="84" t="s">
        <v>112</v>
      </c>
      <c r="BS165" s="84" t="s">
        <v>112</v>
      </c>
      <c r="BT165" s="84" t="s">
        <v>112</v>
      </c>
      <c r="BU165" s="84" t="s">
        <v>112</v>
      </c>
      <c r="BV165" s="84" t="s">
        <v>112</v>
      </c>
      <c r="BW165" s="84" t="s">
        <v>112</v>
      </c>
      <c r="BX165" s="84" t="s">
        <v>112</v>
      </c>
      <c r="BY165" s="84" t="s">
        <v>112</v>
      </c>
      <c r="BZ165" s="84" t="s">
        <v>112</v>
      </c>
      <c r="CA165" s="84" t="s">
        <v>112</v>
      </c>
      <c r="CB165" s="84" t="s">
        <v>112</v>
      </c>
      <c r="CC165" s="84" t="s">
        <v>112</v>
      </c>
      <c r="CD165" s="84" t="s">
        <v>112</v>
      </c>
      <c r="CE165" s="84" t="s">
        <v>112</v>
      </c>
      <c r="CF165" s="84" t="s">
        <v>112</v>
      </c>
      <c r="CG165" s="84" t="s">
        <v>112</v>
      </c>
      <c r="CH165" s="84" t="s">
        <v>112</v>
      </c>
      <c r="CI165" s="84" t="s">
        <v>112</v>
      </c>
      <c r="CJ165" s="84" t="s">
        <v>112</v>
      </c>
      <c r="CK165" s="84" t="s">
        <v>112</v>
      </c>
      <c r="CL165" s="84" t="s">
        <v>112</v>
      </c>
      <c r="CM165" s="84" t="s">
        <v>112</v>
      </c>
      <c r="CN165" s="84" t="s">
        <v>112</v>
      </c>
      <c r="CO165" s="84" t="s">
        <v>112</v>
      </c>
      <c r="CP165" s="84" t="s">
        <v>112</v>
      </c>
      <c r="CQ165" s="84" t="s">
        <v>112</v>
      </c>
      <c r="CR165" s="84" t="s">
        <v>112</v>
      </c>
      <c r="CS165" s="84" t="s">
        <v>112</v>
      </c>
      <c r="CT165" s="84" t="s">
        <v>112</v>
      </c>
      <c r="CU165" s="84" t="s">
        <v>112</v>
      </c>
      <c r="CV165" s="84" t="s">
        <v>112</v>
      </c>
      <c r="CW165" s="84" t="s">
        <v>112</v>
      </c>
      <c r="CX165" s="84" t="s">
        <v>112</v>
      </c>
      <c r="CY165" s="84" t="s">
        <v>112</v>
      </c>
      <c r="CZ165" s="84" t="s">
        <v>112</v>
      </c>
      <c r="DA165" s="84" t="s">
        <v>112</v>
      </c>
      <c r="DB165" s="84" t="s">
        <v>112</v>
      </c>
      <c r="DC165" s="84" t="s">
        <v>112</v>
      </c>
      <c r="DD165" s="84" t="s">
        <v>112</v>
      </c>
      <c r="DE165" s="84" t="s">
        <v>112</v>
      </c>
      <c r="DF165" s="84" t="s">
        <v>112</v>
      </c>
      <c r="DG165" s="84" t="s">
        <v>112</v>
      </c>
      <c r="DH165" s="84" t="s">
        <v>112</v>
      </c>
      <c r="DI165" s="84" t="s">
        <v>112</v>
      </c>
      <c r="DJ165" s="84" t="s">
        <v>112</v>
      </c>
      <c r="DK165" s="84" t="s">
        <v>112</v>
      </c>
      <c r="DL165" s="84" t="s">
        <v>112</v>
      </c>
      <c r="DM165" s="84" t="s">
        <v>112</v>
      </c>
      <c r="DN165" s="84" t="s">
        <v>112</v>
      </c>
      <c r="DO165" s="84" t="s">
        <v>112</v>
      </c>
      <c r="DP165" s="84" t="s">
        <v>112</v>
      </c>
      <c r="DQ165" s="84" t="s">
        <v>112</v>
      </c>
      <c r="DR165" s="84" t="s">
        <v>112</v>
      </c>
      <c r="DS165" s="84" t="s">
        <v>112</v>
      </c>
      <c r="DT165" s="84" t="s">
        <v>112</v>
      </c>
      <c r="DU165" s="84" t="s">
        <v>112</v>
      </c>
      <c r="DV165" s="84" t="s">
        <v>112</v>
      </c>
      <c r="DW165" s="84" t="s">
        <v>112</v>
      </c>
      <c r="DX165" s="84" t="s">
        <v>112</v>
      </c>
      <c r="DY165" s="84" t="s">
        <v>112</v>
      </c>
      <c r="DZ165" s="84" t="s">
        <v>112</v>
      </c>
      <c r="EA165" s="84" t="s">
        <v>112</v>
      </c>
      <c r="EB165" s="84" t="s">
        <v>112</v>
      </c>
      <c r="EC165" s="84" t="s">
        <v>112</v>
      </c>
      <c r="ED165" s="84" t="s">
        <v>112</v>
      </c>
      <c r="EE165" s="84" t="s">
        <v>112</v>
      </c>
      <c r="EF165" s="84" t="s">
        <v>112</v>
      </c>
      <c r="EG165" s="84" t="s">
        <v>112</v>
      </c>
      <c r="EH165" s="84" t="s">
        <v>112</v>
      </c>
      <c r="EI165" s="84" t="s">
        <v>112</v>
      </c>
      <c r="EJ165" s="84" t="s">
        <v>112</v>
      </c>
      <c r="EK165" s="84" t="s">
        <v>112</v>
      </c>
      <c r="EL165" s="84" t="s">
        <v>112</v>
      </c>
      <c r="EM165" s="84" t="s">
        <v>112</v>
      </c>
      <c r="EN165" s="84" t="s">
        <v>112</v>
      </c>
      <c r="EO165" s="84" t="s">
        <v>112</v>
      </c>
      <c r="EP165" s="84" t="s">
        <v>112</v>
      </c>
      <c r="EQ165" s="84" t="s">
        <v>112</v>
      </c>
      <c r="ER165" s="84" t="s">
        <v>112</v>
      </c>
      <c r="ES165" s="84" t="s">
        <v>112</v>
      </c>
      <c r="ET165" s="84" t="s">
        <v>112</v>
      </c>
      <c r="EU165" s="84" t="s">
        <v>112</v>
      </c>
      <c r="EV165" s="84" t="s">
        <v>112</v>
      </c>
      <c r="EW165" s="84" t="s">
        <v>112</v>
      </c>
      <c r="EX165" s="84" t="s">
        <v>112</v>
      </c>
      <c r="EY165" s="84" t="s">
        <v>112</v>
      </c>
      <c r="EZ165" s="84" t="s">
        <v>112</v>
      </c>
      <c r="FA165" s="84" t="s">
        <v>112</v>
      </c>
      <c r="FB165" s="84" t="s">
        <v>112</v>
      </c>
      <c r="FC165" s="84" t="s">
        <v>112</v>
      </c>
      <c r="FD165" s="84" t="s">
        <v>112</v>
      </c>
      <c r="FE165" s="84" t="s">
        <v>112</v>
      </c>
      <c r="FF165" s="84" t="s">
        <v>112</v>
      </c>
      <c r="FG165" s="84" t="s">
        <v>112</v>
      </c>
      <c r="FH165" s="84" t="s">
        <v>112</v>
      </c>
      <c r="FI165" s="84" t="s">
        <v>112</v>
      </c>
      <c r="FJ165" s="84" t="s">
        <v>112</v>
      </c>
      <c r="FK165" s="84" t="s">
        <v>112</v>
      </c>
      <c r="FL165" s="84" t="s">
        <v>112</v>
      </c>
      <c r="FM165" s="84" t="s">
        <v>112</v>
      </c>
      <c r="FN165" s="84" t="s">
        <v>112</v>
      </c>
      <c r="FO165" s="84" t="s">
        <v>112</v>
      </c>
      <c r="FP165" s="84" t="s">
        <v>112</v>
      </c>
      <c r="FQ165" s="84" t="s">
        <v>112</v>
      </c>
      <c r="FR165" s="84" t="s">
        <v>112</v>
      </c>
      <c r="FS165" s="84" t="s">
        <v>112</v>
      </c>
      <c r="FT165" s="84" t="s">
        <v>112</v>
      </c>
      <c r="FU165" s="84" t="s">
        <v>112</v>
      </c>
      <c r="FV165" s="84" t="s">
        <v>112</v>
      </c>
      <c r="FW165" s="84" t="s">
        <v>112</v>
      </c>
      <c r="FX165" s="84" t="s">
        <v>112</v>
      </c>
      <c r="FY165" s="84" t="s">
        <v>112</v>
      </c>
      <c r="FZ165" s="84" t="s">
        <v>112</v>
      </c>
      <c r="GA165" s="84" t="s">
        <v>112</v>
      </c>
      <c r="GB165" s="84" t="s">
        <v>112</v>
      </c>
      <c r="GC165" s="84" t="s">
        <v>112</v>
      </c>
      <c r="GD165" s="84" t="s">
        <v>112</v>
      </c>
      <c r="GE165" s="84" t="s">
        <v>112</v>
      </c>
      <c r="GF165" s="84" t="s">
        <v>112</v>
      </c>
      <c r="GG165" s="84" t="s">
        <v>112</v>
      </c>
      <c r="GH165" s="84" t="s">
        <v>112</v>
      </c>
      <c r="GI165" s="84" t="s">
        <v>112</v>
      </c>
      <c r="GJ165" s="84" t="s">
        <v>112</v>
      </c>
      <c r="GK165" s="84" t="s">
        <v>112</v>
      </c>
      <c r="GL165" s="84" t="s">
        <v>112</v>
      </c>
      <c r="GM165" s="84" t="s">
        <v>112</v>
      </c>
      <c r="GN165" s="84" t="s">
        <v>112</v>
      </c>
      <c r="GO165" s="84" t="s">
        <v>112</v>
      </c>
      <c r="GP165" s="84" t="s">
        <v>112</v>
      </c>
      <c r="GQ165" s="84" t="s">
        <v>112</v>
      </c>
      <c r="GR165" s="84" t="s">
        <v>112</v>
      </c>
      <c r="GS165" s="84" t="s">
        <v>112</v>
      </c>
      <c r="GT165" s="84" t="s">
        <v>112</v>
      </c>
      <c r="GU165" s="84" t="s">
        <v>112</v>
      </c>
      <c r="GV165" s="84" t="s">
        <v>112</v>
      </c>
      <c r="GW165" s="84" t="s">
        <v>112</v>
      </c>
      <c r="GX165" s="84" t="s">
        <v>112</v>
      </c>
      <c r="GY165" s="84" t="s">
        <v>112</v>
      </c>
      <c r="GZ165" s="84" t="s">
        <v>112</v>
      </c>
      <c r="HA165" s="84" t="s">
        <v>112</v>
      </c>
      <c r="HB165" s="84" t="s">
        <v>112</v>
      </c>
      <c r="HC165" s="84" t="s">
        <v>112</v>
      </c>
      <c r="HD165" s="84" t="s">
        <v>112</v>
      </c>
      <c r="HE165" s="84" t="s">
        <v>112</v>
      </c>
      <c r="HF165" s="84" t="s">
        <v>112</v>
      </c>
      <c r="HG165" s="84" t="s">
        <v>112</v>
      </c>
      <c r="HH165" s="84" t="s">
        <v>112</v>
      </c>
      <c r="HI165" s="84" t="s">
        <v>112</v>
      </c>
      <c r="HJ165" s="84" t="s">
        <v>112</v>
      </c>
      <c r="HK165" s="84" t="s">
        <v>112</v>
      </c>
      <c r="HL165" s="84" t="s">
        <v>112</v>
      </c>
      <c r="HM165" s="84" t="s">
        <v>112</v>
      </c>
      <c r="HN165" s="84" t="s">
        <v>112</v>
      </c>
      <c r="HO165" s="84" t="s">
        <v>112</v>
      </c>
      <c r="HP165" s="84" t="s">
        <v>112</v>
      </c>
      <c r="HQ165" s="84" t="s">
        <v>112</v>
      </c>
      <c r="HR165" s="84" t="s">
        <v>112</v>
      </c>
      <c r="HS165" s="84" t="s">
        <v>112</v>
      </c>
      <c r="HT165" s="84" t="s">
        <v>112</v>
      </c>
      <c r="HU165" s="84" t="s">
        <v>112</v>
      </c>
      <c r="HV165" s="84" t="s">
        <v>112</v>
      </c>
      <c r="HW165" s="84" t="s">
        <v>112</v>
      </c>
      <c r="HX165" s="84" t="s">
        <v>112</v>
      </c>
      <c r="HY165" s="84" t="s">
        <v>112</v>
      </c>
      <c r="HZ165" s="84" t="s">
        <v>112</v>
      </c>
      <c r="IA165" s="84" t="s">
        <v>112</v>
      </c>
      <c r="IB165" s="84" t="s">
        <v>112</v>
      </c>
      <c r="IC165" s="84" t="s">
        <v>112</v>
      </c>
      <c r="ID165" s="84" t="s">
        <v>112</v>
      </c>
      <c r="IE165" s="84" t="s">
        <v>112</v>
      </c>
      <c r="IF165" s="84" t="s">
        <v>112</v>
      </c>
      <c r="IG165" s="84" t="s">
        <v>112</v>
      </c>
      <c r="IH165" s="84" t="s">
        <v>112</v>
      </c>
      <c r="II165" s="84" t="s">
        <v>112</v>
      </c>
      <c r="IJ165" s="84" t="s">
        <v>112</v>
      </c>
      <c r="IK165" s="84" t="s">
        <v>112</v>
      </c>
      <c r="IL165" s="84" t="s">
        <v>112</v>
      </c>
      <c r="IM165" s="84" t="s">
        <v>112</v>
      </c>
      <c r="IN165" s="84" t="s">
        <v>112</v>
      </c>
      <c r="IO165" s="84" t="s">
        <v>112</v>
      </c>
      <c r="IP165" s="84" t="s">
        <v>112</v>
      </c>
      <c r="IQ165" s="84" t="s">
        <v>112</v>
      </c>
      <c r="IR165" s="84" t="s">
        <v>112</v>
      </c>
      <c r="IS165" s="84" t="s">
        <v>112</v>
      </c>
      <c r="IT165" s="84" t="s">
        <v>112</v>
      </c>
      <c r="IU165" s="84" t="s">
        <v>112</v>
      </c>
      <c r="IV165" s="84" t="s">
        <v>112</v>
      </c>
      <c r="IW165" s="84" t="s">
        <v>112</v>
      </c>
      <c r="IX165" s="84" t="s">
        <v>112</v>
      </c>
      <c r="IY165" s="84" t="s">
        <v>112</v>
      </c>
      <c r="IZ165" s="84" t="s">
        <v>112</v>
      </c>
      <c r="JA165" s="84" t="s">
        <v>112</v>
      </c>
      <c r="JB165" s="84" t="s">
        <v>112</v>
      </c>
      <c r="JC165" s="84" t="s">
        <v>112</v>
      </c>
      <c r="JD165" s="84" t="s">
        <v>112</v>
      </c>
      <c r="JE165" s="84" t="s">
        <v>112</v>
      </c>
      <c r="JF165" s="84" t="s">
        <v>112</v>
      </c>
      <c r="JG165" s="84" t="s">
        <v>112</v>
      </c>
      <c r="JH165" s="84" t="s">
        <v>112</v>
      </c>
      <c r="JI165" s="84" t="s">
        <v>112</v>
      </c>
      <c r="JJ165" s="84" t="s">
        <v>112</v>
      </c>
      <c r="JK165" s="84" t="s">
        <v>112</v>
      </c>
      <c r="JL165" s="84" t="s">
        <v>112</v>
      </c>
      <c r="JM165" s="84" t="s">
        <v>112</v>
      </c>
      <c r="JN165" s="84" t="s">
        <v>112</v>
      </c>
      <c r="JO165" s="84" t="s">
        <v>112</v>
      </c>
      <c r="JP165" s="84" t="s">
        <v>112</v>
      </c>
      <c r="JQ165" s="84" t="s">
        <v>112</v>
      </c>
      <c r="JR165" s="84" t="s">
        <v>112</v>
      </c>
      <c r="JS165" s="84" t="s">
        <v>112</v>
      </c>
      <c r="JT165" s="84" t="s">
        <v>112</v>
      </c>
      <c r="JU165" s="84" t="s">
        <v>112</v>
      </c>
      <c r="JV165" s="84" t="s">
        <v>112</v>
      </c>
      <c r="JW165" s="84" t="s">
        <v>112</v>
      </c>
      <c r="JX165" s="84" t="s">
        <v>112</v>
      </c>
      <c r="JY165" s="84" t="s">
        <v>112</v>
      </c>
      <c r="JZ165" s="84" t="s">
        <v>112</v>
      </c>
      <c r="KA165" s="84" t="s">
        <v>112</v>
      </c>
      <c r="KB165" s="84" t="s">
        <v>112</v>
      </c>
      <c r="KC165" s="84" t="s">
        <v>112</v>
      </c>
      <c r="KD165" s="84" t="s">
        <v>112</v>
      </c>
      <c r="KE165" s="84" t="s">
        <v>112</v>
      </c>
      <c r="KF165" s="84" t="s">
        <v>112</v>
      </c>
      <c r="KG165" s="84" t="s">
        <v>112</v>
      </c>
      <c r="KH165" s="84" t="s">
        <v>112</v>
      </c>
      <c r="KI165" s="84" t="s">
        <v>112</v>
      </c>
      <c r="KJ165" s="84" t="s">
        <v>112</v>
      </c>
      <c r="KK165" s="84" t="s">
        <v>112</v>
      </c>
      <c r="KL165" s="84" t="s">
        <v>112</v>
      </c>
      <c r="KM165" s="84" t="s">
        <v>112</v>
      </c>
      <c r="KN165" s="84" t="s">
        <v>112</v>
      </c>
      <c r="KO165" s="84" t="s">
        <v>112</v>
      </c>
      <c r="KP165" s="84" t="s">
        <v>112</v>
      </c>
      <c r="KQ165" s="84" t="s">
        <v>112</v>
      </c>
      <c r="KR165" s="84" t="s">
        <v>112</v>
      </c>
      <c r="KS165" s="84" t="s">
        <v>112</v>
      </c>
      <c r="KT165" s="84" t="s">
        <v>112</v>
      </c>
      <c r="KU165" s="84" t="s">
        <v>112</v>
      </c>
      <c r="KV165" s="84" t="s">
        <v>112</v>
      </c>
      <c r="KW165" s="84" t="s">
        <v>112</v>
      </c>
      <c r="KX165" s="84" t="s">
        <v>112</v>
      </c>
      <c r="KY165" s="84" t="s">
        <v>112</v>
      </c>
      <c r="KZ165" s="84" t="s">
        <v>112</v>
      </c>
      <c r="LA165" s="84" t="s">
        <v>112</v>
      </c>
      <c r="LB165" s="84" t="s">
        <v>112</v>
      </c>
      <c r="LC165" s="84" t="s">
        <v>112</v>
      </c>
      <c r="LD165" s="84" t="s">
        <v>112</v>
      </c>
      <c r="LE165" s="84" t="s">
        <v>112</v>
      </c>
      <c r="LF165" s="84" t="s">
        <v>112</v>
      </c>
      <c r="LG165" s="84" t="s">
        <v>112</v>
      </c>
      <c r="LH165" s="84" t="s">
        <v>112</v>
      </c>
      <c r="LI165" s="84" t="s">
        <v>112</v>
      </c>
      <c r="LJ165" s="84" t="s">
        <v>112</v>
      </c>
      <c r="LK165" s="84" t="s">
        <v>112</v>
      </c>
      <c r="LL165" s="84" t="s">
        <v>112</v>
      </c>
      <c r="LM165" s="84" t="s">
        <v>112</v>
      </c>
      <c r="LN165" s="84" t="s">
        <v>112</v>
      </c>
      <c r="LO165" s="84" t="s">
        <v>112</v>
      </c>
      <c r="LP165" s="84" t="s">
        <v>112</v>
      </c>
      <c r="LQ165" s="84" t="s">
        <v>112</v>
      </c>
      <c r="LR165" s="84" t="s">
        <v>112</v>
      </c>
      <c r="LS165" s="84" t="s">
        <v>112</v>
      </c>
      <c r="LT165" s="84" t="s">
        <v>112</v>
      </c>
      <c r="LU165" s="84" t="s">
        <v>112</v>
      </c>
      <c r="LV165" s="84" t="s">
        <v>112</v>
      </c>
      <c r="LW165" s="84" t="s">
        <v>112</v>
      </c>
      <c r="LX165" s="84" t="s">
        <v>112</v>
      </c>
      <c r="LY165" s="84" t="s">
        <v>112</v>
      </c>
      <c r="LZ165" s="84" t="s">
        <v>112</v>
      </c>
      <c r="MA165" s="84" t="s">
        <v>112</v>
      </c>
      <c r="MB165" s="84" t="s">
        <v>112</v>
      </c>
      <c r="MC165" s="84" t="s">
        <v>112</v>
      </c>
      <c r="MD165" s="84" t="s">
        <v>112</v>
      </c>
      <c r="ME165" s="84" t="s">
        <v>112</v>
      </c>
      <c r="MF165" s="84" t="s">
        <v>112</v>
      </c>
      <c r="MG165" s="84" t="s">
        <v>112</v>
      </c>
      <c r="MH165" s="84" t="s">
        <v>112</v>
      </c>
      <c r="MI165" s="84" t="s">
        <v>112</v>
      </c>
      <c r="MJ165" s="84" t="s">
        <v>112</v>
      </c>
      <c r="MK165" s="84" t="s">
        <v>112</v>
      </c>
      <c r="ML165" s="84" t="s">
        <v>112</v>
      </c>
      <c r="MM165" s="84" t="s">
        <v>112</v>
      </c>
      <c r="MN165" s="84" t="s">
        <v>112</v>
      </c>
      <c r="MO165" s="84" t="s">
        <v>112</v>
      </c>
      <c r="MP165" s="84" t="s">
        <v>112</v>
      </c>
      <c r="MQ165" s="84" t="s">
        <v>112</v>
      </c>
      <c r="MR165" s="84" t="s">
        <v>112</v>
      </c>
      <c r="MS165" s="84" t="s">
        <v>112</v>
      </c>
      <c r="MT165" s="84" t="s">
        <v>112</v>
      </c>
      <c r="MU165" s="84" t="s">
        <v>112</v>
      </c>
      <c r="MV165" s="84" t="s">
        <v>112</v>
      </c>
      <c r="MW165" s="84" t="s">
        <v>112</v>
      </c>
      <c r="MX165" s="84" t="s">
        <v>112</v>
      </c>
      <c r="MY165" s="84" t="s">
        <v>112</v>
      </c>
      <c r="MZ165" s="84" t="s">
        <v>112</v>
      </c>
      <c r="NA165" s="84" t="s">
        <v>112</v>
      </c>
      <c r="NB165" s="84" t="s">
        <v>112</v>
      </c>
      <c r="NC165" s="84" t="s">
        <v>112</v>
      </c>
      <c r="ND165" s="84" t="s">
        <v>112</v>
      </c>
      <c r="NE165" s="84" t="s">
        <v>112</v>
      </c>
      <c r="NF165" s="84" t="s">
        <v>112</v>
      </c>
      <c r="NG165" s="84" t="s">
        <v>112</v>
      </c>
      <c r="NH165" s="84" t="s">
        <v>112</v>
      </c>
      <c r="NI165" s="84" t="s">
        <v>112</v>
      </c>
      <c r="NJ165" s="84" t="s">
        <v>112</v>
      </c>
      <c r="NK165" s="84" t="s">
        <v>112</v>
      </c>
      <c r="NL165" s="84" t="s">
        <v>112</v>
      </c>
      <c r="NM165" s="84" t="s">
        <v>112</v>
      </c>
      <c r="NN165" s="84" t="s">
        <v>112</v>
      </c>
      <c r="NO165" s="84" t="s">
        <v>112</v>
      </c>
      <c r="NP165" s="84" t="s">
        <v>112</v>
      </c>
      <c r="NQ165" s="84" t="s">
        <v>112</v>
      </c>
      <c r="NR165" s="84" t="s">
        <v>112</v>
      </c>
      <c r="NS165" s="84" t="s">
        <v>112</v>
      </c>
      <c r="NT165" s="84" t="s">
        <v>112</v>
      </c>
      <c r="NU165" s="84" t="s">
        <v>112</v>
      </c>
      <c r="NV165" s="84" t="s">
        <v>112</v>
      </c>
      <c r="NW165" s="84" t="s">
        <v>112</v>
      </c>
      <c r="NX165" s="84" t="s">
        <v>112</v>
      </c>
      <c r="NY165" s="84" t="s">
        <v>112</v>
      </c>
      <c r="NZ165" s="84" t="s">
        <v>112</v>
      </c>
      <c r="OA165" s="84" t="s">
        <v>112</v>
      </c>
      <c r="OB165" s="84" t="s">
        <v>112</v>
      </c>
      <c r="OC165" s="84" t="s">
        <v>112</v>
      </c>
      <c r="OD165" s="84" t="s">
        <v>112</v>
      </c>
      <c r="OE165" s="84" t="s">
        <v>112</v>
      </c>
      <c r="OF165" s="84" t="s">
        <v>112</v>
      </c>
      <c r="OG165" s="84" t="s">
        <v>112</v>
      </c>
      <c r="OH165" s="84" t="s">
        <v>112</v>
      </c>
      <c r="OI165" s="84" t="s">
        <v>112</v>
      </c>
      <c r="OJ165" s="84" t="s">
        <v>112</v>
      </c>
      <c r="OK165" s="84" t="s">
        <v>112</v>
      </c>
      <c r="OL165" s="84" t="s">
        <v>112</v>
      </c>
      <c r="OM165" s="84" t="s">
        <v>112</v>
      </c>
      <c r="ON165" s="84" t="s">
        <v>112</v>
      </c>
      <c r="OO165" s="84" t="s">
        <v>112</v>
      </c>
      <c r="OP165" s="84" t="s">
        <v>112</v>
      </c>
      <c r="OQ165" s="84" t="s">
        <v>112</v>
      </c>
      <c r="OR165" s="84" t="s">
        <v>112</v>
      </c>
      <c r="OS165" s="84" t="s">
        <v>112</v>
      </c>
      <c r="OT165" s="84" t="s">
        <v>112</v>
      </c>
      <c r="OU165" s="84" t="s">
        <v>112</v>
      </c>
      <c r="OV165" s="84" t="s">
        <v>112</v>
      </c>
      <c r="OW165" s="84" t="s">
        <v>112</v>
      </c>
      <c r="OX165" s="84" t="s">
        <v>112</v>
      </c>
      <c r="OY165" s="84" t="s">
        <v>112</v>
      </c>
      <c r="OZ165" s="84" t="s">
        <v>112</v>
      </c>
      <c r="PA165" s="84" t="s">
        <v>112</v>
      </c>
      <c r="PB165" s="84" t="s">
        <v>112</v>
      </c>
      <c r="PC165" s="84" t="s">
        <v>112</v>
      </c>
      <c r="PD165" s="84" t="s">
        <v>112</v>
      </c>
      <c r="PE165" s="84" t="s">
        <v>112</v>
      </c>
      <c r="PF165" s="84" t="s">
        <v>112</v>
      </c>
      <c r="PG165" s="84" t="s">
        <v>112</v>
      </c>
      <c r="PH165" s="84" t="s">
        <v>112</v>
      </c>
      <c r="PI165" s="84" t="s">
        <v>112</v>
      </c>
      <c r="PJ165" s="84" t="s">
        <v>112</v>
      </c>
      <c r="PK165" s="84" t="s">
        <v>112</v>
      </c>
      <c r="PL165" s="84" t="s">
        <v>112</v>
      </c>
      <c r="PM165" s="84" t="s">
        <v>112</v>
      </c>
      <c r="PN165" s="84" t="s">
        <v>112</v>
      </c>
      <c r="PO165" s="84" t="s">
        <v>112</v>
      </c>
      <c r="PP165" s="84" t="s">
        <v>112</v>
      </c>
      <c r="PQ165" s="84" t="s">
        <v>112</v>
      </c>
      <c r="PR165" s="84" t="s">
        <v>112</v>
      </c>
      <c r="PS165" s="84" t="s">
        <v>112</v>
      </c>
      <c r="PT165" s="84" t="s">
        <v>112</v>
      </c>
      <c r="PU165" s="84" t="s">
        <v>112</v>
      </c>
      <c r="PV165" s="84" t="s">
        <v>112</v>
      </c>
      <c r="PW165" s="84" t="s">
        <v>112</v>
      </c>
      <c r="PX165" s="84" t="s">
        <v>112</v>
      </c>
      <c r="PY165" s="84" t="s">
        <v>112</v>
      </c>
      <c r="PZ165" s="84" t="s">
        <v>112</v>
      </c>
      <c r="QA165" s="84" t="s">
        <v>112</v>
      </c>
      <c r="QB165" s="84" t="s">
        <v>112</v>
      </c>
      <c r="QC165" s="84" t="s">
        <v>112</v>
      </c>
      <c r="QD165" s="84" t="s">
        <v>112</v>
      </c>
      <c r="QE165" s="84" t="s">
        <v>112</v>
      </c>
      <c r="QF165" s="84" t="s">
        <v>112</v>
      </c>
      <c r="QG165" s="84" t="s">
        <v>112</v>
      </c>
      <c r="QH165" s="84" t="s">
        <v>112</v>
      </c>
      <c r="QI165" s="84" t="s">
        <v>112</v>
      </c>
      <c r="QJ165" s="84" t="s">
        <v>112</v>
      </c>
      <c r="QK165" s="84" t="s">
        <v>112</v>
      </c>
      <c r="QL165" s="84" t="s">
        <v>112</v>
      </c>
      <c r="QM165" s="84" t="s">
        <v>112</v>
      </c>
      <c r="QN165" s="84" t="s">
        <v>112</v>
      </c>
      <c r="QO165" s="84" t="s">
        <v>112</v>
      </c>
      <c r="QP165" s="84" t="s">
        <v>112</v>
      </c>
      <c r="QQ165" s="84" t="s">
        <v>112</v>
      </c>
      <c r="QR165" s="84" t="s">
        <v>112</v>
      </c>
      <c r="QS165" s="84" t="s">
        <v>112</v>
      </c>
      <c r="QT165" s="84" t="s">
        <v>112</v>
      </c>
      <c r="QU165" s="84" t="s">
        <v>112</v>
      </c>
      <c r="QV165" s="84" t="s">
        <v>112</v>
      </c>
      <c r="QW165" s="84" t="s">
        <v>112</v>
      </c>
      <c r="QX165" s="84" t="s">
        <v>112</v>
      </c>
      <c r="QY165" s="84" t="s">
        <v>112</v>
      </c>
      <c r="QZ165" s="84" t="s">
        <v>112</v>
      </c>
      <c r="RA165" s="84" t="s">
        <v>112</v>
      </c>
      <c r="RB165" s="84" t="s">
        <v>112</v>
      </c>
      <c r="RC165" s="84" t="s">
        <v>112</v>
      </c>
      <c r="RD165" s="84" t="s">
        <v>112</v>
      </c>
      <c r="RE165" s="84" t="s">
        <v>112</v>
      </c>
      <c r="RF165" s="84" t="s">
        <v>112</v>
      </c>
      <c r="RG165" s="84" t="s">
        <v>112</v>
      </c>
      <c r="RH165" s="84" t="s">
        <v>112</v>
      </c>
      <c r="RI165" s="84" t="s">
        <v>112</v>
      </c>
      <c r="RJ165" s="84" t="s">
        <v>112</v>
      </c>
      <c r="RK165" s="84" t="s">
        <v>112</v>
      </c>
      <c r="RL165" s="84" t="s">
        <v>112</v>
      </c>
      <c r="RM165" s="84" t="s">
        <v>112</v>
      </c>
      <c r="RN165" s="84" t="s">
        <v>112</v>
      </c>
      <c r="RO165" s="84" t="s">
        <v>112</v>
      </c>
      <c r="RP165" s="84" t="s">
        <v>112</v>
      </c>
      <c r="RQ165" s="84" t="s">
        <v>112</v>
      </c>
      <c r="RR165" s="84" t="s">
        <v>112</v>
      </c>
      <c r="RS165" s="84" t="s">
        <v>112</v>
      </c>
      <c r="RT165" s="84" t="s">
        <v>112</v>
      </c>
      <c r="RU165" s="84" t="s">
        <v>112</v>
      </c>
      <c r="RV165" s="84" t="s">
        <v>112</v>
      </c>
      <c r="RW165" s="84" t="s">
        <v>112</v>
      </c>
      <c r="RX165" s="84" t="s">
        <v>112</v>
      </c>
      <c r="RY165" s="84" t="s">
        <v>112</v>
      </c>
      <c r="RZ165" s="84" t="s">
        <v>112</v>
      </c>
      <c r="SA165" s="84" t="s">
        <v>112</v>
      </c>
      <c r="SB165" s="84" t="s">
        <v>112</v>
      </c>
      <c r="SC165" s="84" t="s">
        <v>112</v>
      </c>
      <c r="SD165" s="84" t="s">
        <v>112</v>
      </c>
      <c r="SE165" s="84" t="s">
        <v>112</v>
      </c>
      <c r="SF165" s="84" t="s">
        <v>112</v>
      </c>
      <c r="SG165" s="84" t="s">
        <v>112</v>
      </c>
      <c r="SH165" s="84" t="s">
        <v>112</v>
      </c>
      <c r="SI165" s="84" t="s">
        <v>112</v>
      </c>
      <c r="SJ165" s="84" t="s">
        <v>112</v>
      </c>
      <c r="SK165" s="84" t="s">
        <v>112</v>
      </c>
      <c r="SL165" s="84" t="s">
        <v>112</v>
      </c>
      <c r="SM165" s="84" t="s">
        <v>112</v>
      </c>
      <c r="SN165" s="84" t="s">
        <v>112</v>
      </c>
      <c r="SO165" s="84" t="s">
        <v>112</v>
      </c>
      <c r="SP165" s="84" t="s">
        <v>112</v>
      </c>
      <c r="SQ165" s="84" t="s">
        <v>112</v>
      </c>
      <c r="SR165" s="84" t="s">
        <v>112</v>
      </c>
      <c r="SS165" s="84" t="s">
        <v>112</v>
      </c>
      <c r="ST165" s="84" t="s">
        <v>112</v>
      </c>
      <c r="SU165" s="84" t="s">
        <v>112</v>
      </c>
      <c r="SV165" s="84" t="s">
        <v>112</v>
      </c>
      <c r="SW165" s="84" t="s">
        <v>112</v>
      </c>
      <c r="SX165" s="84" t="s">
        <v>112</v>
      </c>
      <c r="SY165" s="84" t="s">
        <v>112</v>
      </c>
      <c r="SZ165" s="84" t="s">
        <v>112</v>
      </c>
      <c r="TA165" s="84" t="s">
        <v>112</v>
      </c>
      <c r="TB165" s="84" t="s">
        <v>112</v>
      </c>
      <c r="TC165" s="84" t="s">
        <v>112</v>
      </c>
      <c r="TD165" s="84" t="s">
        <v>112</v>
      </c>
      <c r="TE165" s="84" t="s">
        <v>112</v>
      </c>
      <c r="TF165" s="84" t="s">
        <v>112</v>
      </c>
      <c r="TG165" s="84" t="s">
        <v>112</v>
      </c>
      <c r="TH165" s="84" t="s">
        <v>112</v>
      </c>
      <c r="TI165" s="84" t="s">
        <v>112</v>
      </c>
      <c r="TJ165" s="84" t="s">
        <v>112</v>
      </c>
      <c r="TK165" s="84" t="s">
        <v>112</v>
      </c>
      <c r="TL165" s="84" t="s">
        <v>112</v>
      </c>
      <c r="TM165" s="84" t="s">
        <v>112</v>
      </c>
      <c r="TN165" s="84" t="s">
        <v>112</v>
      </c>
      <c r="TO165" s="84" t="s">
        <v>112</v>
      </c>
      <c r="TP165" s="84" t="s">
        <v>112</v>
      </c>
      <c r="TQ165" s="84" t="s">
        <v>112</v>
      </c>
      <c r="TR165" s="84" t="s">
        <v>112</v>
      </c>
      <c r="TS165" s="84" t="s">
        <v>112</v>
      </c>
      <c r="TT165" s="84" t="s">
        <v>112</v>
      </c>
      <c r="TU165" s="84" t="s">
        <v>112</v>
      </c>
      <c r="TV165" s="84" t="s">
        <v>112</v>
      </c>
      <c r="TW165" s="84" t="s">
        <v>112</v>
      </c>
      <c r="TX165" s="84" t="s">
        <v>112</v>
      </c>
      <c r="TY165" s="84" t="s">
        <v>112</v>
      </c>
      <c r="TZ165" s="84" t="s">
        <v>112</v>
      </c>
      <c r="UA165" s="84" t="s">
        <v>112</v>
      </c>
      <c r="UB165" s="84" t="s">
        <v>112</v>
      </c>
      <c r="UC165" s="84" t="s">
        <v>112</v>
      </c>
      <c r="UD165" s="84" t="s">
        <v>112</v>
      </c>
      <c r="UE165" s="84" t="s">
        <v>112</v>
      </c>
      <c r="UF165" s="84" t="s">
        <v>112</v>
      </c>
      <c r="UG165" s="84" t="s">
        <v>112</v>
      </c>
      <c r="UH165" s="84" t="s">
        <v>112</v>
      </c>
      <c r="UI165" s="84" t="s">
        <v>112</v>
      </c>
      <c r="UJ165" s="84" t="s">
        <v>112</v>
      </c>
      <c r="UK165" s="84" t="s">
        <v>112</v>
      </c>
      <c r="UL165" s="84" t="s">
        <v>112</v>
      </c>
      <c r="UM165" s="84" t="s">
        <v>112</v>
      </c>
      <c r="UN165" s="84" t="s">
        <v>112</v>
      </c>
      <c r="UO165" s="84" t="s">
        <v>112</v>
      </c>
      <c r="UP165" s="84" t="s">
        <v>112</v>
      </c>
      <c r="UQ165" s="84" t="s">
        <v>112</v>
      </c>
      <c r="UR165" s="84" t="s">
        <v>112</v>
      </c>
      <c r="US165" s="84" t="s">
        <v>112</v>
      </c>
      <c r="UT165" s="84" t="s">
        <v>112</v>
      </c>
      <c r="UU165" s="84" t="s">
        <v>112</v>
      </c>
      <c r="UV165" s="84" t="s">
        <v>112</v>
      </c>
      <c r="UW165" s="84" t="s">
        <v>112</v>
      </c>
      <c r="UX165" s="84" t="s">
        <v>112</v>
      </c>
      <c r="UY165" s="84" t="s">
        <v>112</v>
      </c>
      <c r="UZ165" s="84" t="s">
        <v>112</v>
      </c>
      <c r="VA165" s="84" t="s">
        <v>112</v>
      </c>
      <c r="VB165" s="84" t="s">
        <v>112</v>
      </c>
      <c r="VC165" s="84" t="s">
        <v>112</v>
      </c>
      <c r="VD165" s="84" t="s">
        <v>112</v>
      </c>
      <c r="VE165" s="84" t="s">
        <v>112</v>
      </c>
      <c r="VF165" s="84" t="s">
        <v>112</v>
      </c>
      <c r="VG165" s="84" t="s">
        <v>112</v>
      </c>
      <c r="VH165" s="84" t="s">
        <v>112</v>
      </c>
      <c r="VI165" s="84" t="s">
        <v>112</v>
      </c>
      <c r="VJ165" s="84" t="s">
        <v>112</v>
      </c>
      <c r="VK165" s="84" t="s">
        <v>112</v>
      </c>
      <c r="VL165" s="84" t="s">
        <v>112</v>
      </c>
      <c r="VM165" s="84" t="s">
        <v>112</v>
      </c>
    </row>
    <row r="166" spans="1:585" x14ac:dyDescent="0.45">
      <c r="A166" s="217" t="s">
        <v>41</v>
      </c>
      <c r="B166" s="262" t="s">
        <v>660</v>
      </c>
      <c r="C166" s="184"/>
      <c r="D166" s="184"/>
      <c r="E166" s="184"/>
      <c r="F166" s="184"/>
      <c r="G166" s="184"/>
      <c r="H166" s="184"/>
      <c r="I166" s="187" t="s">
        <v>40</v>
      </c>
      <c r="J166" s="184"/>
      <c r="K166" s="184"/>
      <c r="L166" s="184"/>
      <c r="M166" s="184"/>
      <c r="N166" s="184"/>
      <c r="O166" s="184"/>
      <c r="P166" s="184"/>
      <c r="Q166" s="184"/>
      <c r="R166" s="184"/>
      <c r="S166" s="184"/>
      <c r="T166" s="184"/>
      <c r="U166" s="184"/>
      <c r="V166" s="184"/>
      <c r="W166" s="184"/>
      <c r="X166" s="184"/>
      <c r="Y166" s="184"/>
      <c r="Z166" s="184"/>
      <c r="AA166" s="184"/>
      <c r="AB166" s="97">
        <f t="shared" ref="AB166:AB167" si="54">COUNTIF(C166:AA166,"x")</f>
        <v>1</v>
      </c>
      <c r="AC166" s="97">
        <f t="shared" ref="AC166:AK172" si="55">COUNTIFS($C166:$AA166,"x",$C$3:$AA$3,AC$4)</f>
        <v>0</v>
      </c>
      <c r="AD166" s="97">
        <f t="shared" si="55"/>
        <v>1</v>
      </c>
      <c r="AE166" s="97">
        <f t="shared" si="55"/>
        <v>0</v>
      </c>
      <c r="AF166" s="97">
        <f t="shared" si="55"/>
        <v>0</v>
      </c>
      <c r="AG166" s="97">
        <f t="shared" si="55"/>
        <v>0</v>
      </c>
      <c r="AH166" s="97">
        <f t="shared" si="55"/>
        <v>0</v>
      </c>
      <c r="AI166" s="97">
        <f t="shared" si="55"/>
        <v>0</v>
      </c>
      <c r="AJ166" s="97">
        <f t="shared" si="55"/>
        <v>0</v>
      </c>
      <c r="AK166" s="97">
        <f t="shared" si="55"/>
        <v>0</v>
      </c>
      <c r="AL166" s="409" t="s">
        <v>727</v>
      </c>
      <c r="AM166" s="84"/>
      <c r="AN166" s="84"/>
      <c r="AO166" s="84"/>
      <c r="AP166" s="84"/>
      <c r="AQ166" s="84"/>
      <c r="AR166" s="84"/>
      <c r="AS166" s="84"/>
      <c r="AT166" s="84"/>
      <c r="AU166" s="84"/>
      <c r="AV166" s="84"/>
      <c r="AW166" s="84"/>
      <c r="AX166" s="84"/>
      <c r="AY166" s="84"/>
      <c r="AZ166" s="84"/>
      <c r="BA166" s="84"/>
      <c r="BB166" s="84"/>
      <c r="BC166" s="84"/>
      <c r="BD166" s="84"/>
      <c r="BE166" s="84"/>
      <c r="BF166" s="84"/>
      <c r="BG166" s="84"/>
      <c r="BH166" s="84"/>
      <c r="BI166" s="84"/>
      <c r="BJ166" s="84"/>
      <c r="BK166" s="84"/>
      <c r="BL166" s="84"/>
      <c r="BM166" s="84"/>
      <c r="BN166" s="84"/>
      <c r="BO166" s="84"/>
      <c r="BP166" s="84"/>
      <c r="BQ166" s="84"/>
      <c r="BR166" s="84"/>
      <c r="BS166" s="84"/>
      <c r="BT166" s="84"/>
      <c r="BU166" s="84"/>
      <c r="BV166" s="84"/>
      <c r="BW166" s="84"/>
      <c r="BX166" s="84"/>
      <c r="BY166" s="84"/>
      <c r="BZ166" s="84"/>
      <c r="CA166" s="84"/>
      <c r="CB166" s="84"/>
      <c r="CC166" s="84"/>
      <c r="CD166" s="84"/>
      <c r="CE166" s="84"/>
      <c r="CF166" s="84"/>
      <c r="CG166" s="84"/>
      <c r="CH166" s="84"/>
      <c r="CI166" s="84"/>
      <c r="CJ166" s="84"/>
      <c r="CK166" s="84"/>
      <c r="CL166" s="84"/>
      <c r="CM166" s="84"/>
      <c r="CN166" s="84"/>
      <c r="CO166" s="84"/>
      <c r="CP166" s="84"/>
      <c r="CQ166" s="84"/>
      <c r="CR166" s="84"/>
      <c r="CS166" s="84"/>
      <c r="CT166" s="84"/>
      <c r="CU166" s="84"/>
      <c r="CV166" s="84"/>
      <c r="CW166" s="84"/>
      <c r="CX166" s="84"/>
      <c r="CY166" s="84"/>
      <c r="CZ166" s="84"/>
      <c r="DA166" s="84"/>
      <c r="DB166" s="84"/>
      <c r="DC166" s="84"/>
      <c r="DD166" s="84"/>
      <c r="DE166" s="84"/>
      <c r="DF166" s="84"/>
      <c r="DG166" s="84"/>
      <c r="DH166" s="84"/>
      <c r="DI166" s="84"/>
      <c r="DJ166" s="84"/>
      <c r="DK166" s="84"/>
      <c r="DL166" s="84"/>
      <c r="DM166" s="84"/>
      <c r="DN166" s="84"/>
      <c r="DO166" s="84"/>
      <c r="DP166" s="84"/>
      <c r="DQ166" s="84"/>
      <c r="DR166" s="84"/>
      <c r="DS166" s="84"/>
      <c r="DT166" s="84"/>
      <c r="DU166" s="84"/>
      <c r="DV166" s="84"/>
      <c r="DW166" s="84"/>
      <c r="DX166" s="84"/>
      <c r="DY166" s="84"/>
      <c r="DZ166" s="84"/>
      <c r="EA166" s="84"/>
      <c r="EB166" s="84"/>
      <c r="EC166" s="84"/>
      <c r="ED166" s="84"/>
      <c r="EE166" s="84"/>
      <c r="EF166" s="84"/>
      <c r="EG166" s="84"/>
      <c r="EH166" s="84"/>
      <c r="EI166" s="84"/>
      <c r="EJ166" s="84"/>
      <c r="EK166" s="84"/>
      <c r="EL166" s="84"/>
      <c r="EM166" s="84"/>
      <c r="EN166" s="84"/>
      <c r="EO166" s="84"/>
      <c r="EP166" s="84"/>
      <c r="EQ166" s="84"/>
      <c r="ER166" s="84"/>
      <c r="ES166" s="84"/>
      <c r="ET166" s="84"/>
      <c r="EU166" s="84"/>
      <c r="EV166" s="84"/>
      <c r="EW166" s="84"/>
      <c r="EX166" s="84"/>
      <c r="EY166" s="84"/>
      <c r="EZ166" s="84"/>
      <c r="FA166" s="84"/>
      <c r="FB166" s="84"/>
      <c r="FC166" s="84"/>
      <c r="FD166" s="84"/>
      <c r="FE166" s="84"/>
      <c r="FF166" s="84"/>
      <c r="FG166" s="84"/>
      <c r="FH166" s="84"/>
      <c r="FI166" s="84"/>
      <c r="FJ166" s="84"/>
      <c r="FK166" s="84"/>
      <c r="FL166" s="84"/>
      <c r="FM166" s="84"/>
      <c r="FN166" s="84"/>
      <c r="FO166" s="84"/>
      <c r="FP166" s="84"/>
      <c r="FQ166" s="84"/>
      <c r="FR166" s="84"/>
      <c r="FS166" s="84"/>
      <c r="FT166" s="84"/>
      <c r="FU166" s="84"/>
      <c r="FV166" s="84"/>
      <c r="FW166" s="84"/>
      <c r="FX166" s="84"/>
      <c r="FY166" s="84"/>
      <c r="FZ166" s="84"/>
      <c r="GA166" s="84"/>
      <c r="GB166" s="84"/>
      <c r="GC166" s="84"/>
      <c r="GD166" s="84"/>
      <c r="GE166" s="84"/>
      <c r="GF166" s="84"/>
      <c r="GG166" s="84"/>
      <c r="GH166" s="84"/>
      <c r="GI166" s="84"/>
      <c r="GJ166" s="84"/>
      <c r="GK166" s="84"/>
      <c r="GL166" s="84"/>
      <c r="GM166" s="84"/>
      <c r="GN166" s="84"/>
      <c r="GO166" s="84"/>
      <c r="GP166" s="84"/>
      <c r="GQ166" s="84"/>
      <c r="GR166" s="84"/>
      <c r="GS166" s="84"/>
      <c r="GT166" s="84"/>
      <c r="GU166" s="84"/>
      <c r="GV166" s="84"/>
      <c r="GW166" s="84"/>
      <c r="GX166" s="84"/>
      <c r="GY166" s="84"/>
      <c r="GZ166" s="84"/>
      <c r="HA166" s="84"/>
      <c r="HB166" s="84"/>
      <c r="HC166" s="84"/>
      <c r="HD166" s="84"/>
      <c r="HE166" s="84"/>
      <c r="HF166" s="84"/>
      <c r="HG166" s="84"/>
      <c r="HH166" s="84"/>
      <c r="HI166" s="84"/>
      <c r="HJ166" s="84"/>
      <c r="HK166" s="84"/>
      <c r="HL166" s="84"/>
      <c r="HM166" s="84"/>
      <c r="HN166" s="84"/>
      <c r="HO166" s="84"/>
      <c r="HP166" s="84"/>
      <c r="HQ166" s="84"/>
      <c r="HR166" s="84"/>
      <c r="HS166" s="84"/>
      <c r="HT166" s="84"/>
      <c r="HU166" s="84"/>
      <c r="HV166" s="84"/>
      <c r="HW166" s="84"/>
      <c r="HX166" s="84"/>
      <c r="HY166" s="84"/>
      <c r="HZ166" s="84"/>
      <c r="IA166" s="84"/>
      <c r="IB166" s="84"/>
      <c r="IC166" s="84"/>
      <c r="ID166" s="84"/>
      <c r="IE166" s="84"/>
      <c r="IF166" s="84"/>
      <c r="IG166" s="84"/>
      <c r="IH166" s="84"/>
      <c r="II166" s="84"/>
      <c r="IJ166" s="84"/>
      <c r="IK166" s="84"/>
      <c r="IL166" s="84"/>
      <c r="IM166" s="84"/>
      <c r="IN166" s="84"/>
      <c r="IO166" s="84"/>
      <c r="IP166" s="84"/>
      <c r="IQ166" s="84"/>
      <c r="IR166" s="84"/>
      <c r="IS166" s="84"/>
      <c r="IT166" s="84"/>
      <c r="IU166" s="84"/>
      <c r="IV166" s="84"/>
      <c r="IW166" s="84"/>
      <c r="IX166" s="84"/>
      <c r="IY166" s="84"/>
      <c r="IZ166" s="84"/>
      <c r="JA166" s="84"/>
      <c r="JB166" s="84"/>
      <c r="JC166" s="84"/>
      <c r="JD166" s="84"/>
      <c r="JE166" s="84"/>
      <c r="JF166" s="84"/>
      <c r="JG166" s="84"/>
      <c r="JH166" s="84"/>
      <c r="JI166" s="84"/>
      <c r="JJ166" s="84"/>
      <c r="JK166" s="84"/>
      <c r="JL166" s="84"/>
      <c r="JM166" s="84"/>
      <c r="JN166" s="84"/>
      <c r="JO166" s="84"/>
      <c r="JP166" s="84"/>
      <c r="JQ166" s="84"/>
      <c r="JR166" s="84"/>
      <c r="JS166" s="84"/>
      <c r="JT166" s="84"/>
      <c r="JU166" s="84"/>
      <c r="JV166" s="84"/>
      <c r="JW166" s="84"/>
      <c r="JX166" s="84"/>
      <c r="JY166" s="84"/>
      <c r="JZ166" s="84"/>
      <c r="KA166" s="84"/>
      <c r="KB166" s="84"/>
      <c r="KC166" s="84"/>
      <c r="KD166" s="84"/>
      <c r="KE166" s="84"/>
      <c r="KF166" s="84"/>
      <c r="KG166" s="84"/>
      <c r="KH166" s="84"/>
      <c r="KI166" s="84"/>
      <c r="KJ166" s="84"/>
      <c r="KK166" s="84"/>
      <c r="KL166" s="84"/>
      <c r="KM166" s="84"/>
      <c r="KN166" s="84"/>
      <c r="KO166" s="84"/>
      <c r="KP166" s="84"/>
      <c r="KQ166" s="84"/>
      <c r="KR166" s="84"/>
      <c r="KS166" s="84"/>
      <c r="KT166" s="84"/>
      <c r="KU166" s="84"/>
      <c r="KV166" s="84"/>
      <c r="KW166" s="84"/>
      <c r="KX166" s="84"/>
      <c r="KY166" s="84"/>
      <c r="KZ166" s="84"/>
      <c r="LA166" s="84"/>
      <c r="LB166" s="84"/>
      <c r="LC166" s="84"/>
      <c r="LD166" s="84"/>
      <c r="LE166" s="84"/>
      <c r="LF166" s="84"/>
      <c r="LG166" s="84"/>
      <c r="LH166" s="84"/>
      <c r="LI166" s="84"/>
      <c r="LJ166" s="84"/>
      <c r="LK166" s="84"/>
      <c r="LL166" s="84"/>
      <c r="LM166" s="84"/>
      <c r="LN166" s="84"/>
      <c r="LO166" s="84"/>
      <c r="LP166" s="84"/>
      <c r="LQ166" s="84"/>
      <c r="LR166" s="84"/>
      <c r="LS166" s="84"/>
      <c r="LT166" s="84"/>
      <c r="LU166" s="84"/>
      <c r="LV166" s="84"/>
      <c r="LW166" s="84"/>
      <c r="LX166" s="84"/>
      <c r="LY166" s="84"/>
      <c r="LZ166" s="84"/>
      <c r="MA166" s="84"/>
      <c r="MB166" s="84"/>
      <c r="MC166" s="84"/>
      <c r="MD166" s="84"/>
      <c r="ME166" s="84"/>
      <c r="MF166" s="84"/>
      <c r="MG166" s="84"/>
      <c r="MH166" s="84"/>
      <c r="MI166" s="84"/>
      <c r="MJ166" s="84"/>
      <c r="MK166" s="84"/>
      <c r="ML166" s="84"/>
      <c r="MM166" s="84"/>
      <c r="MN166" s="84"/>
      <c r="MO166" s="84"/>
      <c r="MP166" s="84"/>
      <c r="MQ166" s="84"/>
      <c r="MR166" s="84"/>
      <c r="MS166" s="84"/>
      <c r="MT166" s="84"/>
      <c r="MU166" s="84"/>
      <c r="MV166" s="84"/>
      <c r="MW166" s="84"/>
      <c r="MX166" s="84"/>
      <c r="MY166" s="84"/>
      <c r="MZ166" s="84"/>
      <c r="NA166" s="84"/>
      <c r="NB166" s="84"/>
      <c r="NC166" s="84"/>
      <c r="ND166" s="84"/>
      <c r="NE166" s="84"/>
      <c r="NF166" s="84"/>
      <c r="NG166" s="84"/>
      <c r="NH166" s="84"/>
      <c r="NI166" s="84"/>
      <c r="NJ166" s="84"/>
      <c r="NK166" s="84"/>
      <c r="NL166" s="84"/>
      <c r="NM166" s="84"/>
      <c r="NN166" s="84"/>
      <c r="NO166" s="84"/>
      <c r="NP166" s="84"/>
      <c r="NQ166" s="84"/>
      <c r="NR166" s="84"/>
      <c r="NS166" s="84"/>
      <c r="NT166" s="84"/>
      <c r="NU166" s="84"/>
      <c r="NV166" s="84"/>
      <c r="NW166" s="84"/>
      <c r="NX166" s="84"/>
      <c r="NY166" s="84"/>
      <c r="NZ166" s="84"/>
      <c r="OA166" s="84"/>
      <c r="OB166" s="84"/>
      <c r="OC166" s="84"/>
      <c r="OD166" s="84"/>
      <c r="OE166" s="84"/>
      <c r="OF166" s="84"/>
      <c r="OG166" s="84"/>
      <c r="OH166" s="84"/>
      <c r="OI166" s="84"/>
      <c r="OJ166" s="84"/>
      <c r="OK166" s="84"/>
      <c r="OL166" s="84"/>
      <c r="OM166" s="84"/>
      <c r="ON166" s="84"/>
      <c r="OO166" s="84"/>
      <c r="OP166" s="84"/>
      <c r="OQ166" s="84"/>
      <c r="OR166" s="84"/>
      <c r="OS166" s="84"/>
      <c r="OT166" s="84"/>
      <c r="OU166" s="84"/>
      <c r="OV166" s="84"/>
      <c r="OW166" s="84"/>
      <c r="OX166" s="84"/>
      <c r="OY166" s="84"/>
      <c r="OZ166" s="84"/>
      <c r="PA166" s="84"/>
      <c r="PB166" s="84"/>
      <c r="PC166" s="84"/>
      <c r="PD166" s="84"/>
      <c r="PE166" s="84"/>
      <c r="PF166" s="84"/>
      <c r="PG166" s="84"/>
      <c r="PH166" s="84"/>
      <c r="PI166" s="84"/>
      <c r="PJ166" s="84"/>
      <c r="PK166" s="84"/>
      <c r="PL166" s="84"/>
      <c r="PM166" s="84"/>
      <c r="PN166" s="84"/>
      <c r="PO166" s="84"/>
      <c r="PP166" s="84"/>
      <c r="PQ166" s="84"/>
      <c r="PR166" s="84"/>
      <c r="PS166" s="84"/>
      <c r="PT166" s="84"/>
      <c r="PU166" s="84"/>
      <c r="PV166" s="84"/>
      <c r="PW166" s="84"/>
      <c r="PX166" s="84"/>
      <c r="PY166" s="84"/>
      <c r="PZ166" s="84"/>
      <c r="QA166" s="84"/>
      <c r="QB166" s="84"/>
      <c r="QC166" s="84"/>
      <c r="QD166" s="84"/>
      <c r="QE166" s="84"/>
      <c r="QF166" s="84"/>
      <c r="QG166" s="84"/>
      <c r="QH166" s="84"/>
      <c r="QI166" s="84"/>
      <c r="QJ166" s="84"/>
      <c r="QK166" s="84"/>
      <c r="QL166" s="84"/>
      <c r="QM166" s="84"/>
      <c r="QN166" s="84"/>
      <c r="QO166" s="84"/>
      <c r="QP166" s="84"/>
      <c r="QQ166" s="84"/>
      <c r="QR166" s="84"/>
      <c r="QS166" s="84"/>
      <c r="QT166" s="84"/>
      <c r="QU166" s="84"/>
      <c r="QV166" s="84"/>
      <c r="QW166" s="84"/>
      <c r="QX166" s="84"/>
      <c r="QY166" s="84"/>
      <c r="QZ166" s="84"/>
      <c r="RA166" s="84"/>
      <c r="RB166" s="84"/>
      <c r="RC166" s="84"/>
      <c r="RD166" s="84"/>
      <c r="RE166" s="84"/>
      <c r="RF166" s="84"/>
      <c r="RG166" s="84"/>
      <c r="RH166" s="84"/>
      <c r="RI166" s="84"/>
      <c r="RJ166" s="84"/>
      <c r="RK166" s="84"/>
      <c r="RL166" s="84"/>
      <c r="RM166" s="84"/>
      <c r="RN166" s="84"/>
      <c r="RO166" s="84"/>
      <c r="RP166" s="84"/>
      <c r="RQ166" s="84"/>
      <c r="RR166" s="84"/>
      <c r="RS166" s="84"/>
      <c r="RT166" s="84"/>
      <c r="RU166" s="84"/>
      <c r="RV166" s="84"/>
      <c r="RW166" s="84"/>
      <c r="RX166" s="84"/>
      <c r="RY166" s="84"/>
      <c r="RZ166" s="84"/>
      <c r="SA166" s="84"/>
      <c r="SB166" s="84"/>
      <c r="SC166" s="84"/>
      <c r="SD166" s="84"/>
      <c r="SE166" s="84"/>
      <c r="SF166" s="84"/>
      <c r="SG166" s="84"/>
      <c r="SH166" s="84"/>
      <c r="SI166" s="84"/>
      <c r="SJ166" s="84"/>
      <c r="SK166" s="84"/>
      <c r="SL166" s="84"/>
      <c r="SM166" s="84"/>
      <c r="SN166" s="84"/>
      <c r="SO166" s="84"/>
      <c r="SP166" s="84"/>
      <c r="SQ166" s="84"/>
      <c r="SR166" s="84"/>
      <c r="SS166" s="84"/>
      <c r="ST166" s="84"/>
      <c r="SU166" s="84"/>
      <c r="SV166" s="84"/>
      <c r="SW166" s="84"/>
      <c r="SX166" s="84"/>
      <c r="SY166" s="84"/>
      <c r="SZ166" s="84"/>
      <c r="TA166" s="84"/>
      <c r="TB166" s="84"/>
      <c r="TC166" s="84"/>
      <c r="TD166" s="84"/>
      <c r="TE166" s="84"/>
      <c r="TF166" s="84"/>
      <c r="TG166" s="84"/>
      <c r="TH166" s="84"/>
      <c r="TI166" s="84"/>
      <c r="TJ166" s="84"/>
      <c r="TK166" s="84"/>
      <c r="TL166" s="84"/>
      <c r="TM166" s="84"/>
      <c r="TN166" s="84"/>
      <c r="TO166" s="84"/>
      <c r="TP166" s="84"/>
      <c r="TQ166" s="84"/>
      <c r="TR166" s="84"/>
      <c r="TS166" s="84"/>
      <c r="TT166" s="84"/>
      <c r="TU166" s="84"/>
      <c r="TV166" s="84"/>
      <c r="TW166" s="84"/>
      <c r="TX166" s="84"/>
      <c r="TY166" s="84"/>
      <c r="TZ166" s="84"/>
      <c r="UA166" s="84"/>
      <c r="UB166" s="84"/>
      <c r="UC166" s="84"/>
      <c r="UD166" s="84"/>
      <c r="UE166" s="84"/>
      <c r="UF166" s="84"/>
      <c r="UG166" s="84"/>
      <c r="UH166" s="84"/>
      <c r="UI166" s="84"/>
      <c r="UJ166" s="84"/>
      <c r="UK166" s="84"/>
      <c r="UL166" s="84"/>
      <c r="UM166" s="84"/>
      <c r="UN166" s="84"/>
      <c r="UO166" s="84"/>
      <c r="UP166" s="84"/>
      <c r="UQ166" s="84"/>
      <c r="UR166" s="84"/>
      <c r="US166" s="84"/>
      <c r="UT166" s="84"/>
      <c r="UU166" s="84"/>
      <c r="UV166" s="84"/>
      <c r="UW166" s="84"/>
      <c r="UX166" s="84"/>
      <c r="UY166" s="84"/>
      <c r="UZ166" s="84"/>
      <c r="VA166" s="84"/>
      <c r="VB166" s="84"/>
      <c r="VC166" s="84"/>
      <c r="VD166" s="84"/>
      <c r="VE166" s="84"/>
      <c r="VF166" s="84"/>
      <c r="VG166" s="84"/>
      <c r="VH166" s="84"/>
      <c r="VI166" s="84"/>
      <c r="VJ166" s="84"/>
      <c r="VK166" s="84"/>
      <c r="VL166" s="84"/>
      <c r="VM166" s="84"/>
    </row>
    <row r="167" spans="1:585" x14ac:dyDescent="0.45">
      <c r="A167" s="217" t="s">
        <v>58</v>
      </c>
      <c r="B167" s="262" t="s">
        <v>719</v>
      </c>
      <c r="C167" s="184"/>
      <c r="D167" s="184"/>
      <c r="E167" s="184"/>
      <c r="F167" s="184"/>
      <c r="G167" s="184"/>
      <c r="H167" s="184"/>
      <c r="I167" s="187"/>
      <c r="J167" s="184"/>
      <c r="K167" s="184"/>
      <c r="L167" s="184"/>
      <c r="M167" s="184"/>
      <c r="N167" s="184"/>
      <c r="O167" s="184"/>
      <c r="P167" s="184"/>
      <c r="Q167" s="184"/>
      <c r="R167" s="184"/>
      <c r="S167" s="184"/>
      <c r="T167" s="184"/>
      <c r="U167" s="184"/>
      <c r="V167" s="184"/>
      <c r="W167" s="184"/>
      <c r="X167" s="184"/>
      <c r="Y167" s="184"/>
      <c r="Z167" s="187" t="s">
        <v>40</v>
      </c>
      <c r="AA167" s="184"/>
      <c r="AB167" s="97">
        <f t="shared" si="54"/>
        <v>1</v>
      </c>
      <c r="AC167" s="97">
        <f t="shared" si="55"/>
        <v>0</v>
      </c>
      <c r="AD167" s="97">
        <f t="shared" si="55"/>
        <v>0</v>
      </c>
      <c r="AE167" s="97">
        <f t="shared" si="55"/>
        <v>0</v>
      </c>
      <c r="AF167" s="97">
        <f t="shared" si="55"/>
        <v>0</v>
      </c>
      <c r="AG167" s="97">
        <f t="shared" si="55"/>
        <v>0</v>
      </c>
      <c r="AH167" s="97">
        <f t="shared" si="55"/>
        <v>0</v>
      </c>
      <c r="AI167" s="97">
        <f t="shared" si="55"/>
        <v>1</v>
      </c>
      <c r="AJ167" s="97">
        <f t="shared" si="55"/>
        <v>0</v>
      </c>
      <c r="AK167" s="97">
        <f t="shared" si="55"/>
        <v>0</v>
      </c>
      <c r="AL167" s="409"/>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S167" s="84"/>
      <c r="BT167" s="84"/>
      <c r="BU167" s="84"/>
      <c r="BV167" s="84"/>
      <c r="BW167" s="84"/>
      <c r="BX167" s="84"/>
      <c r="BY167" s="84"/>
      <c r="BZ167" s="84"/>
      <c r="CA167" s="84"/>
      <c r="CB167" s="84"/>
      <c r="CC167" s="84"/>
      <c r="CD167" s="84"/>
      <c r="CE167" s="84"/>
      <c r="CF167" s="84"/>
      <c r="CG167" s="84"/>
      <c r="CH167" s="84"/>
      <c r="CI167" s="84"/>
      <c r="CJ167" s="84"/>
      <c r="CK167" s="84"/>
      <c r="CL167" s="84"/>
      <c r="CM167" s="84"/>
      <c r="CN167" s="84"/>
      <c r="CO167" s="84"/>
      <c r="CP167" s="84"/>
      <c r="CQ167" s="84"/>
      <c r="CR167" s="84"/>
      <c r="CS167" s="84"/>
      <c r="CT167" s="84"/>
      <c r="CU167" s="84"/>
      <c r="CV167" s="84"/>
      <c r="CW167" s="84"/>
      <c r="CX167" s="84"/>
      <c r="CY167" s="84"/>
      <c r="CZ167" s="84"/>
      <c r="DA167" s="84"/>
      <c r="DB167" s="84"/>
      <c r="DC167" s="84"/>
      <c r="DD167" s="84"/>
      <c r="DE167" s="84"/>
      <c r="DF167" s="84"/>
      <c r="DG167" s="84"/>
      <c r="DH167" s="84"/>
      <c r="DI167" s="84"/>
      <c r="DJ167" s="84"/>
      <c r="DK167" s="84"/>
      <c r="DL167" s="84"/>
      <c r="DM167" s="84"/>
      <c r="DN167" s="84"/>
      <c r="DO167" s="84"/>
      <c r="DP167" s="84"/>
      <c r="DQ167" s="84"/>
      <c r="DR167" s="84"/>
      <c r="DS167" s="84"/>
      <c r="DT167" s="84"/>
      <c r="DU167" s="84"/>
      <c r="DV167" s="84"/>
      <c r="DW167" s="84"/>
      <c r="DX167" s="84"/>
      <c r="DY167" s="84"/>
      <c r="DZ167" s="84"/>
      <c r="EA167" s="84"/>
      <c r="EB167" s="84"/>
      <c r="EC167" s="84"/>
      <c r="ED167" s="84"/>
      <c r="EE167" s="84"/>
      <c r="EF167" s="84"/>
      <c r="EG167" s="84"/>
      <c r="EH167" s="84"/>
      <c r="EI167" s="84"/>
      <c r="EJ167" s="84"/>
      <c r="EK167" s="84"/>
      <c r="EL167" s="84"/>
      <c r="EM167" s="84"/>
      <c r="EN167" s="84"/>
      <c r="EO167" s="84"/>
      <c r="EP167" s="84"/>
      <c r="EQ167" s="84"/>
      <c r="ER167" s="84"/>
      <c r="ES167" s="84"/>
      <c r="ET167" s="84"/>
      <c r="EU167" s="84"/>
      <c r="EV167" s="84"/>
      <c r="EW167" s="84"/>
      <c r="EX167" s="84"/>
      <c r="EY167" s="84"/>
      <c r="EZ167" s="84"/>
      <c r="FA167" s="84"/>
      <c r="FB167" s="84"/>
      <c r="FC167" s="84"/>
      <c r="FD167" s="84"/>
      <c r="FE167" s="84"/>
      <c r="FF167" s="84"/>
      <c r="FG167" s="84"/>
      <c r="FH167" s="84"/>
      <c r="FI167" s="84"/>
      <c r="FJ167" s="84"/>
      <c r="FK167" s="84"/>
      <c r="FL167" s="84"/>
      <c r="FM167" s="84"/>
      <c r="FN167" s="84"/>
      <c r="FO167" s="84"/>
      <c r="FP167" s="84"/>
      <c r="FQ167" s="84"/>
      <c r="FR167" s="84"/>
      <c r="FS167" s="84"/>
      <c r="FT167" s="84"/>
      <c r="FU167" s="84"/>
      <c r="FV167" s="84"/>
      <c r="FW167" s="84"/>
      <c r="FX167" s="84"/>
      <c r="FY167" s="84"/>
      <c r="FZ167" s="84"/>
      <c r="GA167" s="84"/>
      <c r="GB167" s="84"/>
      <c r="GC167" s="84"/>
      <c r="GD167" s="84"/>
      <c r="GE167" s="84"/>
      <c r="GF167" s="84"/>
      <c r="GG167" s="84"/>
      <c r="GH167" s="84"/>
      <c r="GI167" s="84"/>
      <c r="GJ167" s="84"/>
      <c r="GK167" s="84"/>
      <c r="GL167" s="84"/>
      <c r="GM167" s="84"/>
      <c r="GN167" s="84"/>
      <c r="GO167" s="84"/>
      <c r="GP167" s="84"/>
      <c r="GQ167" s="84"/>
      <c r="GR167" s="84"/>
      <c r="GS167" s="84"/>
      <c r="GT167" s="84"/>
      <c r="GU167" s="84"/>
      <c r="GV167" s="84"/>
      <c r="GW167" s="84"/>
      <c r="GX167" s="84"/>
      <c r="GY167" s="84"/>
      <c r="GZ167" s="84"/>
      <c r="HA167" s="84"/>
      <c r="HB167" s="84"/>
      <c r="HC167" s="84"/>
      <c r="HD167" s="84"/>
      <c r="HE167" s="84"/>
      <c r="HF167" s="84"/>
      <c r="HG167" s="84"/>
      <c r="HH167" s="84"/>
      <c r="HI167" s="84"/>
      <c r="HJ167" s="84"/>
      <c r="HK167" s="84"/>
      <c r="HL167" s="84"/>
      <c r="HM167" s="84"/>
      <c r="HN167" s="84"/>
      <c r="HO167" s="84"/>
      <c r="HP167" s="84"/>
      <c r="HQ167" s="84"/>
      <c r="HR167" s="84"/>
      <c r="HS167" s="84"/>
      <c r="HT167" s="84"/>
      <c r="HU167" s="84"/>
      <c r="HV167" s="84"/>
      <c r="HW167" s="84"/>
      <c r="HX167" s="84"/>
      <c r="HY167" s="84"/>
      <c r="HZ167" s="84"/>
      <c r="IA167" s="84"/>
      <c r="IB167" s="84"/>
      <c r="IC167" s="84"/>
      <c r="ID167" s="84"/>
      <c r="IE167" s="84"/>
      <c r="IF167" s="84"/>
      <c r="IG167" s="84"/>
      <c r="IH167" s="84"/>
      <c r="II167" s="84"/>
      <c r="IJ167" s="84"/>
      <c r="IK167" s="84"/>
      <c r="IL167" s="84"/>
      <c r="IM167" s="84"/>
      <c r="IN167" s="84"/>
      <c r="IO167" s="84"/>
      <c r="IP167" s="84"/>
      <c r="IQ167" s="84"/>
      <c r="IR167" s="84"/>
      <c r="IS167" s="84"/>
      <c r="IT167" s="84"/>
      <c r="IU167" s="84"/>
      <c r="IV167" s="84"/>
      <c r="IW167" s="84"/>
      <c r="IX167" s="84"/>
      <c r="IY167" s="84"/>
      <c r="IZ167" s="84"/>
      <c r="JA167" s="84"/>
      <c r="JB167" s="84"/>
      <c r="JC167" s="84"/>
      <c r="JD167" s="84"/>
      <c r="JE167" s="84"/>
      <c r="JF167" s="84"/>
      <c r="JG167" s="84"/>
      <c r="JH167" s="84"/>
      <c r="JI167" s="84"/>
      <c r="JJ167" s="84"/>
      <c r="JK167" s="84"/>
      <c r="JL167" s="84"/>
      <c r="JM167" s="84"/>
      <c r="JN167" s="84"/>
      <c r="JO167" s="84"/>
      <c r="JP167" s="84"/>
      <c r="JQ167" s="84"/>
      <c r="JR167" s="84"/>
      <c r="JS167" s="84"/>
      <c r="JT167" s="84"/>
      <c r="JU167" s="84"/>
      <c r="JV167" s="84"/>
      <c r="JW167" s="84"/>
      <c r="JX167" s="84"/>
      <c r="JY167" s="84"/>
      <c r="JZ167" s="84"/>
      <c r="KA167" s="84"/>
      <c r="KB167" s="84"/>
      <c r="KC167" s="84"/>
      <c r="KD167" s="84"/>
      <c r="KE167" s="84"/>
      <c r="KF167" s="84"/>
      <c r="KG167" s="84"/>
      <c r="KH167" s="84"/>
      <c r="KI167" s="84"/>
      <c r="KJ167" s="84"/>
      <c r="KK167" s="84"/>
      <c r="KL167" s="84"/>
      <c r="KM167" s="84"/>
      <c r="KN167" s="84"/>
      <c r="KO167" s="84"/>
      <c r="KP167" s="84"/>
      <c r="KQ167" s="84"/>
      <c r="KR167" s="84"/>
      <c r="KS167" s="84"/>
      <c r="KT167" s="84"/>
      <c r="KU167" s="84"/>
      <c r="KV167" s="84"/>
      <c r="KW167" s="84"/>
      <c r="KX167" s="84"/>
      <c r="KY167" s="84"/>
      <c r="KZ167" s="84"/>
      <c r="LA167" s="84"/>
      <c r="LB167" s="84"/>
      <c r="LC167" s="84"/>
      <c r="LD167" s="84"/>
      <c r="LE167" s="84"/>
      <c r="LF167" s="84"/>
      <c r="LG167" s="84"/>
      <c r="LH167" s="84"/>
      <c r="LI167" s="84"/>
      <c r="LJ167" s="84"/>
      <c r="LK167" s="84"/>
      <c r="LL167" s="84"/>
      <c r="LM167" s="84"/>
      <c r="LN167" s="84"/>
      <c r="LO167" s="84"/>
      <c r="LP167" s="84"/>
      <c r="LQ167" s="84"/>
      <c r="LR167" s="84"/>
      <c r="LS167" s="84"/>
      <c r="LT167" s="84"/>
      <c r="LU167" s="84"/>
      <c r="LV167" s="84"/>
      <c r="LW167" s="84"/>
      <c r="LX167" s="84"/>
      <c r="LY167" s="84"/>
      <c r="LZ167" s="84"/>
      <c r="MA167" s="84"/>
      <c r="MB167" s="84"/>
      <c r="MC167" s="84"/>
      <c r="MD167" s="84"/>
      <c r="ME167" s="84"/>
      <c r="MF167" s="84"/>
      <c r="MG167" s="84"/>
      <c r="MH167" s="84"/>
      <c r="MI167" s="84"/>
      <c r="MJ167" s="84"/>
      <c r="MK167" s="84"/>
      <c r="ML167" s="84"/>
      <c r="MM167" s="84"/>
      <c r="MN167" s="84"/>
      <c r="MO167" s="84"/>
      <c r="MP167" s="84"/>
      <c r="MQ167" s="84"/>
      <c r="MR167" s="84"/>
      <c r="MS167" s="84"/>
      <c r="MT167" s="84"/>
      <c r="MU167" s="84"/>
      <c r="MV167" s="84"/>
      <c r="MW167" s="84"/>
      <c r="MX167" s="84"/>
      <c r="MY167" s="84"/>
      <c r="MZ167" s="84"/>
      <c r="NA167" s="84"/>
      <c r="NB167" s="84"/>
      <c r="NC167" s="84"/>
      <c r="ND167" s="84"/>
      <c r="NE167" s="84"/>
      <c r="NF167" s="84"/>
      <c r="NG167" s="84"/>
      <c r="NH167" s="84"/>
      <c r="NI167" s="84"/>
      <c r="NJ167" s="84"/>
      <c r="NK167" s="84"/>
      <c r="NL167" s="84"/>
      <c r="NM167" s="84"/>
      <c r="NN167" s="84"/>
      <c r="NO167" s="84"/>
      <c r="NP167" s="84"/>
      <c r="NQ167" s="84"/>
      <c r="NR167" s="84"/>
      <c r="NS167" s="84"/>
      <c r="NT167" s="84"/>
      <c r="NU167" s="84"/>
      <c r="NV167" s="84"/>
      <c r="NW167" s="84"/>
      <c r="NX167" s="84"/>
      <c r="NY167" s="84"/>
      <c r="NZ167" s="84"/>
      <c r="OA167" s="84"/>
      <c r="OB167" s="84"/>
      <c r="OC167" s="84"/>
      <c r="OD167" s="84"/>
      <c r="OE167" s="84"/>
      <c r="OF167" s="84"/>
      <c r="OG167" s="84"/>
      <c r="OH167" s="84"/>
      <c r="OI167" s="84"/>
      <c r="OJ167" s="84"/>
      <c r="OK167" s="84"/>
      <c r="OL167" s="84"/>
      <c r="OM167" s="84"/>
      <c r="ON167" s="84"/>
      <c r="OO167" s="84"/>
      <c r="OP167" s="84"/>
      <c r="OQ167" s="84"/>
      <c r="OR167" s="84"/>
      <c r="OS167" s="84"/>
      <c r="OT167" s="84"/>
      <c r="OU167" s="84"/>
      <c r="OV167" s="84"/>
      <c r="OW167" s="84"/>
      <c r="OX167" s="84"/>
      <c r="OY167" s="84"/>
      <c r="OZ167" s="84"/>
      <c r="PA167" s="84"/>
      <c r="PB167" s="84"/>
      <c r="PC167" s="84"/>
      <c r="PD167" s="84"/>
      <c r="PE167" s="84"/>
      <c r="PF167" s="84"/>
      <c r="PG167" s="84"/>
      <c r="PH167" s="84"/>
      <c r="PI167" s="84"/>
      <c r="PJ167" s="84"/>
      <c r="PK167" s="84"/>
      <c r="PL167" s="84"/>
      <c r="PM167" s="84"/>
      <c r="PN167" s="84"/>
      <c r="PO167" s="84"/>
      <c r="PP167" s="84"/>
      <c r="PQ167" s="84"/>
      <c r="PR167" s="84"/>
      <c r="PS167" s="84"/>
      <c r="PT167" s="84"/>
      <c r="PU167" s="84"/>
      <c r="PV167" s="84"/>
      <c r="PW167" s="84"/>
      <c r="PX167" s="84"/>
      <c r="PY167" s="84"/>
      <c r="PZ167" s="84"/>
      <c r="QA167" s="84"/>
      <c r="QB167" s="84"/>
      <c r="QC167" s="84"/>
      <c r="QD167" s="84"/>
      <c r="QE167" s="84"/>
      <c r="QF167" s="84"/>
      <c r="QG167" s="84"/>
      <c r="QH167" s="84"/>
      <c r="QI167" s="84"/>
      <c r="QJ167" s="84"/>
      <c r="QK167" s="84"/>
      <c r="QL167" s="84"/>
      <c r="QM167" s="84"/>
      <c r="QN167" s="84"/>
      <c r="QO167" s="84"/>
      <c r="QP167" s="84"/>
      <c r="QQ167" s="84"/>
      <c r="QR167" s="84"/>
      <c r="QS167" s="84"/>
      <c r="QT167" s="84"/>
      <c r="QU167" s="84"/>
      <c r="QV167" s="84"/>
      <c r="QW167" s="84"/>
      <c r="QX167" s="84"/>
      <c r="QY167" s="84"/>
      <c r="QZ167" s="84"/>
      <c r="RA167" s="84"/>
      <c r="RB167" s="84"/>
      <c r="RC167" s="84"/>
      <c r="RD167" s="84"/>
      <c r="RE167" s="84"/>
      <c r="RF167" s="84"/>
      <c r="RG167" s="84"/>
      <c r="RH167" s="84"/>
      <c r="RI167" s="84"/>
      <c r="RJ167" s="84"/>
      <c r="RK167" s="84"/>
      <c r="RL167" s="84"/>
      <c r="RM167" s="84"/>
      <c r="RN167" s="84"/>
      <c r="RO167" s="84"/>
      <c r="RP167" s="84"/>
      <c r="RQ167" s="84"/>
      <c r="RR167" s="84"/>
      <c r="RS167" s="84"/>
      <c r="RT167" s="84"/>
      <c r="RU167" s="84"/>
      <c r="RV167" s="84"/>
      <c r="RW167" s="84"/>
      <c r="RX167" s="84"/>
      <c r="RY167" s="84"/>
      <c r="RZ167" s="84"/>
      <c r="SA167" s="84"/>
      <c r="SB167" s="84"/>
      <c r="SC167" s="84"/>
      <c r="SD167" s="84"/>
      <c r="SE167" s="84"/>
      <c r="SF167" s="84"/>
      <c r="SG167" s="84"/>
      <c r="SH167" s="84"/>
      <c r="SI167" s="84"/>
      <c r="SJ167" s="84"/>
      <c r="SK167" s="84"/>
      <c r="SL167" s="84"/>
      <c r="SM167" s="84"/>
      <c r="SN167" s="84"/>
      <c r="SO167" s="84"/>
      <c r="SP167" s="84"/>
      <c r="SQ167" s="84"/>
      <c r="SR167" s="84"/>
      <c r="SS167" s="84"/>
      <c r="ST167" s="84"/>
      <c r="SU167" s="84"/>
      <c r="SV167" s="84"/>
      <c r="SW167" s="84"/>
      <c r="SX167" s="84"/>
      <c r="SY167" s="84"/>
      <c r="SZ167" s="84"/>
      <c r="TA167" s="84"/>
      <c r="TB167" s="84"/>
      <c r="TC167" s="84"/>
      <c r="TD167" s="84"/>
      <c r="TE167" s="84"/>
      <c r="TF167" s="84"/>
      <c r="TG167" s="84"/>
      <c r="TH167" s="84"/>
      <c r="TI167" s="84"/>
      <c r="TJ167" s="84"/>
      <c r="TK167" s="84"/>
      <c r="TL167" s="84"/>
      <c r="TM167" s="84"/>
      <c r="TN167" s="84"/>
      <c r="TO167" s="84"/>
      <c r="TP167" s="84"/>
      <c r="TQ167" s="84"/>
      <c r="TR167" s="84"/>
      <c r="TS167" s="84"/>
      <c r="TT167" s="84"/>
      <c r="TU167" s="84"/>
      <c r="TV167" s="84"/>
      <c r="TW167" s="84"/>
      <c r="TX167" s="84"/>
      <c r="TY167" s="84"/>
      <c r="TZ167" s="84"/>
      <c r="UA167" s="84"/>
      <c r="UB167" s="84"/>
      <c r="UC167" s="84"/>
      <c r="UD167" s="84"/>
      <c r="UE167" s="84"/>
      <c r="UF167" s="84"/>
      <c r="UG167" s="84"/>
      <c r="UH167" s="84"/>
      <c r="UI167" s="84"/>
      <c r="UJ167" s="84"/>
      <c r="UK167" s="84"/>
      <c r="UL167" s="84"/>
      <c r="UM167" s="84"/>
      <c r="UN167" s="84"/>
      <c r="UO167" s="84"/>
      <c r="UP167" s="84"/>
      <c r="UQ167" s="84"/>
      <c r="UR167" s="84"/>
      <c r="US167" s="84"/>
      <c r="UT167" s="84"/>
      <c r="UU167" s="84"/>
      <c r="UV167" s="84"/>
      <c r="UW167" s="84"/>
      <c r="UX167" s="84"/>
      <c r="UY167" s="84"/>
      <c r="UZ167" s="84"/>
      <c r="VA167" s="84"/>
      <c r="VB167" s="84"/>
      <c r="VC167" s="84"/>
      <c r="VD167" s="84"/>
      <c r="VE167" s="84"/>
      <c r="VF167" s="84"/>
      <c r="VG167" s="84"/>
      <c r="VH167" s="84"/>
      <c r="VI167" s="84"/>
      <c r="VJ167" s="84"/>
      <c r="VK167" s="84"/>
      <c r="VL167" s="84"/>
      <c r="VM167" s="84"/>
    </row>
    <row r="168" spans="1:585" s="233" customFormat="1" x14ac:dyDescent="0.45">
      <c r="A168" s="217" t="s">
        <v>115</v>
      </c>
      <c r="B168" s="348" t="s">
        <v>720</v>
      </c>
      <c r="C168" s="97" t="s">
        <v>40</v>
      </c>
      <c r="D168" s="97" t="s">
        <v>40</v>
      </c>
      <c r="E168" s="97"/>
      <c r="F168" s="97" t="s">
        <v>40</v>
      </c>
      <c r="G168" s="97" t="s">
        <v>40</v>
      </c>
      <c r="H168" s="97"/>
      <c r="I168" s="97"/>
      <c r="J168" s="97" t="s">
        <v>40</v>
      </c>
      <c r="K168" s="97"/>
      <c r="L168" s="97"/>
      <c r="M168" s="97" t="s">
        <v>40</v>
      </c>
      <c r="N168" s="97" t="s">
        <v>40</v>
      </c>
      <c r="O168" s="97" t="s">
        <v>40</v>
      </c>
      <c r="P168" s="97" t="s">
        <v>40</v>
      </c>
      <c r="Q168" s="97" t="s">
        <v>40</v>
      </c>
      <c r="R168" s="97" t="s">
        <v>40</v>
      </c>
      <c r="S168" s="97" t="s">
        <v>40</v>
      </c>
      <c r="T168" s="97" t="s">
        <v>40</v>
      </c>
      <c r="U168" s="97" t="s">
        <v>40</v>
      </c>
      <c r="V168" s="97" t="s">
        <v>40</v>
      </c>
      <c r="W168" s="97" t="s">
        <v>40</v>
      </c>
      <c r="X168" s="97" t="s">
        <v>40</v>
      </c>
      <c r="Y168" s="97" t="s">
        <v>40</v>
      </c>
      <c r="Z168" s="97"/>
      <c r="AA168" s="97" t="s">
        <v>40</v>
      </c>
      <c r="AB168" s="97">
        <f>COUNTIF(C168:AA168,"x")</f>
        <v>19</v>
      </c>
      <c r="AC168" s="97">
        <f t="shared" si="55"/>
        <v>3</v>
      </c>
      <c r="AD168" s="97">
        <f t="shared" si="55"/>
        <v>1</v>
      </c>
      <c r="AE168" s="97">
        <f t="shared" si="55"/>
        <v>2</v>
      </c>
      <c r="AF168" s="97">
        <f t="shared" si="55"/>
        <v>3</v>
      </c>
      <c r="AG168" s="97">
        <f t="shared" si="55"/>
        <v>3</v>
      </c>
      <c r="AH168" s="97">
        <f t="shared" si="55"/>
        <v>2</v>
      </c>
      <c r="AI168" s="97">
        <f t="shared" si="55"/>
        <v>2</v>
      </c>
      <c r="AJ168" s="97">
        <f t="shared" si="55"/>
        <v>2</v>
      </c>
      <c r="AK168" s="97">
        <f t="shared" si="55"/>
        <v>1</v>
      </c>
      <c r="AL168" s="409"/>
    </row>
    <row r="169" spans="1:585" s="233" customFormat="1" x14ac:dyDescent="0.45">
      <c r="A169" s="217" t="s">
        <v>117</v>
      </c>
      <c r="B169" s="348" t="s">
        <v>721</v>
      </c>
      <c r="C169" s="97" t="s">
        <v>40</v>
      </c>
      <c r="D169" s="97" t="s">
        <v>40</v>
      </c>
      <c r="E169" s="97" t="s">
        <v>40</v>
      </c>
      <c r="F169" s="97" t="s">
        <v>40</v>
      </c>
      <c r="G169" s="97" t="s">
        <v>40</v>
      </c>
      <c r="H169" s="97" t="s">
        <v>40</v>
      </c>
      <c r="I169" s="97"/>
      <c r="J169" s="97" t="s">
        <v>40</v>
      </c>
      <c r="K169" s="97" t="s">
        <v>40</v>
      </c>
      <c r="L169" s="97" t="s">
        <v>40</v>
      </c>
      <c r="M169" s="97" t="s">
        <v>40</v>
      </c>
      <c r="N169" s="97" t="s">
        <v>40</v>
      </c>
      <c r="O169" s="97" t="s">
        <v>40</v>
      </c>
      <c r="P169" s="97" t="s">
        <v>40</v>
      </c>
      <c r="Q169" s="97" t="s">
        <v>40</v>
      </c>
      <c r="R169" s="97" t="s">
        <v>40</v>
      </c>
      <c r="S169" s="97" t="s">
        <v>40</v>
      </c>
      <c r="T169" s="97" t="s">
        <v>40</v>
      </c>
      <c r="U169" s="97" t="s">
        <v>40</v>
      </c>
      <c r="V169" s="97" t="s">
        <v>40</v>
      </c>
      <c r="W169" s="97" t="s">
        <v>40</v>
      </c>
      <c r="X169" s="97" t="s">
        <v>40</v>
      </c>
      <c r="Y169" s="97" t="s">
        <v>40</v>
      </c>
      <c r="Z169" s="97"/>
      <c r="AA169" s="97" t="s">
        <v>40</v>
      </c>
      <c r="AB169" s="97">
        <f t="shared" ref="AB169:AB172" si="56">COUNTIF(C169:AA169,"x")</f>
        <v>23</v>
      </c>
      <c r="AC169" s="97">
        <f t="shared" si="55"/>
        <v>3</v>
      </c>
      <c r="AD169" s="97">
        <f t="shared" si="55"/>
        <v>3</v>
      </c>
      <c r="AE169" s="97">
        <f t="shared" si="55"/>
        <v>3</v>
      </c>
      <c r="AF169" s="97">
        <f t="shared" si="55"/>
        <v>3</v>
      </c>
      <c r="AG169" s="97">
        <f t="shared" si="55"/>
        <v>3</v>
      </c>
      <c r="AH169" s="97">
        <f t="shared" si="55"/>
        <v>2</v>
      </c>
      <c r="AI169" s="97">
        <f t="shared" si="55"/>
        <v>2</v>
      </c>
      <c r="AJ169" s="97">
        <f t="shared" si="55"/>
        <v>2</v>
      </c>
      <c r="AK169" s="97">
        <f t="shared" si="55"/>
        <v>2</v>
      </c>
      <c r="AL169" s="409"/>
    </row>
    <row r="170" spans="1:585" s="233" customFormat="1" x14ac:dyDescent="0.45">
      <c r="A170" s="217" t="s">
        <v>119</v>
      </c>
      <c r="B170" s="338" t="s">
        <v>722</v>
      </c>
      <c r="C170" s="97"/>
      <c r="D170" s="97"/>
      <c r="E170" s="97" t="s">
        <v>40</v>
      </c>
      <c r="F170" s="97"/>
      <c r="G170" s="97"/>
      <c r="H170" s="97"/>
      <c r="I170" s="97"/>
      <c r="J170" s="97"/>
      <c r="K170" s="97"/>
      <c r="L170" s="97"/>
      <c r="M170" s="97"/>
      <c r="N170" s="97"/>
      <c r="O170" s="97"/>
      <c r="P170" s="97"/>
      <c r="Q170" s="97"/>
      <c r="R170" s="97"/>
      <c r="S170" s="97"/>
      <c r="T170" s="97"/>
      <c r="U170" s="97"/>
      <c r="V170" s="97"/>
      <c r="W170" s="97"/>
      <c r="X170" s="97"/>
      <c r="Y170" s="97"/>
      <c r="Z170" s="97"/>
      <c r="AA170" s="97"/>
      <c r="AB170" s="97">
        <f t="shared" si="56"/>
        <v>1</v>
      </c>
      <c r="AC170" s="97">
        <f t="shared" si="55"/>
        <v>0</v>
      </c>
      <c r="AD170" s="97">
        <f t="shared" si="55"/>
        <v>1</v>
      </c>
      <c r="AE170" s="97">
        <f t="shared" si="55"/>
        <v>0</v>
      </c>
      <c r="AF170" s="97">
        <f t="shared" si="55"/>
        <v>0</v>
      </c>
      <c r="AG170" s="97">
        <f t="shared" si="55"/>
        <v>0</v>
      </c>
      <c r="AH170" s="97">
        <f t="shared" si="55"/>
        <v>0</v>
      </c>
      <c r="AI170" s="97">
        <f t="shared" si="55"/>
        <v>0</v>
      </c>
      <c r="AJ170" s="97">
        <f t="shared" si="55"/>
        <v>0</v>
      </c>
      <c r="AK170" s="97">
        <f t="shared" si="55"/>
        <v>0</v>
      </c>
      <c r="AL170" s="409"/>
    </row>
    <row r="171" spans="1:585" s="233" customFormat="1" x14ac:dyDescent="0.45">
      <c r="A171" s="217" t="s">
        <v>133</v>
      </c>
      <c r="B171" s="338" t="s">
        <v>723</v>
      </c>
      <c r="C171" s="97"/>
      <c r="D171" s="97"/>
      <c r="E171" s="97"/>
      <c r="F171" s="97"/>
      <c r="G171" s="97"/>
      <c r="H171" s="97" t="s">
        <v>40</v>
      </c>
      <c r="I171" s="97"/>
      <c r="J171" s="97"/>
      <c r="K171" s="97"/>
      <c r="L171" s="97"/>
      <c r="M171" s="97"/>
      <c r="N171" s="97"/>
      <c r="O171" s="97"/>
      <c r="P171" s="97"/>
      <c r="Q171" s="97"/>
      <c r="R171" s="97"/>
      <c r="S171" s="97" t="s">
        <v>40</v>
      </c>
      <c r="T171" s="97" t="s">
        <v>40</v>
      </c>
      <c r="U171" s="97"/>
      <c r="V171" s="97"/>
      <c r="W171" s="97"/>
      <c r="X171" s="97"/>
      <c r="Y171" s="97"/>
      <c r="Z171" s="97"/>
      <c r="AA171" s="97"/>
      <c r="AB171" s="97">
        <f t="shared" si="56"/>
        <v>3</v>
      </c>
      <c r="AC171" s="97">
        <f t="shared" si="55"/>
        <v>0</v>
      </c>
      <c r="AD171" s="97">
        <f t="shared" si="55"/>
        <v>1</v>
      </c>
      <c r="AE171" s="97">
        <f t="shared" si="55"/>
        <v>0</v>
      </c>
      <c r="AF171" s="97">
        <f t="shared" si="55"/>
        <v>0</v>
      </c>
      <c r="AG171" s="97">
        <f t="shared" si="55"/>
        <v>2</v>
      </c>
      <c r="AH171" s="97">
        <f t="shared" si="55"/>
        <v>0</v>
      </c>
      <c r="AI171" s="97">
        <f t="shared" si="55"/>
        <v>0</v>
      </c>
      <c r="AJ171" s="97">
        <f t="shared" si="55"/>
        <v>0</v>
      </c>
      <c r="AK171" s="97">
        <f t="shared" si="55"/>
        <v>0</v>
      </c>
      <c r="AL171" s="409"/>
    </row>
    <row r="172" spans="1:585" s="233" customFormat="1" x14ac:dyDescent="0.45">
      <c r="A172" s="217" t="s">
        <v>139</v>
      </c>
      <c r="B172" s="265" t="s">
        <v>724</v>
      </c>
      <c r="C172" s="97"/>
      <c r="D172" s="97"/>
      <c r="E172" s="97"/>
      <c r="F172" s="97"/>
      <c r="G172" s="97"/>
      <c r="H172" s="97"/>
      <c r="I172" s="97"/>
      <c r="J172" s="97"/>
      <c r="K172" s="97" t="s">
        <v>40</v>
      </c>
      <c r="L172" s="97"/>
      <c r="M172" s="97"/>
      <c r="N172" s="97"/>
      <c r="O172" s="97"/>
      <c r="P172" s="97"/>
      <c r="Q172" s="97"/>
      <c r="R172" s="97"/>
      <c r="S172" s="97"/>
      <c r="T172" s="97"/>
      <c r="U172" s="97"/>
      <c r="V172" s="97"/>
      <c r="W172" s="97"/>
      <c r="X172" s="97"/>
      <c r="Y172" s="97"/>
      <c r="Z172" s="97"/>
      <c r="AA172" s="97"/>
      <c r="AB172" s="97">
        <f t="shared" si="56"/>
        <v>1</v>
      </c>
      <c r="AC172" s="97">
        <f t="shared" si="55"/>
        <v>0</v>
      </c>
      <c r="AD172" s="97">
        <f t="shared" si="55"/>
        <v>0</v>
      </c>
      <c r="AE172" s="97">
        <f t="shared" si="55"/>
        <v>0</v>
      </c>
      <c r="AF172" s="97">
        <f t="shared" si="55"/>
        <v>0</v>
      </c>
      <c r="AG172" s="97">
        <f t="shared" si="55"/>
        <v>0</v>
      </c>
      <c r="AH172" s="97">
        <f t="shared" si="55"/>
        <v>0</v>
      </c>
      <c r="AI172" s="97">
        <f t="shared" si="55"/>
        <v>0</v>
      </c>
      <c r="AJ172" s="97">
        <f t="shared" si="55"/>
        <v>0</v>
      </c>
      <c r="AK172" s="97">
        <f t="shared" si="55"/>
        <v>1</v>
      </c>
      <c r="AL172" s="424"/>
    </row>
    <row r="173" spans="1:585" s="233" customFormat="1" ht="32" x14ac:dyDescent="0.45">
      <c r="A173" s="26" t="s">
        <v>463</v>
      </c>
      <c r="B173" s="86" t="s">
        <v>284</v>
      </c>
      <c r="C173" s="429"/>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1"/>
    </row>
    <row r="174" spans="1:585" s="233" customFormat="1" x14ac:dyDescent="0.45">
      <c r="A174" s="217" t="s">
        <v>41</v>
      </c>
      <c r="B174" s="262" t="s">
        <v>655</v>
      </c>
      <c r="C174" s="97"/>
      <c r="D174" s="97"/>
      <c r="E174" s="97"/>
      <c r="F174" s="97"/>
      <c r="G174" s="97"/>
      <c r="H174" s="97"/>
      <c r="I174" s="97"/>
      <c r="J174" s="97"/>
      <c r="K174" s="97"/>
      <c r="L174" s="97"/>
      <c r="M174" s="97"/>
      <c r="N174" s="97"/>
      <c r="O174" s="97" t="s">
        <v>40</v>
      </c>
      <c r="P174" s="97"/>
      <c r="Q174" s="97"/>
      <c r="R174" s="97"/>
      <c r="S174" s="97"/>
      <c r="T174" s="97"/>
      <c r="U174" s="97"/>
      <c r="V174" s="97"/>
      <c r="W174" s="97"/>
      <c r="X174" s="97"/>
      <c r="Y174" s="97"/>
      <c r="Z174" s="97"/>
      <c r="AA174" s="97"/>
      <c r="AB174" s="97">
        <f t="shared" ref="AB174" si="57">COUNTIF(C174:AA174,"x")</f>
        <v>1</v>
      </c>
      <c r="AC174" s="97">
        <f t="shared" ref="AC174:AK185" si="58">COUNTIFS($C174:$AA174,"x",$C$3:$AA$3,AC$4)</f>
        <v>0</v>
      </c>
      <c r="AD174" s="97">
        <f t="shared" si="58"/>
        <v>0</v>
      </c>
      <c r="AE174" s="97">
        <f t="shared" si="58"/>
        <v>0</v>
      </c>
      <c r="AF174" s="97">
        <f t="shared" si="58"/>
        <v>1</v>
      </c>
      <c r="AG174" s="97">
        <f t="shared" si="58"/>
        <v>0</v>
      </c>
      <c r="AH174" s="97">
        <f t="shared" si="58"/>
        <v>0</v>
      </c>
      <c r="AI174" s="97">
        <f t="shared" si="58"/>
        <v>0</v>
      </c>
      <c r="AJ174" s="97">
        <f t="shared" si="58"/>
        <v>0</v>
      </c>
      <c r="AK174" s="97">
        <f t="shared" si="58"/>
        <v>0</v>
      </c>
      <c r="AL174" s="408" t="s">
        <v>718</v>
      </c>
    </row>
    <row r="175" spans="1:585" s="233" customFormat="1" x14ac:dyDescent="0.45">
      <c r="A175" s="217" t="s">
        <v>58</v>
      </c>
      <c r="B175" s="158" t="s">
        <v>669</v>
      </c>
      <c r="C175" s="97" t="s">
        <v>40</v>
      </c>
      <c r="D175" s="97"/>
      <c r="E175" s="97"/>
      <c r="F175" s="97" t="s">
        <v>40</v>
      </c>
      <c r="G175" s="97" t="s">
        <v>40</v>
      </c>
      <c r="H175" s="97" t="s">
        <v>40</v>
      </c>
      <c r="I175" s="97" t="s">
        <v>40</v>
      </c>
      <c r="J175" s="97" t="s">
        <v>40</v>
      </c>
      <c r="K175" s="97" t="s">
        <v>40</v>
      </c>
      <c r="L175" s="97" t="s">
        <v>40</v>
      </c>
      <c r="M175" s="97"/>
      <c r="N175" s="97" t="s">
        <v>40</v>
      </c>
      <c r="O175" s="97"/>
      <c r="P175" s="97" t="s">
        <v>40</v>
      </c>
      <c r="Q175" s="97" t="s">
        <v>40</v>
      </c>
      <c r="R175" s="97" t="s">
        <v>40</v>
      </c>
      <c r="S175" s="97" t="s">
        <v>40</v>
      </c>
      <c r="T175" s="97" t="s">
        <v>40</v>
      </c>
      <c r="U175" s="97" t="s">
        <v>40</v>
      </c>
      <c r="V175" s="97" t="s">
        <v>40</v>
      </c>
      <c r="W175" s="97" t="s">
        <v>40</v>
      </c>
      <c r="X175" s="97" t="s">
        <v>40</v>
      </c>
      <c r="Y175" s="97" t="s">
        <v>40</v>
      </c>
      <c r="Z175" s="97" t="s">
        <v>40</v>
      </c>
      <c r="AA175" s="97" t="s">
        <v>40</v>
      </c>
      <c r="AB175" s="97">
        <f t="shared" ref="AB175:AB176" si="59">COUNTIF(C175:AA175,"x")</f>
        <v>21</v>
      </c>
      <c r="AC175" s="97">
        <f t="shared" si="58"/>
        <v>3</v>
      </c>
      <c r="AD175" s="97">
        <f t="shared" si="58"/>
        <v>2</v>
      </c>
      <c r="AE175" s="97">
        <f t="shared" si="58"/>
        <v>2</v>
      </c>
      <c r="AF175" s="97">
        <f t="shared" si="58"/>
        <v>2</v>
      </c>
      <c r="AG175" s="97">
        <f t="shared" si="58"/>
        <v>3</v>
      </c>
      <c r="AH175" s="97">
        <f t="shared" si="58"/>
        <v>2</v>
      </c>
      <c r="AI175" s="97">
        <f t="shared" si="58"/>
        <v>3</v>
      </c>
      <c r="AJ175" s="97">
        <f t="shared" si="58"/>
        <v>2</v>
      </c>
      <c r="AK175" s="97">
        <f t="shared" si="58"/>
        <v>2</v>
      </c>
      <c r="AL175" s="409"/>
    </row>
    <row r="176" spans="1:585" s="233" customFormat="1" x14ac:dyDescent="0.45">
      <c r="A176" s="217" t="s">
        <v>115</v>
      </c>
      <c r="B176" s="158" t="s">
        <v>717</v>
      </c>
      <c r="C176" s="97" t="s">
        <v>40</v>
      </c>
      <c r="D176" s="97" t="s">
        <v>40</v>
      </c>
      <c r="E176" s="97" t="s">
        <v>40</v>
      </c>
      <c r="F176" s="97"/>
      <c r="G176" s="97"/>
      <c r="H176" s="97"/>
      <c r="I176" s="97"/>
      <c r="J176" s="97" t="s">
        <v>40</v>
      </c>
      <c r="K176" s="97"/>
      <c r="L176" s="97"/>
      <c r="M176" s="97"/>
      <c r="N176" s="97" t="s">
        <v>40</v>
      </c>
      <c r="O176" s="97"/>
      <c r="P176" s="97"/>
      <c r="Q176" s="97"/>
      <c r="R176" s="97"/>
      <c r="S176" s="97" t="s">
        <v>40</v>
      </c>
      <c r="T176" s="97"/>
      <c r="U176" s="97"/>
      <c r="V176" s="97" t="s">
        <v>40</v>
      </c>
      <c r="W176" s="97"/>
      <c r="X176" s="97"/>
      <c r="Y176" s="97"/>
      <c r="Z176" s="97"/>
      <c r="AA176" s="97"/>
      <c r="AB176" s="97">
        <f t="shared" si="59"/>
        <v>7</v>
      </c>
      <c r="AC176" s="97">
        <f t="shared" si="58"/>
        <v>2</v>
      </c>
      <c r="AD176" s="97">
        <f t="shared" si="58"/>
        <v>2</v>
      </c>
      <c r="AE176" s="97">
        <f t="shared" si="58"/>
        <v>0</v>
      </c>
      <c r="AF176" s="97">
        <f t="shared" si="58"/>
        <v>1</v>
      </c>
      <c r="AG176" s="97">
        <f t="shared" si="58"/>
        <v>1</v>
      </c>
      <c r="AH176" s="97">
        <f t="shared" si="58"/>
        <v>0</v>
      </c>
      <c r="AI176" s="97">
        <f t="shared" si="58"/>
        <v>1</v>
      </c>
      <c r="AJ176" s="97">
        <f t="shared" si="58"/>
        <v>0</v>
      </c>
      <c r="AK176" s="97">
        <f t="shared" si="58"/>
        <v>0</v>
      </c>
      <c r="AL176" s="409"/>
    </row>
    <row r="177" spans="1:585" s="233" customFormat="1" ht="32" x14ac:dyDescent="0.45">
      <c r="A177" s="342" t="s">
        <v>150</v>
      </c>
      <c r="B177" s="164" t="s">
        <v>668</v>
      </c>
      <c r="C177" s="107" t="s">
        <v>40</v>
      </c>
      <c r="D177" s="107" t="s">
        <v>40</v>
      </c>
      <c r="E177" s="107" t="s">
        <v>40</v>
      </c>
      <c r="F177" s="107"/>
      <c r="G177" s="107"/>
      <c r="H177" s="107"/>
      <c r="I177" s="107"/>
      <c r="J177" s="107" t="s">
        <v>40</v>
      </c>
      <c r="K177" s="107"/>
      <c r="L177" s="107"/>
      <c r="M177" s="107"/>
      <c r="N177" s="107" t="s">
        <v>40</v>
      </c>
      <c r="O177" s="107"/>
      <c r="P177" s="107"/>
      <c r="Q177" s="107"/>
      <c r="R177" s="107"/>
      <c r="S177" s="107" t="s">
        <v>40</v>
      </c>
      <c r="T177" s="107"/>
      <c r="U177" s="107"/>
      <c r="V177" s="107" t="s">
        <v>40</v>
      </c>
      <c r="W177" s="107"/>
      <c r="X177" s="107"/>
      <c r="Y177" s="107"/>
      <c r="Z177" s="107"/>
      <c r="AA177" s="107"/>
      <c r="AB177" s="107">
        <f t="shared" ref="AB177:AB185" si="60">COUNTIF(C177:AA177,"x")</f>
        <v>7</v>
      </c>
      <c r="AC177" s="107">
        <f t="shared" si="58"/>
        <v>2</v>
      </c>
      <c r="AD177" s="107">
        <f t="shared" si="58"/>
        <v>2</v>
      </c>
      <c r="AE177" s="107">
        <f t="shared" si="58"/>
        <v>0</v>
      </c>
      <c r="AF177" s="107">
        <f t="shared" si="58"/>
        <v>1</v>
      </c>
      <c r="AG177" s="107">
        <f t="shared" si="58"/>
        <v>1</v>
      </c>
      <c r="AH177" s="107">
        <f t="shared" si="58"/>
        <v>0</v>
      </c>
      <c r="AI177" s="107">
        <f t="shared" si="58"/>
        <v>1</v>
      </c>
      <c r="AJ177" s="107">
        <f t="shared" si="58"/>
        <v>0</v>
      </c>
      <c r="AK177" s="107">
        <f t="shared" si="58"/>
        <v>0</v>
      </c>
      <c r="AL177" s="409"/>
    </row>
    <row r="178" spans="1:585" s="233" customFormat="1" x14ac:dyDescent="0.45">
      <c r="A178" s="217" t="s">
        <v>117</v>
      </c>
      <c r="B178" s="158" t="s">
        <v>716</v>
      </c>
      <c r="C178" s="97"/>
      <c r="D178" s="97" t="s">
        <v>40</v>
      </c>
      <c r="E178" s="97" t="s">
        <v>40</v>
      </c>
      <c r="F178" s="97" t="s">
        <v>40</v>
      </c>
      <c r="G178" s="97" t="s">
        <v>40</v>
      </c>
      <c r="H178" s="97"/>
      <c r="I178" s="97"/>
      <c r="J178" s="97" t="s">
        <v>40</v>
      </c>
      <c r="K178" s="97" t="s">
        <v>40</v>
      </c>
      <c r="L178" s="97" t="s">
        <v>40</v>
      </c>
      <c r="M178" s="97" t="s">
        <v>40</v>
      </c>
      <c r="N178" s="97"/>
      <c r="O178" s="97"/>
      <c r="P178" s="97"/>
      <c r="Q178" s="97"/>
      <c r="R178" s="97"/>
      <c r="S178" s="97" t="s">
        <v>40</v>
      </c>
      <c r="T178" s="97"/>
      <c r="U178" s="97" t="s">
        <v>40</v>
      </c>
      <c r="V178" s="97" t="s">
        <v>40</v>
      </c>
      <c r="W178" s="97"/>
      <c r="X178" s="97"/>
      <c r="Y178" s="97"/>
      <c r="Z178" s="97"/>
      <c r="AA178" s="97" t="s">
        <v>40</v>
      </c>
      <c r="AB178" s="97">
        <f t="shared" si="60"/>
        <v>12</v>
      </c>
      <c r="AC178" s="97">
        <f t="shared" si="58"/>
        <v>2</v>
      </c>
      <c r="AD178" s="97">
        <f t="shared" si="58"/>
        <v>2</v>
      </c>
      <c r="AE178" s="97">
        <f t="shared" si="58"/>
        <v>2</v>
      </c>
      <c r="AF178" s="97">
        <f t="shared" si="58"/>
        <v>0</v>
      </c>
      <c r="AG178" s="97">
        <f t="shared" si="58"/>
        <v>1</v>
      </c>
      <c r="AH178" s="97">
        <f t="shared" si="58"/>
        <v>1</v>
      </c>
      <c r="AI178" s="97">
        <f t="shared" si="58"/>
        <v>2</v>
      </c>
      <c r="AJ178" s="97">
        <f t="shared" si="58"/>
        <v>0</v>
      </c>
      <c r="AK178" s="97">
        <f t="shared" si="58"/>
        <v>2</v>
      </c>
      <c r="AL178" s="409"/>
    </row>
    <row r="179" spans="1:585" s="233" customFormat="1" ht="32" x14ac:dyDescent="0.45">
      <c r="A179" s="342" t="s">
        <v>177</v>
      </c>
      <c r="B179" s="164" t="s">
        <v>715</v>
      </c>
      <c r="C179" s="107"/>
      <c r="D179" s="107" t="s">
        <v>40</v>
      </c>
      <c r="E179" s="107" t="s">
        <v>40</v>
      </c>
      <c r="F179" s="107" t="s">
        <v>40</v>
      </c>
      <c r="G179" s="107" t="s">
        <v>40</v>
      </c>
      <c r="H179" s="107"/>
      <c r="I179" s="107"/>
      <c r="J179" s="107"/>
      <c r="K179" s="107"/>
      <c r="L179" s="107" t="s">
        <v>40</v>
      </c>
      <c r="M179" s="107" t="s">
        <v>40</v>
      </c>
      <c r="N179" s="107"/>
      <c r="O179" s="107"/>
      <c r="P179" s="107"/>
      <c r="Q179" s="107"/>
      <c r="R179" s="107"/>
      <c r="S179" s="107" t="s">
        <v>40</v>
      </c>
      <c r="T179" s="107"/>
      <c r="U179" s="107" t="s">
        <v>40</v>
      </c>
      <c r="V179" s="107" t="s">
        <v>40</v>
      </c>
      <c r="W179" s="107"/>
      <c r="X179" s="107"/>
      <c r="Y179" s="107"/>
      <c r="Z179" s="107"/>
      <c r="AA179" s="107"/>
      <c r="AB179" s="107">
        <f t="shared" si="60"/>
        <v>9</v>
      </c>
      <c r="AC179" s="107">
        <f t="shared" si="58"/>
        <v>1</v>
      </c>
      <c r="AD179" s="107">
        <f t="shared" si="58"/>
        <v>2</v>
      </c>
      <c r="AE179" s="107">
        <f t="shared" si="58"/>
        <v>2</v>
      </c>
      <c r="AF179" s="107">
        <f t="shared" si="58"/>
        <v>0</v>
      </c>
      <c r="AG179" s="107">
        <f t="shared" si="58"/>
        <v>1</v>
      </c>
      <c r="AH179" s="107">
        <f t="shared" si="58"/>
        <v>1</v>
      </c>
      <c r="AI179" s="107">
        <f t="shared" si="58"/>
        <v>1</v>
      </c>
      <c r="AJ179" s="107">
        <f t="shared" si="58"/>
        <v>0</v>
      </c>
      <c r="AK179" s="107">
        <f t="shared" si="58"/>
        <v>1</v>
      </c>
      <c r="AL179" s="409"/>
    </row>
    <row r="180" spans="1:585" s="233" customFormat="1" x14ac:dyDescent="0.45">
      <c r="A180" s="342" t="s">
        <v>273</v>
      </c>
      <c r="B180" s="343" t="s">
        <v>674</v>
      </c>
      <c r="C180" s="107"/>
      <c r="D180" s="107"/>
      <c r="E180" s="107"/>
      <c r="F180" s="344"/>
      <c r="G180" s="344"/>
      <c r="H180" s="344"/>
      <c r="I180" s="344"/>
      <c r="J180" s="344"/>
      <c r="K180" s="344" t="s">
        <v>40</v>
      </c>
      <c r="L180" s="344"/>
      <c r="M180" s="344"/>
      <c r="N180" s="344"/>
      <c r="O180" s="344"/>
      <c r="P180" s="107"/>
      <c r="Q180" s="344"/>
      <c r="R180" s="344"/>
      <c r="S180" s="344"/>
      <c r="T180" s="107"/>
      <c r="U180" s="107"/>
      <c r="V180" s="107"/>
      <c r="W180" s="107"/>
      <c r="X180" s="107"/>
      <c r="Y180" s="107"/>
      <c r="Z180" s="107"/>
      <c r="AA180" s="107"/>
      <c r="AB180" s="107">
        <f t="shared" si="60"/>
        <v>1</v>
      </c>
      <c r="AC180" s="107">
        <f t="shared" si="58"/>
        <v>0</v>
      </c>
      <c r="AD180" s="107">
        <f t="shared" si="58"/>
        <v>0</v>
      </c>
      <c r="AE180" s="107">
        <f t="shared" si="58"/>
        <v>0</v>
      </c>
      <c r="AF180" s="107">
        <f t="shared" si="58"/>
        <v>0</v>
      </c>
      <c r="AG180" s="107">
        <f t="shared" si="58"/>
        <v>0</v>
      </c>
      <c r="AH180" s="107">
        <f t="shared" si="58"/>
        <v>0</v>
      </c>
      <c r="AI180" s="107">
        <f t="shared" si="58"/>
        <v>0</v>
      </c>
      <c r="AJ180" s="107">
        <f t="shared" si="58"/>
        <v>0</v>
      </c>
      <c r="AK180" s="107">
        <f t="shared" si="58"/>
        <v>1</v>
      </c>
      <c r="AL180" s="409"/>
    </row>
    <row r="181" spans="1:585" s="233" customFormat="1" x14ac:dyDescent="0.45">
      <c r="A181" s="342" t="s">
        <v>275</v>
      </c>
      <c r="B181" s="343" t="s">
        <v>670</v>
      </c>
      <c r="C181" s="107"/>
      <c r="D181" s="107"/>
      <c r="E181" s="107"/>
      <c r="F181" s="344"/>
      <c r="G181" s="344"/>
      <c r="H181" s="344"/>
      <c r="I181" s="344"/>
      <c r="J181" s="344" t="s">
        <v>40</v>
      </c>
      <c r="K181" s="344"/>
      <c r="L181" s="344"/>
      <c r="M181" s="344"/>
      <c r="N181" s="344"/>
      <c r="O181" s="344"/>
      <c r="P181" s="107"/>
      <c r="Q181" s="344"/>
      <c r="R181" s="344"/>
      <c r="S181" s="344"/>
      <c r="T181" s="107"/>
      <c r="U181" s="107"/>
      <c r="V181" s="107"/>
      <c r="W181" s="107"/>
      <c r="X181" s="107"/>
      <c r="Y181" s="107"/>
      <c r="Z181" s="107"/>
      <c r="AA181" s="107"/>
      <c r="AB181" s="107">
        <f t="shared" si="60"/>
        <v>1</v>
      </c>
      <c r="AC181" s="107">
        <f t="shared" si="58"/>
        <v>1</v>
      </c>
      <c r="AD181" s="107">
        <f t="shared" si="58"/>
        <v>0</v>
      </c>
      <c r="AE181" s="107">
        <f t="shared" si="58"/>
        <v>0</v>
      </c>
      <c r="AF181" s="107">
        <f t="shared" si="58"/>
        <v>0</v>
      </c>
      <c r="AG181" s="107">
        <f t="shared" si="58"/>
        <v>0</v>
      </c>
      <c r="AH181" s="107">
        <f t="shared" si="58"/>
        <v>0</v>
      </c>
      <c r="AI181" s="107">
        <f t="shared" si="58"/>
        <v>0</v>
      </c>
      <c r="AJ181" s="107">
        <f t="shared" si="58"/>
        <v>0</v>
      </c>
      <c r="AK181" s="107">
        <f t="shared" si="58"/>
        <v>0</v>
      </c>
      <c r="AL181" s="409"/>
    </row>
    <row r="182" spans="1:585" s="233" customFormat="1" x14ac:dyDescent="0.45">
      <c r="A182" s="342" t="s">
        <v>277</v>
      </c>
      <c r="B182" s="345" t="s">
        <v>673</v>
      </c>
      <c r="C182" s="107"/>
      <c r="D182" s="107"/>
      <c r="E182" s="107"/>
      <c r="F182" s="107"/>
      <c r="G182" s="107"/>
      <c r="H182" s="107"/>
      <c r="I182" s="107"/>
      <c r="J182" s="107"/>
      <c r="K182" s="107" t="s">
        <v>40</v>
      </c>
      <c r="L182" s="107"/>
      <c r="M182" s="107"/>
      <c r="N182" s="107"/>
      <c r="O182" s="107"/>
      <c r="P182" s="107"/>
      <c r="Q182" s="107"/>
      <c r="R182" s="107"/>
      <c r="S182" s="107"/>
      <c r="T182" s="107"/>
      <c r="U182" s="107"/>
      <c r="V182" s="107"/>
      <c r="W182" s="107"/>
      <c r="X182" s="107"/>
      <c r="Y182" s="107"/>
      <c r="Z182" s="107"/>
      <c r="AA182" s="107" t="s">
        <v>40</v>
      </c>
      <c r="AB182" s="107">
        <f t="shared" si="60"/>
        <v>2</v>
      </c>
      <c r="AC182" s="107">
        <f t="shared" si="58"/>
        <v>0</v>
      </c>
      <c r="AD182" s="107">
        <f t="shared" si="58"/>
        <v>0</v>
      </c>
      <c r="AE182" s="107">
        <f t="shared" si="58"/>
        <v>0</v>
      </c>
      <c r="AF182" s="107">
        <f t="shared" si="58"/>
        <v>0</v>
      </c>
      <c r="AG182" s="107">
        <f t="shared" si="58"/>
        <v>0</v>
      </c>
      <c r="AH182" s="107">
        <f t="shared" si="58"/>
        <v>0</v>
      </c>
      <c r="AI182" s="107">
        <f t="shared" si="58"/>
        <v>1</v>
      </c>
      <c r="AJ182" s="107">
        <f t="shared" si="58"/>
        <v>0</v>
      </c>
      <c r="AK182" s="107">
        <f t="shared" si="58"/>
        <v>1</v>
      </c>
      <c r="AL182" s="409"/>
    </row>
    <row r="183" spans="1:585" s="233" customFormat="1" x14ac:dyDescent="0.45">
      <c r="A183" s="217" t="s">
        <v>119</v>
      </c>
      <c r="B183" s="341" t="s">
        <v>134</v>
      </c>
      <c r="C183" s="97" t="s">
        <v>40</v>
      </c>
      <c r="D183" s="97" t="s">
        <v>40</v>
      </c>
      <c r="E183" s="97" t="s">
        <v>40</v>
      </c>
      <c r="F183" s="97" t="s">
        <v>40</v>
      </c>
      <c r="G183" s="97" t="s">
        <v>40</v>
      </c>
      <c r="H183" s="97" t="s">
        <v>40</v>
      </c>
      <c r="I183" s="97" t="s">
        <v>40</v>
      </c>
      <c r="J183" s="97" t="s">
        <v>40</v>
      </c>
      <c r="K183" s="97" t="s">
        <v>40</v>
      </c>
      <c r="L183" s="97"/>
      <c r="M183" s="97"/>
      <c r="N183" s="97" t="s">
        <v>40</v>
      </c>
      <c r="O183" s="97"/>
      <c r="P183" s="97" t="s">
        <v>40</v>
      </c>
      <c r="Q183" s="97" t="s">
        <v>40</v>
      </c>
      <c r="R183" s="97" t="s">
        <v>40</v>
      </c>
      <c r="S183" s="97"/>
      <c r="T183" s="97" t="s">
        <v>40</v>
      </c>
      <c r="U183" s="97" t="s">
        <v>40</v>
      </c>
      <c r="V183" s="97"/>
      <c r="W183" s="97"/>
      <c r="X183" s="97" t="s">
        <v>40</v>
      </c>
      <c r="Y183" s="97"/>
      <c r="Z183" s="97"/>
      <c r="AA183" s="97" t="s">
        <v>40</v>
      </c>
      <c r="AB183" s="97">
        <f t="shared" si="60"/>
        <v>17</v>
      </c>
      <c r="AC183" s="97">
        <f t="shared" si="58"/>
        <v>3</v>
      </c>
      <c r="AD183" s="97">
        <f t="shared" si="58"/>
        <v>4</v>
      </c>
      <c r="AE183" s="97">
        <f t="shared" si="58"/>
        <v>1</v>
      </c>
      <c r="AF183" s="97">
        <f t="shared" si="58"/>
        <v>2</v>
      </c>
      <c r="AG183" s="97">
        <f t="shared" si="58"/>
        <v>2</v>
      </c>
      <c r="AH183" s="97">
        <f t="shared" si="58"/>
        <v>1</v>
      </c>
      <c r="AI183" s="97">
        <f t="shared" si="58"/>
        <v>1</v>
      </c>
      <c r="AJ183" s="97">
        <f t="shared" si="58"/>
        <v>1</v>
      </c>
      <c r="AK183" s="97">
        <f t="shared" si="58"/>
        <v>2</v>
      </c>
      <c r="AL183" s="409"/>
    </row>
    <row r="184" spans="1:585" s="233" customFormat="1" x14ac:dyDescent="0.45">
      <c r="A184" s="346" t="s">
        <v>121</v>
      </c>
      <c r="B184" s="300" t="s">
        <v>136</v>
      </c>
      <c r="C184" s="107"/>
      <c r="D184" s="107"/>
      <c r="E184" s="107"/>
      <c r="F184" s="107" t="s">
        <v>40</v>
      </c>
      <c r="G184" s="107" t="s">
        <v>40</v>
      </c>
      <c r="H184" s="107" t="s">
        <v>40</v>
      </c>
      <c r="I184" s="107" t="s">
        <v>40</v>
      </c>
      <c r="J184" s="107" t="s">
        <v>40</v>
      </c>
      <c r="K184" s="107"/>
      <c r="L184" s="107"/>
      <c r="M184" s="107"/>
      <c r="N184" s="107" t="s">
        <v>40</v>
      </c>
      <c r="O184" s="107"/>
      <c r="P184" s="107" t="s">
        <v>40</v>
      </c>
      <c r="Q184" s="107" t="s">
        <v>40</v>
      </c>
      <c r="R184" s="107" t="s">
        <v>40</v>
      </c>
      <c r="S184" s="107"/>
      <c r="T184" s="107"/>
      <c r="U184" s="107"/>
      <c r="V184" s="107"/>
      <c r="W184" s="107"/>
      <c r="X184" s="107"/>
      <c r="Y184" s="107"/>
      <c r="Z184" s="107"/>
      <c r="AA184" s="107" t="s">
        <v>40</v>
      </c>
      <c r="AB184" s="107">
        <f t="shared" si="60"/>
        <v>10</v>
      </c>
      <c r="AC184" s="107">
        <f t="shared" si="58"/>
        <v>2</v>
      </c>
      <c r="AD184" s="107">
        <f t="shared" si="58"/>
        <v>2</v>
      </c>
      <c r="AE184" s="107">
        <f t="shared" si="58"/>
        <v>1</v>
      </c>
      <c r="AF184" s="107">
        <f t="shared" si="58"/>
        <v>2</v>
      </c>
      <c r="AG184" s="107">
        <f t="shared" si="58"/>
        <v>1</v>
      </c>
      <c r="AH184" s="107">
        <f t="shared" si="58"/>
        <v>0</v>
      </c>
      <c r="AI184" s="107">
        <f t="shared" si="58"/>
        <v>1</v>
      </c>
      <c r="AJ184" s="107">
        <f t="shared" si="58"/>
        <v>0</v>
      </c>
      <c r="AK184" s="107">
        <f t="shared" si="58"/>
        <v>1</v>
      </c>
      <c r="AL184" s="409"/>
    </row>
    <row r="185" spans="1:585" s="233" customFormat="1" x14ac:dyDescent="0.45">
      <c r="A185" s="346" t="s">
        <v>123</v>
      </c>
      <c r="B185" s="347" t="s">
        <v>138</v>
      </c>
      <c r="C185" s="107" t="s">
        <v>40</v>
      </c>
      <c r="D185" s="107" t="s">
        <v>40</v>
      </c>
      <c r="E185" s="107" t="s">
        <v>40</v>
      </c>
      <c r="F185" s="107"/>
      <c r="G185" s="107"/>
      <c r="H185" s="107"/>
      <c r="I185" s="107"/>
      <c r="J185" s="107"/>
      <c r="K185" s="107" t="s">
        <v>40</v>
      </c>
      <c r="L185" s="107"/>
      <c r="M185" s="107"/>
      <c r="N185" s="107"/>
      <c r="O185" s="107"/>
      <c r="P185" s="107"/>
      <c r="Q185" s="107"/>
      <c r="R185" s="107"/>
      <c r="S185" s="107"/>
      <c r="T185" s="107" t="s">
        <v>40</v>
      </c>
      <c r="U185" s="107" t="s">
        <v>40</v>
      </c>
      <c r="V185" s="107"/>
      <c r="W185" s="107"/>
      <c r="X185" s="107" t="s">
        <v>40</v>
      </c>
      <c r="Y185" s="107"/>
      <c r="Z185" s="107"/>
      <c r="AA185" s="107"/>
      <c r="AB185" s="107">
        <f t="shared" si="60"/>
        <v>7</v>
      </c>
      <c r="AC185" s="107">
        <f t="shared" si="58"/>
        <v>1</v>
      </c>
      <c r="AD185" s="107">
        <f t="shared" si="58"/>
        <v>2</v>
      </c>
      <c r="AE185" s="107">
        <f t="shared" si="58"/>
        <v>0</v>
      </c>
      <c r="AF185" s="107">
        <f t="shared" si="58"/>
        <v>0</v>
      </c>
      <c r="AG185" s="107">
        <f t="shared" si="58"/>
        <v>1</v>
      </c>
      <c r="AH185" s="107">
        <f t="shared" si="58"/>
        <v>1</v>
      </c>
      <c r="AI185" s="107">
        <f t="shared" si="58"/>
        <v>0</v>
      </c>
      <c r="AJ185" s="107">
        <f t="shared" si="58"/>
        <v>1</v>
      </c>
      <c r="AK185" s="107">
        <f t="shared" si="58"/>
        <v>1</v>
      </c>
      <c r="AL185" s="409"/>
    </row>
    <row r="186" spans="1:585" ht="48" x14ac:dyDescent="0.45">
      <c r="A186" s="26" t="s">
        <v>681</v>
      </c>
      <c r="B186" s="86" t="s">
        <v>157</v>
      </c>
      <c r="C186" s="417"/>
      <c r="D186" s="417"/>
      <c r="E186" s="417"/>
      <c r="F186" s="417"/>
      <c r="G186" s="417"/>
      <c r="H186" s="417"/>
      <c r="I186" s="417"/>
      <c r="J186" s="417"/>
      <c r="K186" s="417"/>
      <c r="L186" s="417"/>
      <c r="M186" s="417"/>
      <c r="N186" s="417"/>
      <c r="O186" s="417"/>
      <c r="P186" s="417"/>
      <c r="Q186" s="417"/>
      <c r="R186" s="417"/>
      <c r="S186" s="417"/>
      <c r="T186" s="417"/>
      <c r="U186" s="417"/>
      <c r="V186" s="417"/>
      <c r="W186" s="417"/>
      <c r="X186" s="417"/>
      <c r="Y186" s="417"/>
      <c r="Z186" s="417"/>
      <c r="AA186" s="417"/>
      <c r="AB186" s="417"/>
      <c r="AC186" s="417"/>
      <c r="AD186" s="417"/>
      <c r="AE186" s="417"/>
      <c r="AF186" s="417"/>
      <c r="AG186" s="417"/>
      <c r="AH186" s="417"/>
      <c r="AI186" s="417"/>
      <c r="AJ186" s="417"/>
      <c r="AK186" s="417"/>
      <c r="AL186" s="417"/>
      <c r="AM186" s="84"/>
      <c r="AN186" s="84" t="s">
        <v>112</v>
      </c>
      <c r="AO186" s="84" t="s">
        <v>112</v>
      </c>
      <c r="AP186" s="84" t="s">
        <v>112</v>
      </c>
      <c r="AQ186" s="84" t="s">
        <v>112</v>
      </c>
      <c r="AR186" s="84" t="s">
        <v>112</v>
      </c>
      <c r="AS186" s="84" t="s">
        <v>112</v>
      </c>
      <c r="AT186" s="84" t="s">
        <v>112</v>
      </c>
      <c r="AU186" s="84" t="s">
        <v>112</v>
      </c>
      <c r="AV186" s="84" t="s">
        <v>112</v>
      </c>
      <c r="AW186" s="84" t="s">
        <v>112</v>
      </c>
      <c r="AX186" s="84" t="s">
        <v>112</v>
      </c>
      <c r="AY186" s="84" t="s">
        <v>112</v>
      </c>
      <c r="AZ186" s="84" t="s">
        <v>112</v>
      </c>
      <c r="BA186" s="84" t="s">
        <v>112</v>
      </c>
      <c r="BB186" s="84" t="s">
        <v>112</v>
      </c>
      <c r="BC186" s="84" t="s">
        <v>112</v>
      </c>
      <c r="BD186" s="84" t="s">
        <v>112</v>
      </c>
      <c r="BE186" s="84" t="s">
        <v>112</v>
      </c>
      <c r="BF186" s="84" t="s">
        <v>112</v>
      </c>
      <c r="BG186" s="84" t="s">
        <v>112</v>
      </c>
      <c r="BH186" s="84" t="s">
        <v>112</v>
      </c>
      <c r="BI186" s="84" t="s">
        <v>112</v>
      </c>
      <c r="BJ186" s="84" t="s">
        <v>112</v>
      </c>
      <c r="BK186" s="84" t="s">
        <v>112</v>
      </c>
      <c r="BL186" s="84" t="s">
        <v>112</v>
      </c>
      <c r="BM186" s="84" t="s">
        <v>112</v>
      </c>
      <c r="BN186" s="84" t="s">
        <v>112</v>
      </c>
      <c r="BO186" s="84" t="s">
        <v>112</v>
      </c>
      <c r="BP186" s="84" t="s">
        <v>112</v>
      </c>
      <c r="BQ186" s="84" t="s">
        <v>112</v>
      </c>
      <c r="BR186" s="84" t="s">
        <v>112</v>
      </c>
      <c r="BS186" s="84" t="s">
        <v>112</v>
      </c>
      <c r="BT186" s="84" t="s">
        <v>112</v>
      </c>
      <c r="BU186" s="84" t="s">
        <v>112</v>
      </c>
      <c r="BV186" s="84" t="s">
        <v>112</v>
      </c>
      <c r="BW186" s="84" t="s">
        <v>112</v>
      </c>
      <c r="BX186" s="84" t="s">
        <v>112</v>
      </c>
      <c r="BY186" s="84" t="s">
        <v>112</v>
      </c>
      <c r="BZ186" s="84" t="s">
        <v>112</v>
      </c>
      <c r="CA186" s="84" t="s">
        <v>112</v>
      </c>
      <c r="CB186" s="84" t="s">
        <v>112</v>
      </c>
      <c r="CC186" s="84" t="s">
        <v>112</v>
      </c>
      <c r="CD186" s="84" t="s">
        <v>112</v>
      </c>
      <c r="CE186" s="84" t="s">
        <v>112</v>
      </c>
      <c r="CF186" s="84" t="s">
        <v>112</v>
      </c>
      <c r="CG186" s="84" t="s">
        <v>112</v>
      </c>
      <c r="CH186" s="84" t="s">
        <v>112</v>
      </c>
      <c r="CI186" s="84" t="s">
        <v>112</v>
      </c>
      <c r="CJ186" s="84" t="s">
        <v>112</v>
      </c>
      <c r="CK186" s="84" t="s">
        <v>112</v>
      </c>
      <c r="CL186" s="84" t="s">
        <v>112</v>
      </c>
      <c r="CM186" s="84" t="s">
        <v>112</v>
      </c>
      <c r="CN186" s="84" t="s">
        <v>112</v>
      </c>
      <c r="CO186" s="84" t="s">
        <v>112</v>
      </c>
      <c r="CP186" s="84" t="s">
        <v>112</v>
      </c>
      <c r="CQ186" s="84" t="s">
        <v>112</v>
      </c>
      <c r="CR186" s="84" t="s">
        <v>112</v>
      </c>
      <c r="CS186" s="84" t="s">
        <v>112</v>
      </c>
      <c r="CT186" s="84" t="s">
        <v>112</v>
      </c>
      <c r="CU186" s="84" t="s">
        <v>112</v>
      </c>
      <c r="CV186" s="84" t="s">
        <v>112</v>
      </c>
      <c r="CW186" s="84" t="s">
        <v>112</v>
      </c>
      <c r="CX186" s="84" t="s">
        <v>112</v>
      </c>
      <c r="CY186" s="84" t="s">
        <v>112</v>
      </c>
      <c r="CZ186" s="84" t="s">
        <v>112</v>
      </c>
      <c r="DA186" s="84" t="s">
        <v>112</v>
      </c>
      <c r="DB186" s="84" t="s">
        <v>112</v>
      </c>
      <c r="DC186" s="84" t="s">
        <v>112</v>
      </c>
      <c r="DD186" s="84" t="s">
        <v>112</v>
      </c>
      <c r="DE186" s="84" t="s">
        <v>112</v>
      </c>
      <c r="DF186" s="84" t="s">
        <v>112</v>
      </c>
      <c r="DG186" s="84" t="s">
        <v>112</v>
      </c>
      <c r="DH186" s="84" t="s">
        <v>112</v>
      </c>
      <c r="DI186" s="84" t="s">
        <v>112</v>
      </c>
      <c r="DJ186" s="84" t="s">
        <v>112</v>
      </c>
      <c r="DK186" s="84" t="s">
        <v>112</v>
      </c>
      <c r="DL186" s="84" t="s">
        <v>112</v>
      </c>
      <c r="DM186" s="84" t="s">
        <v>112</v>
      </c>
      <c r="DN186" s="84" t="s">
        <v>112</v>
      </c>
      <c r="DO186" s="84" t="s">
        <v>112</v>
      </c>
      <c r="DP186" s="84" t="s">
        <v>112</v>
      </c>
      <c r="DQ186" s="84" t="s">
        <v>112</v>
      </c>
      <c r="DR186" s="84" t="s">
        <v>112</v>
      </c>
      <c r="DS186" s="84" t="s">
        <v>112</v>
      </c>
      <c r="DT186" s="84" t="s">
        <v>112</v>
      </c>
      <c r="DU186" s="84" t="s">
        <v>112</v>
      </c>
      <c r="DV186" s="84" t="s">
        <v>112</v>
      </c>
      <c r="DW186" s="84" t="s">
        <v>112</v>
      </c>
      <c r="DX186" s="84" t="s">
        <v>112</v>
      </c>
      <c r="DY186" s="84" t="s">
        <v>112</v>
      </c>
      <c r="DZ186" s="84" t="s">
        <v>112</v>
      </c>
      <c r="EA186" s="84" t="s">
        <v>112</v>
      </c>
      <c r="EB186" s="84" t="s">
        <v>112</v>
      </c>
      <c r="EC186" s="84" t="s">
        <v>112</v>
      </c>
      <c r="ED186" s="84" t="s">
        <v>112</v>
      </c>
      <c r="EE186" s="84" t="s">
        <v>112</v>
      </c>
      <c r="EF186" s="84" t="s">
        <v>112</v>
      </c>
      <c r="EG186" s="84" t="s">
        <v>112</v>
      </c>
      <c r="EH186" s="84" t="s">
        <v>112</v>
      </c>
      <c r="EI186" s="84" t="s">
        <v>112</v>
      </c>
      <c r="EJ186" s="84" t="s">
        <v>112</v>
      </c>
      <c r="EK186" s="84" t="s">
        <v>112</v>
      </c>
      <c r="EL186" s="84" t="s">
        <v>112</v>
      </c>
      <c r="EM186" s="84" t="s">
        <v>112</v>
      </c>
      <c r="EN186" s="84" t="s">
        <v>112</v>
      </c>
      <c r="EO186" s="84" t="s">
        <v>112</v>
      </c>
      <c r="EP186" s="84" t="s">
        <v>112</v>
      </c>
      <c r="EQ186" s="84" t="s">
        <v>112</v>
      </c>
      <c r="ER186" s="84" t="s">
        <v>112</v>
      </c>
      <c r="ES186" s="84" t="s">
        <v>112</v>
      </c>
      <c r="ET186" s="84" t="s">
        <v>112</v>
      </c>
      <c r="EU186" s="84" t="s">
        <v>112</v>
      </c>
      <c r="EV186" s="84" t="s">
        <v>112</v>
      </c>
      <c r="EW186" s="84" t="s">
        <v>112</v>
      </c>
      <c r="EX186" s="84" t="s">
        <v>112</v>
      </c>
      <c r="EY186" s="84" t="s">
        <v>112</v>
      </c>
      <c r="EZ186" s="84" t="s">
        <v>112</v>
      </c>
      <c r="FA186" s="84" t="s">
        <v>112</v>
      </c>
      <c r="FB186" s="84" t="s">
        <v>112</v>
      </c>
      <c r="FC186" s="84" t="s">
        <v>112</v>
      </c>
      <c r="FD186" s="84" t="s">
        <v>112</v>
      </c>
      <c r="FE186" s="84" t="s">
        <v>112</v>
      </c>
      <c r="FF186" s="84" t="s">
        <v>112</v>
      </c>
      <c r="FG186" s="84" t="s">
        <v>112</v>
      </c>
      <c r="FH186" s="84" t="s">
        <v>112</v>
      </c>
      <c r="FI186" s="84" t="s">
        <v>112</v>
      </c>
      <c r="FJ186" s="84" t="s">
        <v>112</v>
      </c>
      <c r="FK186" s="84" t="s">
        <v>112</v>
      </c>
      <c r="FL186" s="84" t="s">
        <v>112</v>
      </c>
      <c r="FM186" s="84" t="s">
        <v>112</v>
      </c>
      <c r="FN186" s="84" t="s">
        <v>112</v>
      </c>
      <c r="FO186" s="84" t="s">
        <v>112</v>
      </c>
      <c r="FP186" s="84" t="s">
        <v>112</v>
      </c>
      <c r="FQ186" s="84" t="s">
        <v>112</v>
      </c>
      <c r="FR186" s="84" t="s">
        <v>112</v>
      </c>
      <c r="FS186" s="84" t="s">
        <v>112</v>
      </c>
      <c r="FT186" s="84" t="s">
        <v>112</v>
      </c>
      <c r="FU186" s="84" t="s">
        <v>112</v>
      </c>
      <c r="FV186" s="84" t="s">
        <v>112</v>
      </c>
      <c r="FW186" s="84" t="s">
        <v>112</v>
      </c>
      <c r="FX186" s="84" t="s">
        <v>112</v>
      </c>
      <c r="FY186" s="84" t="s">
        <v>112</v>
      </c>
      <c r="FZ186" s="84" t="s">
        <v>112</v>
      </c>
      <c r="GA186" s="84" t="s">
        <v>112</v>
      </c>
      <c r="GB186" s="84" t="s">
        <v>112</v>
      </c>
      <c r="GC186" s="84" t="s">
        <v>112</v>
      </c>
      <c r="GD186" s="84" t="s">
        <v>112</v>
      </c>
      <c r="GE186" s="84" t="s">
        <v>112</v>
      </c>
      <c r="GF186" s="84" t="s">
        <v>112</v>
      </c>
      <c r="GG186" s="84" t="s">
        <v>112</v>
      </c>
      <c r="GH186" s="84" t="s">
        <v>112</v>
      </c>
      <c r="GI186" s="84" t="s">
        <v>112</v>
      </c>
      <c r="GJ186" s="84" t="s">
        <v>112</v>
      </c>
      <c r="GK186" s="84" t="s">
        <v>112</v>
      </c>
      <c r="GL186" s="84" t="s">
        <v>112</v>
      </c>
      <c r="GM186" s="84" t="s">
        <v>112</v>
      </c>
      <c r="GN186" s="84" t="s">
        <v>112</v>
      </c>
      <c r="GO186" s="84" t="s">
        <v>112</v>
      </c>
      <c r="GP186" s="84" t="s">
        <v>112</v>
      </c>
      <c r="GQ186" s="84" t="s">
        <v>112</v>
      </c>
      <c r="GR186" s="84" t="s">
        <v>112</v>
      </c>
      <c r="GS186" s="84" t="s">
        <v>112</v>
      </c>
      <c r="GT186" s="84" t="s">
        <v>112</v>
      </c>
      <c r="GU186" s="84" t="s">
        <v>112</v>
      </c>
      <c r="GV186" s="84" t="s">
        <v>112</v>
      </c>
      <c r="GW186" s="84" t="s">
        <v>112</v>
      </c>
      <c r="GX186" s="84" t="s">
        <v>112</v>
      </c>
      <c r="GY186" s="84" t="s">
        <v>112</v>
      </c>
      <c r="GZ186" s="84" t="s">
        <v>112</v>
      </c>
      <c r="HA186" s="84" t="s">
        <v>112</v>
      </c>
      <c r="HB186" s="84" t="s">
        <v>112</v>
      </c>
      <c r="HC186" s="84" t="s">
        <v>112</v>
      </c>
      <c r="HD186" s="84" t="s">
        <v>112</v>
      </c>
      <c r="HE186" s="84" t="s">
        <v>112</v>
      </c>
      <c r="HF186" s="84" t="s">
        <v>112</v>
      </c>
      <c r="HG186" s="84" t="s">
        <v>112</v>
      </c>
      <c r="HH186" s="84" t="s">
        <v>112</v>
      </c>
      <c r="HI186" s="84" t="s">
        <v>112</v>
      </c>
      <c r="HJ186" s="84" t="s">
        <v>112</v>
      </c>
      <c r="HK186" s="84" t="s">
        <v>112</v>
      </c>
      <c r="HL186" s="84" t="s">
        <v>112</v>
      </c>
      <c r="HM186" s="84" t="s">
        <v>112</v>
      </c>
      <c r="HN186" s="84" t="s">
        <v>112</v>
      </c>
      <c r="HO186" s="84" t="s">
        <v>112</v>
      </c>
      <c r="HP186" s="84" t="s">
        <v>112</v>
      </c>
      <c r="HQ186" s="84" t="s">
        <v>112</v>
      </c>
      <c r="HR186" s="84" t="s">
        <v>112</v>
      </c>
      <c r="HS186" s="84" t="s">
        <v>112</v>
      </c>
      <c r="HT186" s="84" t="s">
        <v>112</v>
      </c>
      <c r="HU186" s="84" t="s">
        <v>112</v>
      </c>
      <c r="HV186" s="84" t="s">
        <v>112</v>
      </c>
      <c r="HW186" s="84" t="s">
        <v>112</v>
      </c>
      <c r="HX186" s="84" t="s">
        <v>112</v>
      </c>
      <c r="HY186" s="84" t="s">
        <v>112</v>
      </c>
      <c r="HZ186" s="84" t="s">
        <v>112</v>
      </c>
      <c r="IA186" s="84" t="s">
        <v>112</v>
      </c>
      <c r="IB186" s="84" t="s">
        <v>112</v>
      </c>
      <c r="IC186" s="84" t="s">
        <v>112</v>
      </c>
      <c r="ID186" s="84" t="s">
        <v>112</v>
      </c>
      <c r="IE186" s="84" t="s">
        <v>112</v>
      </c>
      <c r="IF186" s="84" t="s">
        <v>112</v>
      </c>
      <c r="IG186" s="84" t="s">
        <v>112</v>
      </c>
      <c r="IH186" s="84" t="s">
        <v>112</v>
      </c>
      <c r="II186" s="84" t="s">
        <v>112</v>
      </c>
      <c r="IJ186" s="84" t="s">
        <v>112</v>
      </c>
      <c r="IK186" s="84" t="s">
        <v>112</v>
      </c>
      <c r="IL186" s="84" t="s">
        <v>112</v>
      </c>
      <c r="IM186" s="84" t="s">
        <v>112</v>
      </c>
      <c r="IN186" s="84" t="s">
        <v>112</v>
      </c>
      <c r="IO186" s="84" t="s">
        <v>112</v>
      </c>
      <c r="IP186" s="84" t="s">
        <v>112</v>
      </c>
      <c r="IQ186" s="84" t="s">
        <v>112</v>
      </c>
      <c r="IR186" s="84" t="s">
        <v>112</v>
      </c>
      <c r="IS186" s="84" t="s">
        <v>112</v>
      </c>
      <c r="IT186" s="84" t="s">
        <v>112</v>
      </c>
      <c r="IU186" s="84" t="s">
        <v>112</v>
      </c>
      <c r="IV186" s="84" t="s">
        <v>112</v>
      </c>
      <c r="IW186" s="84" t="s">
        <v>112</v>
      </c>
      <c r="IX186" s="84" t="s">
        <v>112</v>
      </c>
      <c r="IY186" s="84" t="s">
        <v>112</v>
      </c>
      <c r="IZ186" s="84" t="s">
        <v>112</v>
      </c>
      <c r="JA186" s="84" t="s">
        <v>112</v>
      </c>
      <c r="JB186" s="84" t="s">
        <v>112</v>
      </c>
      <c r="JC186" s="84" t="s">
        <v>112</v>
      </c>
      <c r="JD186" s="84" t="s">
        <v>112</v>
      </c>
      <c r="JE186" s="84" t="s">
        <v>112</v>
      </c>
      <c r="JF186" s="84" t="s">
        <v>112</v>
      </c>
      <c r="JG186" s="84" t="s">
        <v>112</v>
      </c>
      <c r="JH186" s="84" t="s">
        <v>112</v>
      </c>
      <c r="JI186" s="84" t="s">
        <v>112</v>
      </c>
      <c r="JJ186" s="84" t="s">
        <v>112</v>
      </c>
      <c r="JK186" s="84" t="s">
        <v>112</v>
      </c>
      <c r="JL186" s="84" t="s">
        <v>112</v>
      </c>
      <c r="JM186" s="84" t="s">
        <v>112</v>
      </c>
      <c r="JN186" s="84" t="s">
        <v>112</v>
      </c>
      <c r="JO186" s="84" t="s">
        <v>112</v>
      </c>
      <c r="JP186" s="84" t="s">
        <v>112</v>
      </c>
      <c r="JQ186" s="84" t="s">
        <v>112</v>
      </c>
      <c r="JR186" s="84" t="s">
        <v>112</v>
      </c>
      <c r="JS186" s="84" t="s">
        <v>112</v>
      </c>
      <c r="JT186" s="84" t="s">
        <v>112</v>
      </c>
      <c r="JU186" s="84" t="s">
        <v>112</v>
      </c>
      <c r="JV186" s="84" t="s">
        <v>112</v>
      </c>
      <c r="JW186" s="84" t="s">
        <v>112</v>
      </c>
      <c r="JX186" s="84" t="s">
        <v>112</v>
      </c>
      <c r="JY186" s="84" t="s">
        <v>112</v>
      </c>
      <c r="JZ186" s="84" t="s">
        <v>112</v>
      </c>
      <c r="KA186" s="84" t="s">
        <v>112</v>
      </c>
      <c r="KB186" s="84" t="s">
        <v>112</v>
      </c>
      <c r="KC186" s="84" t="s">
        <v>112</v>
      </c>
      <c r="KD186" s="84" t="s">
        <v>112</v>
      </c>
      <c r="KE186" s="84" t="s">
        <v>112</v>
      </c>
      <c r="KF186" s="84" t="s">
        <v>112</v>
      </c>
      <c r="KG186" s="84" t="s">
        <v>112</v>
      </c>
      <c r="KH186" s="84" t="s">
        <v>112</v>
      </c>
      <c r="KI186" s="84" t="s">
        <v>112</v>
      </c>
      <c r="KJ186" s="84" t="s">
        <v>112</v>
      </c>
      <c r="KK186" s="84" t="s">
        <v>112</v>
      </c>
      <c r="KL186" s="84" t="s">
        <v>112</v>
      </c>
      <c r="KM186" s="84" t="s">
        <v>112</v>
      </c>
      <c r="KN186" s="84" t="s">
        <v>112</v>
      </c>
      <c r="KO186" s="84" t="s">
        <v>112</v>
      </c>
      <c r="KP186" s="84" t="s">
        <v>112</v>
      </c>
      <c r="KQ186" s="84" t="s">
        <v>112</v>
      </c>
      <c r="KR186" s="84" t="s">
        <v>112</v>
      </c>
      <c r="KS186" s="84" t="s">
        <v>112</v>
      </c>
      <c r="KT186" s="84" t="s">
        <v>112</v>
      </c>
      <c r="KU186" s="84" t="s">
        <v>112</v>
      </c>
      <c r="KV186" s="84" t="s">
        <v>112</v>
      </c>
      <c r="KW186" s="84" t="s">
        <v>112</v>
      </c>
      <c r="KX186" s="84" t="s">
        <v>112</v>
      </c>
      <c r="KY186" s="84" t="s">
        <v>112</v>
      </c>
      <c r="KZ186" s="84" t="s">
        <v>112</v>
      </c>
      <c r="LA186" s="84" t="s">
        <v>112</v>
      </c>
      <c r="LB186" s="84" t="s">
        <v>112</v>
      </c>
      <c r="LC186" s="84" t="s">
        <v>112</v>
      </c>
      <c r="LD186" s="84" t="s">
        <v>112</v>
      </c>
      <c r="LE186" s="84" t="s">
        <v>112</v>
      </c>
      <c r="LF186" s="84" t="s">
        <v>112</v>
      </c>
      <c r="LG186" s="84" t="s">
        <v>112</v>
      </c>
      <c r="LH186" s="84" t="s">
        <v>112</v>
      </c>
      <c r="LI186" s="84" t="s">
        <v>112</v>
      </c>
      <c r="LJ186" s="84" t="s">
        <v>112</v>
      </c>
      <c r="LK186" s="84" t="s">
        <v>112</v>
      </c>
      <c r="LL186" s="84" t="s">
        <v>112</v>
      </c>
      <c r="LM186" s="84" t="s">
        <v>112</v>
      </c>
      <c r="LN186" s="84" t="s">
        <v>112</v>
      </c>
      <c r="LO186" s="84" t="s">
        <v>112</v>
      </c>
      <c r="LP186" s="84" t="s">
        <v>112</v>
      </c>
      <c r="LQ186" s="84" t="s">
        <v>112</v>
      </c>
      <c r="LR186" s="84" t="s">
        <v>112</v>
      </c>
      <c r="LS186" s="84" t="s">
        <v>112</v>
      </c>
      <c r="LT186" s="84" t="s">
        <v>112</v>
      </c>
      <c r="LU186" s="84" t="s">
        <v>112</v>
      </c>
      <c r="LV186" s="84" t="s">
        <v>112</v>
      </c>
      <c r="LW186" s="84" t="s">
        <v>112</v>
      </c>
      <c r="LX186" s="84" t="s">
        <v>112</v>
      </c>
      <c r="LY186" s="84" t="s">
        <v>112</v>
      </c>
      <c r="LZ186" s="84" t="s">
        <v>112</v>
      </c>
      <c r="MA186" s="84" t="s">
        <v>112</v>
      </c>
      <c r="MB186" s="84" t="s">
        <v>112</v>
      </c>
      <c r="MC186" s="84" t="s">
        <v>112</v>
      </c>
      <c r="MD186" s="84" t="s">
        <v>112</v>
      </c>
      <c r="ME186" s="84" t="s">
        <v>112</v>
      </c>
      <c r="MF186" s="84" t="s">
        <v>112</v>
      </c>
      <c r="MG186" s="84" t="s">
        <v>112</v>
      </c>
      <c r="MH186" s="84" t="s">
        <v>112</v>
      </c>
      <c r="MI186" s="84" t="s">
        <v>112</v>
      </c>
      <c r="MJ186" s="84" t="s">
        <v>112</v>
      </c>
      <c r="MK186" s="84" t="s">
        <v>112</v>
      </c>
      <c r="ML186" s="84" t="s">
        <v>112</v>
      </c>
      <c r="MM186" s="84" t="s">
        <v>112</v>
      </c>
      <c r="MN186" s="84" t="s">
        <v>112</v>
      </c>
      <c r="MO186" s="84" t="s">
        <v>112</v>
      </c>
      <c r="MP186" s="84" t="s">
        <v>112</v>
      </c>
      <c r="MQ186" s="84" t="s">
        <v>112</v>
      </c>
      <c r="MR186" s="84" t="s">
        <v>112</v>
      </c>
      <c r="MS186" s="84" t="s">
        <v>112</v>
      </c>
      <c r="MT186" s="84" t="s">
        <v>112</v>
      </c>
      <c r="MU186" s="84" t="s">
        <v>112</v>
      </c>
      <c r="MV186" s="84" t="s">
        <v>112</v>
      </c>
      <c r="MW186" s="84" t="s">
        <v>112</v>
      </c>
      <c r="MX186" s="84" t="s">
        <v>112</v>
      </c>
      <c r="MY186" s="84" t="s">
        <v>112</v>
      </c>
      <c r="MZ186" s="84" t="s">
        <v>112</v>
      </c>
      <c r="NA186" s="84" t="s">
        <v>112</v>
      </c>
      <c r="NB186" s="84" t="s">
        <v>112</v>
      </c>
      <c r="NC186" s="84" t="s">
        <v>112</v>
      </c>
      <c r="ND186" s="84" t="s">
        <v>112</v>
      </c>
      <c r="NE186" s="84" t="s">
        <v>112</v>
      </c>
      <c r="NF186" s="84" t="s">
        <v>112</v>
      </c>
      <c r="NG186" s="84" t="s">
        <v>112</v>
      </c>
      <c r="NH186" s="84" t="s">
        <v>112</v>
      </c>
      <c r="NI186" s="84" t="s">
        <v>112</v>
      </c>
      <c r="NJ186" s="84" t="s">
        <v>112</v>
      </c>
      <c r="NK186" s="84" t="s">
        <v>112</v>
      </c>
      <c r="NL186" s="84" t="s">
        <v>112</v>
      </c>
      <c r="NM186" s="84" t="s">
        <v>112</v>
      </c>
      <c r="NN186" s="84" t="s">
        <v>112</v>
      </c>
      <c r="NO186" s="84" t="s">
        <v>112</v>
      </c>
      <c r="NP186" s="84" t="s">
        <v>112</v>
      </c>
      <c r="NQ186" s="84" t="s">
        <v>112</v>
      </c>
      <c r="NR186" s="84" t="s">
        <v>112</v>
      </c>
      <c r="NS186" s="84" t="s">
        <v>112</v>
      </c>
      <c r="NT186" s="84" t="s">
        <v>112</v>
      </c>
      <c r="NU186" s="84" t="s">
        <v>112</v>
      </c>
      <c r="NV186" s="84" t="s">
        <v>112</v>
      </c>
      <c r="NW186" s="84" t="s">
        <v>112</v>
      </c>
      <c r="NX186" s="84" t="s">
        <v>112</v>
      </c>
      <c r="NY186" s="84" t="s">
        <v>112</v>
      </c>
      <c r="NZ186" s="84" t="s">
        <v>112</v>
      </c>
      <c r="OA186" s="84" t="s">
        <v>112</v>
      </c>
      <c r="OB186" s="84" t="s">
        <v>112</v>
      </c>
      <c r="OC186" s="84" t="s">
        <v>112</v>
      </c>
      <c r="OD186" s="84" t="s">
        <v>112</v>
      </c>
      <c r="OE186" s="84" t="s">
        <v>112</v>
      </c>
      <c r="OF186" s="84" t="s">
        <v>112</v>
      </c>
      <c r="OG186" s="84" t="s">
        <v>112</v>
      </c>
      <c r="OH186" s="84" t="s">
        <v>112</v>
      </c>
      <c r="OI186" s="84" t="s">
        <v>112</v>
      </c>
      <c r="OJ186" s="84" t="s">
        <v>112</v>
      </c>
      <c r="OK186" s="84" t="s">
        <v>112</v>
      </c>
      <c r="OL186" s="84" t="s">
        <v>112</v>
      </c>
      <c r="OM186" s="84" t="s">
        <v>112</v>
      </c>
      <c r="ON186" s="84" t="s">
        <v>112</v>
      </c>
      <c r="OO186" s="84" t="s">
        <v>112</v>
      </c>
      <c r="OP186" s="84" t="s">
        <v>112</v>
      </c>
      <c r="OQ186" s="84" t="s">
        <v>112</v>
      </c>
      <c r="OR186" s="84" t="s">
        <v>112</v>
      </c>
      <c r="OS186" s="84" t="s">
        <v>112</v>
      </c>
      <c r="OT186" s="84" t="s">
        <v>112</v>
      </c>
      <c r="OU186" s="84" t="s">
        <v>112</v>
      </c>
      <c r="OV186" s="84" t="s">
        <v>112</v>
      </c>
      <c r="OW186" s="84" t="s">
        <v>112</v>
      </c>
      <c r="OX186" s="84" t="s">
        <v>112</v>
      </c>
      <c r="OY186" s="84" t="s">
        <v>112</v>
      </c>
      <c r="OZ186" s="84" t="s">
        <v>112</v>
      </c>
      <c r="PA186" s="84" t="s">
        <v>112</v>
      </c>
      <c r="PB186" s="84" t="s">
        <v>112</v>
      </c>
      <c r="PC186" s="84" t="s">
        <v>112</v>
      </c>
      <c r="PD186" s="84" t="s">
        <v>112</v>
      </c>
      <c r="PE186" s="84" t="s">
        <v>112</v>
      </c>
      <c r="PF186" s="84" t="s">
        <v>112</v>
      </c>
      <c r="PG186" s="84" t="s">
        <v>112</v>
      </c>
      <c r="PH186" s="84" t="s">
        <v>112</v>
      </c>
      <c r="PI186" s="84" t="s">
        <v>112</v>
      </c>
      <c r="PJ186" s="84" t="s">
        <v>112</v>
      </c>
      <c r="PK186" s="84" t="s">
        <v>112</v>
      </c>
      <c r="PL186" s="84" t="s">
        <v>112</v>
      </c>
      <c r="PM186" s="84" t="s">
        <v>112</v>
      </c>
      <c r="PN186" s="84" t="s">
        <v>112</v>
      </c>
      <c r="PO186" s="84" t="s">
        <v>112</v>
      </c>
      <c r="PP186" s="84" t="s">
        <v>112</v>
      </c>
      <c r="PQ186" s="84" t="s">
        <v>112</v>
      </c>
      <c r="PR186" s="84" t="s">
        <v>112</v>
      </c>
      <c r="PS186" s="84" t="s">
        <v>112</v>
      </c>
      <c r="PT186" s="84" t="s">
        <v>112</v>
      </c>
      <c r="PU186" s="84" t="s">
        <v>112</v>
      </c>
      <c r="PV186" s="84" t="s">
        <v>112</v>
      </c>
      <c r="PW186" s="84" t="s">
        <v>112</v>
      </c>
      <c r="PX186" s="84" t="s">
        <v>112</v>
      </c>
      <c r="PY186" s="84" t="s">
        <v>112</v>
      </c>
      <c r="PZ186" s="84" t="s">
        <v>112</v>
      </c>
      <c r="QA186" s="84" t="s">
        <v>112</v>
      </c>
      <c r="QB186" s="84" t="s">
        <v>112</v>
      </c>
      <c r="QC186" s="84" t="s">
        <v>112</v>
      </c>
      <c r="QD186" s="84" t="s">
        <v>112</v>
      </c>
      <c r="QE186" s="84" t="s">
        <v>112</v>
      </c>
      <c r="QF186" s="84" t="s">
        <v>112</v>
      </c>
      <c r="QG186" s="84" t="s">
        <v>112</v>
      </c>
      <c r="QH186" s="84" t="s">
        <v>112</v>
      </c>
      <c r="QI186" s="84" t="s">
        <v>112</v>
      </c>
      <c r="QJ186" s="84" t="s">
        <v>112</v>
      </c>
      <c r="QK186" s="84" t="s">
        <v>112</v>
      </c>
      <c r="QL186" s="84" t="s">
        <v>112</v>
      </c>
      <c r="QM186" s="84" t="s">
        <v>112</v>
      </c>
      <c r="QN186" s="84" t="s">
        <v>112</v>
      </c>
      <c r="QO186" s="84" t="s">
        <v>112</v>
      </c>
      <c r="QP186" s="84" t="s">
        <v>112</v>
      </c>
      <c r="QQ186" s="84" t="s">
        <v>112</v>
      </c>
      <c r="QR186" s="84" t="s">
        <v>112</v>
      </c>
      <c r="QS186" s="84" t="s">
        <v>112</v>
      </c>
      <c r="QT186" s="84" t="s">
        <v>112</v>
      </c>
      <c r="QU186" s="84" t="s">
        <v>112</v>
      </c>
      <c r="QV186" s="84" t="s">
        <v>112</v>
      </c>
      <c r="QW186" s="84" t="s">
        <v>112</v>
      </c>
      <c r="QX186" s="84" t="s">
        <v>112</v>
      </c>
      <c r="QY186" s="84" t="s">
        <v>112</v>
      </c>
      <c r="QZ186" s="84" t="s">
        <v>112</v>
      </c>
      <c r="RA186" s="84" t="s">
        <v>112</v>
      </c>
      <c r="RB186" s="84" t="s">
        <v>112</v>
      </c>
      <c r="RC186" s="84" t="s">
        <v>112</v>
      </c>
      <c r="RD186" s="84" t="s">
        <v>112</v>
      </c>
      <c r="RE186" s="84" t="s">
        <v>112</v>
      </c>
      <c r="RF186" s="84" t="s">
        <v>112</v>
      </c>
      <c r="RG186" s="84" t="s">
        <v>112</v>
      </c>
      <c r="RH186" s="84" t="s">
        <v>112</v>
      </c>
      <c r="RI186" s="84" t="s">
        <v>112</v>
      </c>
      <c r="RJ186" s="84" t="s">
        <v>112</v>
      </c>
      <c r="RK186" s="84" t="s">
        <v>112</v>
      </c>
      <c r="RL186" s="84" t="s">
        <v>112</v>
      </c>
      <c r="RM186" s="84" t="s">
        <v>112</v>
      </c>
      <c r="RN186" s="84" t="s">
        <v>112</v>
      </c>
      <c r="RO186" s="84" t="s">
        <v>112</v>
      </c>
      <c r="RP186" s="84" t="s">
        <v>112</v>
      </c>
      <c r="RQ186" s="84" t="s">
        <v>112</v>
      </c>
      <c r="RR186" s="84" t="s">
        <v>112</v>
      </c>
      <c r="RS186" s="84" t="s">
        <v>112</v>
      </c>
      <c r="RT186" s="84" t="s">
        <v>112</v>
      </c>
      <c r="RU186" s="84" t="s">
        <v>112</v>
      </c>
      <c r="RV186" s="84" t="s">
        <v>112</v>
      </c>
      <c r="RW186" s="84" t="s">
        <v>112</v>
      </c>
      <c r="RX186" s="84" t="s">
        <v>112</v>
      </c>
      <c r="RY186" s="84" t="s">
        <v>112</v>
      </c>
      <c r="RZ186" s="84" t="s">
        <v>112</v>
      </c>
      <c r="SA186" s="84" t="s">
        <v>112</v>
      </c>
      <c r="SB186" s="84" t="s">
        <v>112</v>
      </c>
      <c r="SC186" s="84" t="s">
        <v>112</v>
      </c>
      <c r="SD186" s="84" t="s">
        <v>112</v>
      </c>
      <c r="SE186" s="84" t="s">
        <v>112</v>
      </c>
      <c r="SF186" s="84" t="s">
        <v>112</v>
      </c>
      <c r="SG186" s="84" t="s">
        <v>112</v>
      </c>
      <c r="SH186" s="84" t="s">
        <v>112</v>
      </c>
      <c r="SI186" s="84" t="s">
        <v>112</v>
      </c>
      <c r="SJ186" s="84" t="s">
        <v>112</v>
      </c>
      <c r="SK186" s="84" t="s">
        <v>112</v>
      </c>
      <c r="SL186" s="84" t="s">
        <v>112</v>
      </c>
      <c r="SM186" s="84" t="s">
        <v>112</v>
      </c>
      <c r="SN186" s="84" t="s">
        <v>112</v>
      </c>
      <c r="SO186" s="84" t="s">
        <v>112</v>
      </c>
      <c r="SP186" s="84" t="s">
        <v>112</v>
      </c>
      <c r="SQ186" s="84" t="s">
        <v>112</v>
      </c>
      <c r="SR186" s="84" t="s">
        <v>112</v>
      </c>
      <c r="SS186" s="84" t="s">
        <v>112</v>
      </c>
      <c r="ST186" s="84" t="s">
        <v>112</v>
      </c>
      <c r="SU186" s="84" t="s">
        <v>112</v>
      </c>
      <c r="SV186" s="84" t="s">
        <v>112</v>
      </c>
      <c r="SW186" s="84" t="s">
        <v>112</v>
      </c>
      <c r="SX186" s="84" t="s">
        <v>112</v>
      </c>
      <c r="SY186" s="84" t="s">
        <v>112</v>
      </c>
      <c r="SZ186" s="84" t="s">
        <v>112</v>
      </c>
      <c r="TA186" s="84" t="s">
        <v>112</v>
      </c>
      <c r="TB186" s="84" t="s">
        <v>112</v>
      </c>
      <c r="TC186" s="84" t="s">
        <v>112</v>
      </c>
      <c r="TD186" s="84" t="s">
        <v>112</v>
      </c>
      <c r="TE186" s="84" t="s">
        <v>112</v>
      </c>
      <c r="TF186" s="84" t="s">
        <v>112</v>
      </c>
      <c r="TG186" s="84" t="s">
        <v>112</v>
      </c>
      <c r="TH186" s="84" t="s">
        <v>112</v>
      </c>
      <c r="TI186" s="84" t="s">
        <v>112</v>
      </c>
      <c r="TJ186" s="84" t="s">
        <v>112</v>
      </c>
      <c r="TK186" s="84" t="s">
        <v>112</v>
      </c>
      <c r="TL186" s="84" t="s">
        <v>112</v>
      </c>
      <c r="TM186" s="84" t="s">
        <v>112</v>
      </c>
      <c r="TN186" s="84" t="s">
        <v>112</v>
      </c>
      <c r="TO186" s="84" t="s">
        <v>112</v>
      </c>
      <c r="TP186" s="84" t="s">
        <v>112</v>
      </c>
      <c r="TQ186" s="84" t="s">
        <v>112</v>
      </c>
      <c r="TR186" s="84" t="s">
        <v>112</v>
      </c>
      <c r="TS186" s="84" t="s">
        <v>112</v>
      </c>
      <c r="TT186" s="84" t="s">
        <v>112</v>
      </c>
      <c r="TU186" s="84" t="s">
        <v>112</v>
      </c>
      <c r="TV186" s="84" t="s">
        <v>112</v>
      </c>
      <c r="TW186" s="84" t="s">
        <v>112</v>
      </c>
      <c r="TX186" s="84" t="s">
        <v>112</v>
      </c>
      <c r="TY186" s="84" t="s">
        <v>112</v>
      </c>
      <c r="TZ186" s="84" t="s">
        <v>112</v>
      </c>
      <c r="UA186" s="84" t="s">
        <v>112</v>
      </c>
      <c r="UB186" s="84" t="s">
        <v>112</v>
      </c>
      <c r="UC186" s="84" t="s">
        <v>112</v>
      </c>
      <c r="UD186" s="84" t="s">
        <v>112</v>
      </c>
      <c r="UE186" s="84" t="s">
        <v>112</v>
      </c>
      <c r="UF186" s="84" t="s">
        <v>112</v>
      </c>
      <c r="UG186" s="84" t="s">
        <v>112</v>
      </c>
      <c r="UH186" s="84" t="s">
        <v>112</v>
      </c>
      <c r="UI186" s="84" t="s">
        <v>112</v>
      </c>
      <c r="UJ186" s="84" t="s">
        <v>112</v>
      </c>
      <c r="UK186" s="84" t="s">
        <v>112</v>
      </c>
      <c r="UL186" s="84" t="s">
        <v>112</v>
      </c>
      <c r="UM186" s="84" t="s">
        <v>112</v>
      </c>
      <c r="UN186" s="84" t="s">
        <v>112</v>
      </c>
      <c r="UO186" s="84" t="s">
        <v>112</v>
      </c>
      <c r="UP186" s="84" t="s">
        <v>112</v>
      </c>
      <c r="UQ186" s="84" t="s">
        <v>112</v>
      </c>
      <c r="UR186" s="84" t="s">
        <v>112</v>
      </c>
      <c r="US186" s="84" t="s">
        <v>112</v>
      </c>
      <c r="UT186" s="84" t="s">
        <v>112</v>
      </c>
      <c r="UU186" s="84" t="s">
        <v>112</v>
      </c>
      <c r="UV186" s="84" t="s">
        <v>112</v>
      </c>
      <c r="UW186" s="84" t="s">
        <v>112</v>
      </c>
      <c r="UX186" s="84" t="s">
        <v>112</v>
      </c>
      <c r="UY186" s="84" t="s">
        <v>112</v>
      </c>
      <c r="UZ186" s="84" t="s">
        <v>112</v>
      </c>
      <c r="VA186" s="84" t="s">
        <v>112</v>
      </c>
      <c r="VB186" s="84" t="s">
        <v>112</v>
      </c>
      <c r="VC186" s="84" t="s">
        <v>112</v>
      </c>
      <c r="VD186" s="84" t="s">
        <v>112</v>
      </c>
      <c r="VE186" s="84" t="s">
        <v>112</v>
      </c>
      <c r="VF186" s="84" t="s">
        <v>112</v>
      </c>
      <c r="VG186" s="84" t="s">
        <v>112</v>
      </c>
      <c r="VH186" s="84" t="s">
        <v>112</v>
      </c>
      <c r="VI186" s="84" t="s">
        <v>112</v>
      </c>
      <c r="VJ186" s="84" t="s">
        <v>112</v>
      </c>
      <c r="VK186" s="84" t="s">
        <v>112</v>
      </c>
      <c r="VL186" s="84" t="s">
        <v>112</v>
      </c>
      <c r="VM186" s="84" t="s">
        <v>112</v>
      </c>
    </row>
    <row r="187" spans="1:585" x14ac:dyDescent="0.45">
      <c r="A187" s="217" t="s">
        <v>41</v>
      </c>
      <c r="B187" s="262" t="s">
        <v>660</v>
      </c>
      <c r="C187" s="187" t="s">
        <v>40</v>
      </c>
      <c r="D187" s="187" t="s">
        <v>40</v>
      </c>
      <c r="E187" s="187" t="s">
        <v>40</v>
      </c>
      <c r="F187" s="187"/>
      <c r="G187" s="184"/>
      <c r="H187" s="184"/>
      <c r="I187" s="184"/>
      <c r="J187" s="184"/>
      <c r="K187" s="184"/>
      <c r="L187" s="184"/>
      <c r="M187" s="187" t="s">
        <v>40</v>
      </c>
      <c r="N187" s="184"/>
      <c r="O187" s="187" t="s">
        <v>40</v>
      </c>
      <c r="P187" s="184"/>
      <c r="Q187" s="184"/>
      <c r="R187" s="184"/>
      <c r="S187" s="187" t="s">
        <v>40</v>
      </c>
      <c r="T187" s="184"/>
      <c r="U187" s="187" t="s">
        <v>40</v>
      </c>
      <c r="V187" s="187" t="s">
        <v>40</v>
      </c>
      <c r="W187" s="184"/>
      <c r="X187" s="184"/>
      <c r="Y187" s="184"/>
      <c r="Z187" s="184"/>
      <c r="AA187" s="184"/>
      <c r="AB187" s="97">
        <f>COUNTIF(C187:AA187,"x")</f>
        <v>8</v>
      </c>
      <c r="AC187" s="97">
        <f t="shared" ref="AC187:AK193" si="61">COUNTIFS($C187:$AA187,"x",$C$3:$AA$3,AC$4)</f>
        <v>1</v>
      </c>
      <c r="AD187" s="97">
        <f t="shared" si="61"/>
        <v>2</v>
      </c>
      <c r="AE187" s="97">
        <f t="shared" si="61"/>
        <v>1</v>
      </c>
      <c r="AF187" s="97">
        <f t="shared" si="61"/>
        <v>1</v>
      </c>
      <c r="AG187" s="97">
        <f t="shared" si="61"/>
        <v>1</v>
      </c>
      <c r="AH187" s="97">
        <f t="shared" si="61"/>
        <v>1</v>
      </c>
      <c r="AI187" s="97">
        <f t="shared" si="61"/>
        <v>1</v>
      </c>
      <c r="AJ187" s="97">
        <f t="shared" si="61"/>
        <v>0</v>
      </c>
      <c r="AK187" s="97">
        <f t="shared" si="61"/>
        <v>0</v>
      </c>
      <c r="AL187" s="409" t="s">
        <v>714</v>
      </c>
      <c r="AM187" s="84"/>
      <c r="AN187" s="84"/>
      <c r="AO187" s="84"/>
      <c r="AP187" s="84"/>
      <c r="AQ187" s="84"/>
      <c r="AR187" s="84"/>
      <c r="AS187" s="84"/>
      <c r="AT187" s="84"/>
      <c r="AU187" s="84"/>
      <c r="AV187" s="84"/>
      <c r="AW187" s="84"/>
      <c r="AX187" s="84"/>
      <c r="AY187" s="84"/>
      <c r="AZ187" s="84"/>
      <c r="BA187" s="84"/>
      <c r="BB187" s="84"/>
      <c r="BC187" s="84"/>
      <c r="BD187" s="84"/>
      <c r="BE187" s="84"/>
      <c r="BF187" s="84"/>
      <c r="BG187" s="84"/>
      <c r="BH187" s="84"/>
      <c r="BI187" s="84"/>
      <c r="BJ187" s="84"/>
      <c r="BK187" s="84"/>
      <c r="BL187" s="84"/>
      <c r="BM187" s="84"/>
      <c r="BN187" s="84"/>
      <c r="BO187" s="84"/>
      <c r="BP187" s="84"/>
      <c r="BQ187" s="84"/>
      <c r="BR187" s="84"/>
      <c r="BS187" s="84"/>
      <c r="BT187" s="84"/>
      <c r="BU187" s="84"/>
      <c r="BV187" s="84"/>
      <c r="BW187" s="84"/>
      <c r="BX187" s="84"/>
      <c r="BY187" s="84"/>
      <c r="BZ187" s="84"/>
      <c r="CA187" s="84"/>
      <c r="CB187" s="84"/>
      <c r="CC187" s="84"/>
      <c r="CD187" s="84"/>
      <c r="CE187" s="84"/>
      <c r="CF187" s="84"/>
      <c r="CG187" s="84"/>
      <c r="CH187" s="84"/>
      <c r="CI187" s="84"/>
      <c r="CJ187" s="84"/>
      <c r="CK187" s="84"/>
      <c r="CL187" s="84"/>
      <c r="CM187" s="84"/>
      <c r="CN187" s="84"/>
      <c r="CO187" s="84"/>
      <c r="CP187" s="84"/>
      <c r="CQ187" s="84"/>
      <c r="CR187" s="84"/>
      <c r="CS187" s="84"/>
      <c r="CT187" s="84"/>
      <c r="CU187" s="84"/>
      <c r="CV187" s="84"/>
      <c r="CW187" s="84"/>
      <c r="CX187" s="84"/>
      <c r="CY187" s="84"/>
      <c r="CZ187" s="84"/>
      <c r="DA187" s="84"/>
      <c r="DB187" s="84"/>
      <c r="DC187" s="84"/>
      <c r="DD187" s="84"/>
      <c r="DE187" s="84"/>
      <c r="DF187" s="84"/>
      <c r="DG187" s="84"/>
      <c r="DH187" s="84"/>
      <c r="DI187" s="84"/>
      <c r="DJ187" s="84"/>
      <c r="DK187" s="84"/>
      <c r="DL187" s="84"/>
      <c r="DM187" s="84"/>
      <c r="DN187" s="84"/>
      <c r="DO187" s="84"/>
      <c r="DP187" s="84"/>
      <c r="DQ187" s="84"/>
      <c r="DR187" s="84"/>
      <c r="DS187" s="84"/>
      <c r="DT187" s="84"/>
      <c r="DU187" s="84"/>
      <c r="DV187" s="84"/>
      <c r="DW187" s="84"/>
      <c r="DX187" s="84"/>
      <c r="DY187" s="84"/>
      <c r="DZ187" s="84"/>
      <c r="EA187" s="84"/>
      <c r="EB187" s="84"/>
      <c r="EC187" s="84"/>
      <c r="ED187" s="84"/>
      <c r="EE187" s="84"/>
      <c r="EF187" s="84"/>
      <c r="EG187" s="84"/>
      <c r="EH187" s="84"/>
      <c r="EI187" s="84"/>
      <c r="EJ187" s="84"/>
      <c r="EK187" s="84"/>
      <c r="EL187" s="84"/>
      <c r="EM187" s="84"/>
      <c r="EN187" s="84"/>
      <c r="EO187" s="84"/>
      <c r="EP187" s="84"/>
      <c r="EQ187" s="84"/>
      <c r="ER187" s="84"/>
      <c r="ES187" s="84"/>
      <c r="ET187" s="84"/>
      <c r="EU187" s="84"/>
      <c r="EV187" s="84"/>
      <c r="EW187" s="84"/>
      <c r="EX187" s="84"/>
      <c r="EY187" s="84"/>
      <c r="EZ187" s="84"/>
      <c r="FA187" s="84"/>
      <c r="FB187" s="84"/>
      <c r="FC187" s="84"/>
      <c r="FD187" s="84"/>
      <c r="FE187" s="84"/>
      <c r="FF187" s="84"/>
      <c r="FG187" s="84"/>
      <c r="FH187" s="84"/>
      <c r="FI187" s="84"/>
      <c r="FJ187" s="84"/>
      <c r="FK187" s="84"/>
      <c r="FL187" s="84"/>
      <c r="FM187" s="84"/>
      <c r="FN187" s="84"/>
      <c r="FO187" s="84"/>
      <c r="FP187" s="84"/>
      <c r="FQ187" s="84"/>
      <c r="FR187" s="84"/>
      <c r="FS187" s="84"/>
      <c r="FT187" s="84"/>
      <c r="FU187" s="84"/>
      <c r="FV187" s="84"/>
      <c r="FW187" s="84"/>
      <c r="FX187" s="84"/>
      <c r="FY187" s="84"/>
      <c r="FZ187" s="84"/>
      <c r="GA187" s="84"/>
      <c r="GB187" s="84"/>
      <c r="GC187" s="84"/>
      <c r="GD187" s="84"/>
      <c r="GE187" s="84"/>
      <c r="GF187" s="84"/>
      <c r="GG187" s="84"/>
      <c r="GH187" s="84"/>
      <c r="GI187" s="84"/>
      <c r="GJ187" s="84"/>
      <c r="GK187" s="84"/>
      <c r="GL187" s="84"/>
      <c r="GM187" s="84"/>
      <c r="GN187" s="84"/>
      <c r="GO187" s="84"/>
      <c r="GP187" s="84"/>
      <c r="GQ187" s="84"/>
      <c r="GR187" s="84"/>
      <c r="GS187" s="84"/>
      <c r="GT187" s="84"/>
      <c r="GU187" s="84"/>
      <c r="GV187" s="84"/>
      <c r="GW187" s="84"/>
      <c r="GX187" s="84"/>
      <c r="GY187" s="84"/>
      <c r="GZ187" s="84"/>
      <c r="HA187" s="84"/>
      <c r="HB187" s="84"/>
      <c r="HC187" s="84"/>
      <c r="HD187" s="84"/>
      <c r="HE187" s="84"/>
      <c r="HF187" s="84"/>
      <c r="HG187" s="84"/>
      <c r="HH187" s="84"/>
      <c r="HI187" s="84"/>
      <c r="HJ187" s="84"/>
      <c r="HK187" s="84"/>
      <c r="HL187" s="84"/>
      <c r="HM187" s="84"/>
      <c r="HN187" s="84"/>
      <c r="HO187" s="84"/>
      <c r="HP187" s="84"/>
      <c r="HQ187" s="84"/>
      <c r="HR187" s="84"/>
      <c r="HS187" s="84"/>
      <c r="HT187" s="84"/>
      <c r="HU187" s="84"/>
      <c r="HV187" s="84"/>
      <c r="HW187" s="84"/>
      <c r="HX187" s="84"/>
      <c r="HY187" s="84"/>
      <c r="HZ187" s="84"/>
      <c r="IA187" s="84"/>
      <c r="IB187" s="84"/>
      <c r="IC187" s="84"/>
      <c r="ID187" s="84"/>
      <c r="IE187" s="84"/>
      <c r="IF187" s="84"/>
      <c r="IG187" s="84"/>
      <c r="IH187" s="84"/>
      <c r="II187" s="84"/>
      <c r="IJ187" s="84"/>
      <c r="IK187" s="84"/>
      <c r="IL187" s="84"/>
      <c r="IM187" s="84"/>
      <c r="IN187" s="84"/>
      <c r="IO187" s="84"/>
      <c r="IP187" s="84"/>
      <c r="IQ187" s="84"/>
      <c r="IR187" s="84"/>
      <c r="IS187" s="84"/>
      <c r="IT187" s="84"/>
      <c r="IU187" s="84"/>
      <c r="IV187" s="84"/>
      <c r="IW187" s="84"/>
      <c r="IX187" s="84"/>
      <c r="IY187" s="84"/>
      <c r="IZ187" s="84"/>
      <c r="JA187" s="84"/>
      <c r="JB187" s="84"/>
      <c r="JC187" s="84"/>
      <c r="JD187" s="84"/>
      <c r="JE187" s="84"/>
      <c r="JF187" s="84"/>
      <c r="JG187" s="84"/>
      <c r="JH187" s="84"/>
      <c r="JI187" s="84"/>
      <c r="JJ187" s="84"/>
      <c r="JK187" s="84"/>
      <c r="JL187" s="84"/>
      <c r="JM187" s="84"/>
      <c r="JN187" s="84"/>
      <c r="JO187" s="84"/>
      <c r="JP187" s="84"/>
      <c r="JQ187" s="84"/>
      <c r="JR187" s="84"/>
      <c r="JS187" s="84"/>
      <c r="JT187" s="84"/>
      <c r="JU187" s="84"/>
      <c r="JV187" s="84"/>
      <c r="JW187" s="84"/>
      <c r="JX187" s="84"/>
      <c r="JY187" s="84"/>
      <c r="JZ187" s="84"/>
      <c r="KA187" s="84"/>
      <c r="KB187" s="84"/>
      <c r="KC187" s="84"/>
      <c r="KD187" s="84"/>
      <c r="KE187" s="84"/>
      <c r="KF187" s="84"/>
      <c r="KG187" s="84"/>
      <c r="KH187" s="84"/>
      <c r="KI187" s="84"/>
      <c r="KJ187" s="84"/>
      <c r="KK187" s="84"/>
      <c r="KL187" s="84"/>
      <c r="KM187" s="84"/>
      <c r="KN187" s="84"/>
      <c r="KO187" s="84"/>
      <c r="KP187" s="84"/>
      <c r="KQ187" s="84"/>
      <c r="KR187" s="84"/>
      <c r="KS187" s="84"/>
      <c r="KT187" s="84"/>
      <c r="KU187" s="84"/>
      <c r="KV187" s="84"/>
      <c r="KW187" s="84"/>
      <c r="KX187" s="84"/>
      <c r="KY187" s="84"/>
      <c r="KZ187" s="84"/>
      <c r="LA187" s="84"/>
      <c r="LB187" s="84"/>
      <c r="LC187" s="84"/>
      <c r="LD187" s="84"/>
      <c r="LE187" s="84"/>
      <c r="LF187" s="84"/>
      <c r="LG187" s="84"/>
      <c r="LH187" s="84"/>
      <c r="LI187" s="84"/>
      <c r="LJ187" s="84"/>
      <c r="LK187" s="84"/>
      <c r="LL187" s="84"/>
      <c r="LM187" s="84"/>
      <c r="LN187" s="84"/>
      <c r="LO187" s="84"/>
      <c r="LP187" s="84"/>
      <c r="LQ187" s="84"/>
      <c r="LR187" s="84"/>
      <c r="LS187" s="84"/>
      <c r="LT187" s="84"/>
      <c r="LU187" s="84"/>
      <c r="LV187" s="84"/>
      <c r="LW187" s="84"/>
      <c r="LX187" s="84"/>
      <c r="LY187" s="84"/>
      <c r="LZ187" s="84"/>
      <c r="MA187" s="84"/>
      <c r="MB187" s="84"/>
      <c r="MC187" s="84"/>
      <c r="MD187" s="84"/>
      <c r="ME187" s="84"/>
      <c r="MF187" s="84"/>
      <c r="MG187" s="84"/>
      <c r="MH187" s="84"/>
      <c r="MI187" s="84"/>
      <c r="MJ187" s="84"/>
      <c r="MK187" s="84"/>
      <c r="ML187" s="84"/>
      <c r="MM187" s="84"/>
      <c r="MN187" s="84"/>
      <c r="MO187" s="84"/>
      <c r="MP187" s="84"/>
      <c r="MQ187" s="84"/>
      <c r="MR187" s="84"/>
      <c r="MS187" s="84"/>
      <c r="MT187" s="84"/>
      <c r="MU187" s="84"/>
      <c r="MV187" s="84"/>
      <c r="MW187" s="84"/>
      <c r="MX187" s="84"/>
      <c r="MY187" s="84"/>
      <c r="MZ187" s="84"/>
      <c r="NA187" s="84"/>
      <c r="NB187" s="84"/>
      <c r="NC187" s="84"/>
      <c r="ND187" s="84"/>
      <c r="NE187" s="84"/>
      <c r="NF187" s="84"/>
      <c r="NG187" s="84"/>
      <c r="NH187" s="84"/>
      <c r="NI187" s="84"/>
      <c r="NJ187" s="84"/>
      <c r="NK187" s="84"/>
      <c r="NL187" s="84"/>
      <c r="NM187" s="84"/>
      <c r="NN187" s="84"/>
      <c r="NO187" s="84"/>
      <c r="NP187" s="84"/>
      <c r="NQ187" s="84"/>
      <c r="NR187" s="84"/>
      <c r="NS187" s="84"/>
      <c r="NT187" s="84"/>
      <c r="NU187" s="84"/>
      <c r="NV187" s="84"/>
      <c r="NW187" s="84"/>
      <c r="NX187" s="84"/>
      <c r="NY187" s="84"/>
      <c r="NZ187" s="84"/>
      <c r="OA187" s="84"/>
      <c r="OB187" s="84"/>
      <c r="OC187" s="84"/>
      <c r="OD187" s="84"/>
      <c r="OE187" s="84"/>
      <c r="OF187" s="84"/>
      <c r="OG187" s="84"/>
      <c r="OH187" s="84"/>
      <c r="OI187" s="84"/>
      <c r="OJ187" s="84"/>
      <c r="OK187" s="84"/>
      <c r="OL187" s="84"/>
      <c r="OM187" s="84"/>
      <c r="ON187" s="84"/>
      <c r="OO187" s="84"/>
      <c r="OP187" s="84"/>
      <c r="OQ187" s="84"/>
      <c r="OR187" s="84"/>
      <c r="OS187" s="84"/>
      <c r="OT187" s="84"/>
      <c r="OU187" s="84"/>
      <c r="OV187" s="84"/>
      <c r="OW187" s="84"/>
      <c r="OX187" s="84"/>
      <c r="OY187" s="84"/>
      <c r="OZ187" s="84"/>
      <c r="PA187" s="84"/>
      <c r="PB187" s="84"/>
      <c r="PC187" s="84"/>
      <c r="PD187" s="84"/>
      <c r="PE187" s="84"/>
      <c r="PF187" s="84"/>
      <c r="PG187" s="84"/>
      <c r="PH187" s="84"/>
      <c r="PI187" s="84"/>
      <c r="PJ187" s="84"/>
      <c r="PK187" s="84"/>
      <c r="PL187" s="84"/>
      <c r="PM187" s="84"/>
      <c r="PN187" s="84"/>
      <c r="PO187" s="84"/>
      <c r="PP187" s="84"/>
      <c r="PQ187" s="84"/>
      <c r="PR187" s="84"/>
      <c r="PS187" s="84"/>
      <c r="PT187" s="84"/>
      <c r="PU187" s="84"/>
      <c r="PV187" s="84"/>
      <c r="PW187" s="84"/>
      <c r="PX187" s="84"/>
      <c r="PY187" s="84"/>
      <c r="PZ187" s="84"/>
      <c r="QA187" s="84"/>
      <c r="QB187" s="84"/>
      <c r="QC187" s="84"/>
      <c r="QD187" s="84"/>
      <c r="QE187" s="84"/>
      <c r="QF187" s="84"/>
      <c r="QG187" s="84"/>
      <c r="QH187" s="84"/>
      <c r="QI187" s="84"/>
      <c r="QJ187" s="84"/>
      <c r="QK187" s="84"/>
      <c r="QL187" s="84"/>
      <c r="QM187" s="84"/>
      <c r="QN187" s="84"/>
      <c r="QO187" s="84"/>
      <c r="QP187" s="84"/>
      <c r="QQ187" s="84"/>
      <c r="QR187" s="84"/>
      <c r="QS187" s="84"/>
      <c r="QT187" s="84"/>
      <c r="QU187" s="84"/>
      <c r="QV187" s="84"/>
      <c r="QW187" s="84"/>
      <c r="QX187" s="84"/>
      <c r="QY187" s="84"/>
      <c r="QZ187" s="84"/>
      <c r="RA187" s="84"/>
      <c r="RB187" s="84"/>
      <c r="RC187" s="84"/>
      <c r="RD187" s="84"/>
      <c r="RE187" s="84"/>
      <c r="RF187" s="84"/>
      <c r="RG187" s="84"/>
      <c r="RH187" s="84"/>
      <c r="RI187" s="84"/>
      <c r="RJ187" s="84"/>
      <c r="RK187" s="84"/>
      <c r="RL187" s="84"/>
      <c r="RM187" s="84"/>
      <c r="RN187" s="84"/>
      <c r="RO187" s="84"/>
      <c r="RP187" s="84"/>
      <c r="RQ187" s="84"/>
      <c r="RR187" s="84"/>
      <c r="RS187" s="84"/>
      <c r="RT187" s="84"/>
      <c r="RU187" s="84"/>
      <c r="RV187" s="84"/>
      <c r="RW187" s="84"/>
      <c r="RX187" s="84"/>
      <c r="RY187" s="84"/>
      <c r="RZ187" s="84"/>
      <c r="SA187" s="84"/>
      <c r="SB187" s="84"/>
      <c r="SC187" s="84"/>
      <c r="SD187" s="84"/>
      <c r="SE187" s="84"/>
      <c r="SF187" s="84"/>
      <c r="SG187" s="84"/>
      <c r="SH187" s="84"/>
      <c r="SI187" s="84"/>
      <c r="SJ187" s="84"/>
      <c r="SK187" s="84"/>
      <c r="SL187" s="84"/>
      <c r="SM187" s="84"/>
      <c r="SN187" s="84"/>
      <c r="SO187" s="84"/>
      <c r="SP187" s="84"/>
      <c r="SQ187" s="84"/>
      <c r="SR187" s="84"/>
      <c r="SS187" s="84"/>
      <c r="ST187" s="84"/>
      <c r="SU187" s="84"/>
      <c r="SV187" s="84"/>
      <c r="SW187" s="84"/>
      <c r="SX187" s="84"/>
      <c r="SY187" s="84"/>
      <c r="SZ187" s="84"/>
      <c r="TA187" s="84"/>
      <c r="TB187" s="84"/>
      <c r="TC187" s="84"/>
      <c r="TD187" s="84"/>
      <c r="TE187" s="84"/>
      <c r="TF187" s="84"/>
      <c r="TG187" s="84"/>
      <c r="TH187" s="84"/>
      <c r="TI187" s="84"/>
      <c r="TJ187" s="84"/>
      <c r="TK187" s="84"/>
      <c r="TL187" s="84"/>
      <c r="TM187" s="84"/>
      <c r="TN187" s="84"/>
      <c r="TO187" s="84"/>
      <c r="TP187" s="84"/>
      <c r="TQ187" s="84"/>
      <c r="TR187" s="84"/>
      <c r="TS187" s="84"/>
      <c r="TT187" s="84"/>
      <c r="TU187" s="84"/>
      <c r="TV187" s="84"/>
      <c r="TW187" s="84"/>
      <c r="TX187" s="84"/>
      <c r="TY187" s="84"/>
      <c r="TZ187" s="84"/>
      <c r="UA187" s="84"/>
      <c r="UB187" s="84"/>
      <c r="UC187" s="84"/>
      <c r="UD187" s="84"/>
      <c r="UE187" s="84"/>
      <c r="UF187" s="84"/>
      <c r="UG187" s="84"/>
      <c r="UH187" s="84"/>
      <c r="UI187" s="84"/>
      <c r="UJ187" s="84"/>
      <c r="UK187" s="84"/>
      <c r="UL187" s="84"/>
      <c r="UM187" s="84"/>
      <c r="UN187" s="84"/>
      <c r="UO187" s="84"/>
      <c r="UP187" s="84"/>
      <c r="UQ187" s="84"/>
      <c r="UR187" s="84"/>
      <c r="US187" s="84"/>
      <c r="UT187" s="84"/>
      <c r="UU187" s="84"/>
      <c r="UV187" s="84"/>
      <c r="UW187" s="84"/>
      <c r="UX187" s="84"/>
      <c r="UY187" s="84"/>
      <c r="UZ187" s="84"/>
      <c r="VA187" s="84"/>
      <c r="VB187" s="84"/>
      <c r="VC187" s="84"/>
      <c r="VD187" s="84"/>
      <c r="VE187" s="84"/>
      <c r="VF187" s="84"/>
      <c r="VG187" s="84"/>
      <c r="VH187" s="84"/>
      <c r="VI187" s="84"/>
      <c r="VJ187" s="84"/>
      <c r="VK187" s="84"/>
      <c r="VL187" s="84"/>
      <c r="VM187" s="84"/>
    </row>
    <row r="188" spans="1:585" s="233" customFormat="1" x14ac:dyDescent="0.45">
      <c r="A188" s="217" t="s">
        <v>58</v>
      </c>
      <c r="B188" s="338" t="s">
        <v>92</v>
      </c>
      <c r="C188" s="97"/>
      <c r="D188" s="97"/>
      <c r="E188" s="97"/>
      <c r="F188" s="97" t="s">
        <v>40</v>
      </c>
      <c r="G188" s="97" t="s">
        <v>40</v>
      </c>
      <c r="H188" s="97"/>
      <c r="I188" s="97"/>
      <c r="J188" s="97" t="s">
        <v>40</v>
      </c>
      <c r="K188" s="97"/>
      <c r="L188" s="97"/>
      <c r="M188" s="97"/>
      <c r="N188" s="97"/>
      <c r="O188" s="97"/>
      <c r="P188" s="97"/>
      <c r="Q188" s="97"/>
      <c r="R188" s="97" t="s">
        <v>40</v>
      </c>
      <c r="S188" s="97"/>
      <c r="T188" s="97"/>
      <c r="U188" s="97"/>
      <c r="V188" s="97"/>
      <c r="W188" s="97" t="s">
        <v>40</v>
      </c>
      <c r="X188" s="97" t="s">
        <v>40</v>
      </c>
      <c r="Y188" s="97" t="s">
        <v>40</v>
      </c>
      <c r="Z188" s="97" t="s">
        <v>40</v>
      </c>
      <c r="AA188" s="97"/>
      <c r="AB188" s="97">
        <f>COUNTIF(C188:AA188,"x")</f>
        <v>8</v>
      </c>
      <c r="AC188" s="97">
        <f t="shared" si="61"/>
        <v>2</v>
      </c>
      <c r="AD188" s="97">
        <f t="shared" si="61"/>
        <v>0</v>
      </c>
      <c r="AE188" s="97">
        <f t="shared" si="61"/>
        <v>0</v>
      </c>
      <c r="AF188" s="97">
        <f t="shared" si="61"/>
        <v>0</v>
      </c>
      <c r="AG188" s="97">
        <f t="shared" si="61"/>
        <v>1</v>
      </c>
      <c r="AH188" s="97">
        <f t="shared" si="61"/>
        <v>1</v>
      </c>
      <c r="AI188" s="97">
        <f t="shared" si="61"/>
        <v>1</v>
      </c>
      <c r="AJ188" s="97">
        <f t="shared" si="61"/>
        <v>2</v>
      </c>
      <c r="AK188" s="97">
        <f t="shared" si="61"/>
        <v>1</v>
      </c>
      <c r="AL188" s="409"/>
    </row>
    <row r="189" spans="1:585" s="233" customFormat="1" x14ac:dyDescent="0.45">
      <c r="A189" s="217" t="s">
        <v>115</v>
      </c>
      <c r="B189" s="338" t="s">
        <v>713</v>
      </c>
      <c r="C189" s="97"/>
      <c r="D189" s="97"/>
      <c r="E189" s="97"/>
      <c r="F189" s="97"/>
      <c r="G189" s="97"/>
      <c r="H189" s="97"/>
      <c r="I189" s="97"/>
      <c r="J189" s="97"/>
      <c r="K189" s="97"/>
      <c r="L189" s="97" t="s">
        <v>40</v>
      </c>
      <c r="M189" s="97"/>
      <c r="N189" s="97"/>
      <c r="O189" s="97"/>
      <c r="P189" s="97"/>
      <c r="Q189" s="97"/>
      <c r="R189" s="97"/>
      <c r="S189" s="97"/>
      <c r="T189" s="97"/>
      <c r="U189" s="97"/>
      <c r="V189" s="97"/>
      <c r="W189" s="97"/>
      <c r="X189" s="97"/>
      <c r="Y189" s="97"/>
      <c r="Z189" s="97"/>
      <c r="AA189" s="97"/>
      <c r="AB189" s="97">
        <f t="shared" ref="AB189:AB190" si="62">COUNTIF(C189:AA189,"x")</f>
        <v>1</v>
      </c>
      <c r="AC189" s="97">
        <f t="shared" si="61"/>
        <v>0</v>
      </c>
      <c r="AD189" s="97">
        <f t="shared" si="61"/>
        <v>0</v>
      </c>
      <c r="AE189" s="97">
        <f t="shared" si="61"/>
        <v>1</v>
      </c>
      <c r="AF189" s="97">
        <f t="shared" si="61"/>
        <v>0</v>
      </c>
      <c r="AG189" s="97">
        <f t="shared" si="61"/>
        <v>0</v>
      </c>
      <c r="AH189" s="97">
        <f t="shared" si="61"/>
        <v>0</v>
      </c>
      <c r="AI189" s="97">
        <f t="shared" si="61"/>
        <v>0</v>
      </c>
      <c r="AJ189" s="97">
        <f t="shared" si="61"/>
        <v>0</v>
      </c>
      <c r="AK189" s="97">
        <f t="shared" si="61"/>
        <v>0</v>
      </c>
      <c r="AL189" s="409"/>
    </row>
    <row r="190" spans="1:585" s="233" customFormat="1" x14ac:dyDescent="0.45">
      <c r="A190" s="217" t="s">
        <v>117</v>
      </c>
      <c r="B190" s="158" t="s">
        <v>666</v>
      </c>
      <c r="C190" s="97"/>
      <c r="D190" s="97"/>
      <c r="E190" s="97"/>
      <c r="F190" s="97"/>
      <c r="G190" s="97"/>
      <c r="H190" s="97" t="s">
        <v>40</v>
      </c>
      <c r="I190" s="97"/>
      <c r="J190" s="97"/>
      <c r="K190" s="97"/>
      <c r="L190" s="97"/>
      <c r="M190" s="97"/>
      <c r="N190" s="97"/>
      <c r="O190" s="97"/>
      <c r="P190" s="97"/>
      <c r="Q190" s="97"/>
      <c r="R190" s="97"/>
      <c r="S190" s="97"/>
      <c r="T190" s="97"/>
      <c r="U190" s="97"/>
      <c r="V190" s="97"/>
      <c r="W190" s="97"/>
      <c r="X190" s="97"/>
      <c r="Y190" s="97"/>
      <c r="Z190" s="97"/>
      <c r="AA190" s="97"/>
      <c r="AB190" s="97">
        <f t="shared" si="62"/>
        <v>1</v>
      </c>
      <c r="AC190" s="97">
        <f t="shared" si="61"/>
        <v>0</v>
      </c>
      <c r="AD190" s="97">
        <f t="shared" si="61"/>
        <v>1</v>
      </c>
      <c r="AE190" s="97">
        <f t="shared" si="61"/>
        <v>0</v>
      </c>
      <c r="AF190" s="97">
        <f t="shared" si="61"/>
        <v>0</v>
      </c>
      <c r="AG190" s="97">
        <f t="shared" si="61"/>
        <v>0</v>
      </c>
      <c r="AH190" s="97">
        <f t="shared" si="61"/>
        <v>0</v>
      </c>
      <c r="AI190" s="97">
        <f t="shared" si="61"/>
        <v>0</v>
      </c>
      <c r="AJ190" s="97">
        <f t="shared" si="61"/>
        <v>0</v>
      </c>
      <c r="AK190" s="97">
        <f t="shared" si="61"/>
        <v>0</v>
      </c>
      <c r="AL190" s="409"/>
    </row>
    <row r="191" spans="1:585" s="233" customFormat="1" ht="32" x14ac:dyDescent="0.45">
      <c r="A191" s="217" t="s">
        <v>119</v>
      </c>
      <c r="B191" s="158" t="s">
        <v>667</v>
      </c>
      <c r="C191" s="97"/>
      <c r="D191" s="97"/>
      <c r="E191" s="97"/>
      <c r="F191" s="97"/>
      <c r="G191" s="97"/>
      <c r="H191" s="97"/>
      <c r="I191" s="97" t="s">
        <v>40</v>
      </c>
      <c r="J191" s="97"/>
      <c r="K191" s="97"/>
      <c r="L191" s="97"/>
      <c r="M191" s="97"/>
      <c r="N191" s="97"/>
      <c r="O191" s="97"/>
      <c r="P191" s="97"/>
      <c r="Q191" s="97"/>
      <c r="R191" s="97"/>
      <c r="S191" s="97"/>
      <c r="T191" s="93"/>
      <c r="U191" s="97"/>
      <c r="V191" s="97"/>
      <c r="W191" s="97"/>
      <c r="X191" s="97"/>
      <c r="Y191" s="97"/>
      <c r="Z191" s="97"/>
      <c r="AA191" s="97"/>
      <c r="AB191" s="97">
        <f>COUNTIF(C191:AA191,"x")</f>
        <v>1</v>
      </c>
      <c r="AC191" s="97">
        <f t="shared" si="61"/>
        <v>0</v>
      </c>
      <c r="AD191" s="97">
        <f t="shared" si="61"/>
        <v>1</v>
      </c>
      <c r="AE191" s="97">
        <f t="shared" si="61"/>
        <v>0</v>
      </c>
      <c r="AF191" s="97">
        <f t="shared" si="61"/>
        <v>0</v>
      </c>
      <c r="AG191" s="97">
        <f t="shared" si="61"/>
        <v>0</v>
      </c>
      <c r="AH191" s="97">
        <f t="shared" si="61"/>
        <v>0</v>
      </c>
      <c r="AI191" s="97">
        <f t="shared" si="61"/>
        <v>0</v>
      </c>
      <c r="AJ191" s="97">
        <f t="shared" si="61"/>
        <v>0</v>
      </c>
      <c r="AK191" s="97">
        <f t="shared" si="61"/>
        <v>0</v>
      </c>
      <c r="AL191" s="409"/>
    </row>
    <row r="192" spans="1:585" s="233" customFormat="1" ht="32" x14ac:dyDescent="0.45">
      <c r="A192" s="217" t="s">
        <v>133</v>
      </c>
      <c r="B192" s="158" t="s">
        <v>675</v>
      </c>
      <c r="C192" s="97"/>
      <c r="D192" s="97"/>
      <c r="E192" s="97"/>
      <c r="F192" s="97"/>
      <c r="G192" s="97"/>
      <c r="H192" s="97"/>
      <c r="I192" s="97"/>
      <c r="J192" s="97"/>
      <c r="K192" s="97" t="s">
        <v>40</v>
      </c>
      <c r="L192" s="97"/>
      <c r="M192" s="97"/>
      <c r="N192" s="97"/>
      <c r="O192" s="97"/>
      <c r="P192" s="97"/>
      <c r="Q192" s="97"/>
      <c r="R192" s="97"/>
      <c r="S192" s="97"/>
      <c r="T192" s="97" t="s">
        <v>40</v>
      </c>
      <c r="U192" s="97"/>
      <c r="V192" s="97"/>
      <c r="W192" s="97"/>
      <c r="X192" s="97"/>
      <c r="Y192" s="97"/>
      <c r="Z192" s="97"/>
      <c r="AA192" s="97"/>
      <c r="AB192" s="97">
        <f>COUNTIF(C192:AA192,"x")</f>
        <v>2</v>
      </c>
      <c r="AC192" s="97">
        <f t="shared" si="61"/>
        <v>0</v>
      </c>
      <c r="AD192" s="97">
        <f t="shared" si="61"/>
        <v>0</v>
      </c>
      <c r="AE192" s="97">
        <f t="shared" si="61"/>
        <v>0</v>
      </c>
      <c r="AF192" s="97">
        <f t="shared" si="61"/>
        <v>0</v>
      </c>
      <c r="AG192" s="97">
        <f t="shared" si="61"/>
        <v>1</v>
      </c>
      <c r="AH192" s="97">
        <f t="shared" si="61"/>
        <v>0</v>
      </c>
      <c r="AI192" s="97">
        <f t="shared" si="61"/>
        <v>0</v>
      </c>
      <c r="AJ192" s="97">
        <f t="shared" si="61"/>
        <v>0</v>
      </c>
      <c r="AK192" s="97">
        <f t="shared" si="61"/>
        <v>1</v>
      </c>
      <c r="AL192" s="409"/>
    </row>
    <row r="193" spans="1:585" s="233" customFormat="1" x14ac:dyDescent="0.45">
      <c r="A193" s="217" t="s">
        <v>139</v>
      </c>
      <c r="B193" s="158" t="s">
        <v>678</v>
      </c>
      <c r="C193" s="97"/>
      <c r="D193" s="97"/>
      <c r="E193" s="97"/>
      <c r="F193" s="97"/>
      <c r="G193" s="97"/>
      <c r="H193" s="97"/>
      <c r="I193" s="97"/>
      <c r="J193" s="97"/>
      <c r="K193" s="97"/>
      <c r="L193" s="97"/>
      <c r="M193" s="97"/>
      <c r="N193" s="97" t="s">
        <v>40</v>
      </c>
      <c r="O193" s="97"/>
      <c r="P193" s="97" t="s">
        <v>40</v>
      </c>
      <c r="Q193" s="97" t="s">
        <v>40</v>
      </c>
      <c r="R193" s="97"/>
      <c r="S193" s="97"/>
      <c r="T193" s="97" t="s">
        <v>40</v>
      </c>
      <c r="U193" s="97"/>
      <c r="V193" s="97"/>
      <c r="W193" s="97"/>
      <c r="X193" s="97"/>
      <c r="Y193" s="97"/>
      <c r="Z193" s="97"/>
      <c r="AA193" s="97" t="s">
        <v>40</v>
      </c>
      <c r="AB193" s="97">
        <f>COUNTIF(C193:AA193,"x")</f>
        <v>5</v>
      </c>
      <c r="AC193" s="97">
        <f t="shared" si="61"/>
        <v>0</v>
      </c>
      <c r="AD193" s="97">
        <f t="shared" si="61"/>
        <v>0</v>
      </c>
      <c r="AE193" s="97">
        <f t="shared" si="61"/>
        <v>1</v>
      </c>
      <c r="AF193" s="97">
        <f t="shared" si="61"/>
        <v>2</v>
      </c>
      <c r="AG193" s="97">
        <f t="shared" si="61"/>
        <v>1</v>
      </c>
      <c r="AH193" s="97">
        <f t="shared" si="61"/>
        <v>0</v>
      </c>
      <c r="AI193" s="97">
        <f t="shared" si="61"/>
        <v>1</v>
      </c>
      <c r="AJ193" s="97">
        <f t="shared" si="61"/>
        <v>0</v>
      </c>
      <c r="AK193" s="97">
        <f t="shared" si="61"/>
        <v>0</v>
      </c>
      <c r="AL193" s="409"/>
    </row>
    <row r="194" spans="1:585" x14ac:dyDescent="0.45">
      <c r="A194" s="394" t="s">
        <v>160</v>
      </c>
      <c r="B194" s="394"/>
      <c r="C194" s="432"/>
      <c r="D194" s="432"/>
      <c r="E194" s="432"/>
      <c r="F194" s="432"/>
      <c r="G194" s="432"/>
      <c r="H194" s="432"/>
      <c r="I194" s="432"/>
      <c r="J194" s="432"/>
      <c r="K194" s="432"/>
      <c r="L194" s="432"/>
      <c r="M194" s="432"/>
      <c r="N194" s="432"/>
      <c r="O194" s="432"/>
      <c r="P194" s="432"/>
      <c r="Q194" s="432"/>
      <c r="R194" s="432"/>
      <c r="S194" s="432"/>
      <c r="T194" s="432"/>
      <c r="U194" s="432"/>
      <c r="V194" s="432"/>
      <c r="W194" s="432"/>
      <c r="X194" s="432"/>
      <c r="Y194" s="432"/>
      <c r="Z194" s="432"/>
      <c r="AA194" s="432"/>
      <c r="AB194" s="432"/>
      <c r="AC194" s="432"/>
      <c r="AD194" s="432"/>
      <c r="AE194" s="432"/>
      <c r="AF194" s="432"/>
      <c r="AG194" s="432"/>
      <c r="AH194" s="432"/>
      <c r="AI194" s="432"/>
      <c r="AJ194" s="432"/>
      <c r="AK194" s="432"/>
      <c r="AL194" s="432"/>
    </row>
    <row r="195" spans="1:585" ht="32" x14ac:dyDescent="0.45">
      <c r="A195" s="26" t="s">
        <v>37</v>
      </c>
      <c r="B195" s="31" t="s">
        <v>295</v>
      </c>
      <c r="C195" s="406"/>
      <c r="D195" s="406"/>
      <c r="E195" s="406"/>
      <c r="F195" s="406"/>
      <c r="G195" s="406"/>
      <c r="H195" s="406"/>
      <c r="I195" s="406"/>
      <c r="J195" s="406"/>
      <c r="K195" s="406"/>
      <c r="L195" s="406"/>
      <c r="M195" s="406"/>
      <c r="N195" s="406"/>
      <c r="O195" s="406"/>
      <c r="P195" s="406"/>
      <c r="Q195" s="406"/>
      <c r="R195" s="406"/>
      <c r="S195" s="406"/>
      <c r="T195" s="406"/>
      <c r="U195" s="406"/>
      <c r="V195" s="406"/>
      <c r="W195" s="406"/>
      <c r="X195" s="406"/>
      <c r="Y195" s="406"/>
      <c r="Z195" s="406"/>
      <c r="AA195" s="406"/>
      <c r="AB195" s="406"/>
      <c r="AC195" s="406"/>
      <c r="AD195" s="406"/>
      <c r="AE195" s="406"/>
      <c r="AF195" s="406"/>
      <c r="AG195" s="406"/>
      <c r="AH195" s="406"/>
      <c r="AI195" s="406"/>
      <c r="AJ195" s="406"/>
      <c r="AK195" s="406"/>
      <c r="AL195" s="407"/>
      <c r="AM195" s="84"/>
      <c r="AN195" s="84" t="s">
        <v>112</v>
      </c>
      <c r="AO195" s="84" t="s">
        <v>112</v>
      </c>
      <c r="AP195" s="84" t="s">
        <v>112</v>
      </c>
      <c r="AQ195" s="84" t="s">
        <v>112</v>
      </c>
      <c r="AR195" s="84" t="s">
        <v>112</v>
      </c>
      <c r="AS195" s="84" t="s">
        <v>112</v>
      </c>
      <c r="AT195" s="84" t="s">
        <v>112</v>
      </c>
      <c r="AU195" s="84" t="s">
        <v>112</v>
      </c>
      <c r="AV195" s="84" t="s">
        <v>112</v>
      </c>
      <c r="AW195" s="84" t="s">
        <v>112</v>
      </c>
      <c r="AX195" s="84" t="s">
        <v>112</v>
      </c>
      <c r="AY195" s="84" t="s">
        <v>112</v>
      </c>
      <c r="AZ195" s="84" t="s">
        <v>112</v>
      </c>
      <c r="BA195" s="84" t="s">
        <v>112</v>
      </c>
      <c r="BB195" s="84" t="s">
        <v>112</v>
      </c>
      <c r="BC195" s="84" t="s">
        <v>112</v>
      </c>
      <c r="BD195" s="84" t="s">
        <v>112</v>
      </c>
      <c r="BE195" s="84" t="s">
        <v>112</v>
      </c>
      <c r="BF195" s="84" t="s">
        <v>112</v>
      </c>
      <c r="BG195" s="84" t="s">
        <v>112</v>
      </c>
      <c r="BH195" s="84" t="s">
        <v>112</v>
      </c>
      <c r="BI195" s="84" t="s">
        <v>112</v>
      </c>
      <c r="BJ195" s="84" t="s">
        <v>112</v>
      </c>
      <c r="BK195" s="84" t="s">
        <v>112</v>
      </c>
      <c r="BL195" s="84" t="s">
        <v>112</v>
      </c>
      <c r="BM195" s="84" t="s">
        <v>112</v>
      </c>
      <c r="BN195" s="84" t="s">
        <v>112</v>
      </c>
      <c r="BO195" s="84" t="s">
        <v>112</v>
      </c>
      <c r="BP195" s="84" t="s">
        <v>112</v>
      </c>
      <c r="BQ195" s="84" t="s">
        <v>112</v>
      </c>
      <c r="BR195" s="84" t="s">
        <v>112</v>
      </c>
      <c r="BS195" s="84" t="s">
        <v>112</v>
      </c>
      <c r="BT195" s="84" t="s">
        <v>112</v>
      </c>
      <c r="BU195" s="84" t="s">
        <v>112</v>
      </c>
      <c r="BV195" s="84" t="s">
        <v>112</v>
      </c>
      <c r="BW195" s="84" t="s">
        <v>112</v>
      </c>
      <c r="BX195" s="84" t="s">
        <v>112</v>
      </c>
      <c r="BY195" s="84" t="s">
        <v>112</v>
      </c>
      <c r="BZ195" s="84" t="s">
        <v>112</v>
      </c>
      <c r="CA195" s="84" t="s">
        <v>112</v>
      </c>
      <c r="CB195" s="84" t="s">
        <v>112</v>
      </c>
      <c r="CC195" s="84" t="s">
        <v>112</v>
      </c>
      <c r="CD195" s="84" t="s">
        <v>112</v>
      </c>
      <c r="CE195" s="84" t="s">
        <v>112</v>
      </c>
      <c r="CF195" s="84" t="s">
        <v>112</v>
      </c>
      <c r="CG195" s="84" t="s">
        <v>112</v>
      </c>
      <c r="CH195" s="84" t="s">
        <v>112</v>
      </c>
      <c r="CI195" s="84" t="s">
        <v>112</v>
      </c>
      <c r="CJ195" s="84" t="s">
        <v>112</v>
      </c>
      <c r="CK195" s="84" t="s">
        <v>112</v>
      </c>
      <c r="CL195" s="84" t="s">
        <v>112</v>
      </c>
      <c r="CM195" s="84" t="s">
        <v>112</v>
      </c>
      <c r="CN195" s="84" t="s">
        <v>112</v>
      </c>
      <c r="CO195" s="84" t="s">
        <v>112</v>
      </c>
      <c r="CP195" s="84" t="s">
        <v>112</v>
      </c>
      <c r="CQ195" s="84" t="s">
        <v>112</v>
      </c>
      <c r="CR195" s="84" t="s">
        <v>112</v>
      </c>
      <c r="CS195" s="84" t="s">
        <v>112</v>
      </c>
      <c r="CT195" s="84" t="s">
        <v>112</v>
      </c>
      <c r="CU195" s="84" t="s">
        <v>112</v>
      </c>
      <c r="CV195" s="84" t="s">
        <v>112</v>
      </c>
      <c r="CW195" s="84" t="s">
        <v>112</v>
      </c>
      <c r="CX195" s="84" t="s">
        <v>112</v>
      </c>
      <c r="CY195" s="84" t="s">
        <v>112</v>
      </c>
      <c r="CZ195" s="84" t="s">
        <v>112</v>
      </c>
      <c r="DA195" s="84" t="s">
        <v>112</v>
      </c>
      <c r="DB195" s="84" t="s">
        <v>112</v>
      </c>
      <c r="DC195" s="84" t="s">
        <v>112</v>
      </c>
      <c r="DD195" s="84" t="s">
        <v>112</v>
      </c>
      <c r="DE195" s="84" t="s">
        <v>112</v>
      </c>
      <c r="DF195" s="84" t="s">
        <v>112</v>
      </c>
      <c r="DG195" s="84" t="s">
        <v>112</v>
      </c>
      <c r="DH195" s="84" t="s">
        <v>112</v>
      </c>
      <c r="DI195" s="84" t="s">
        <v>112</v>
      </c>
      <c r="DJ195" s="84" t="s">
        <v>112</v>
      </c>
      <c r="DK195" s="84" t="s">
        <v>112</v>
      </c>
      <c r="DL195" s="84" t="s">
        <v>112</v>
      </c>
      <c r="DM195" s="84" t="s">
        <v>112</v>
      </c>
      <c r="DN195" s="84" t="s">
        <v>112</v>
      </c>
      <c r="DO195" s="84" t="s">
        <v>112</v>
      </c>
      <c r="DP195" s="84" t="s">
        <v>112</v>
      </c>
      <c r="DQ195" s="84" t="s">
        <v>112</v>
      </c>
      <c r="DR195" s="84" t="s">
        <v>112</v>
      </c>
      <c r="DS195" s="84" t="s">
        <v>112</v>
      </c>
      <c r="DT195" s="84" t="s">
        <v>112</v>
      </c>
      <c r="DU195" s="84" t="s">
        <v>112</v>
      </c>
      <c r="DV195" s="84" t="s">
        <v>112</v>
      </c>
      <c r="DW195" s="84" t="s">
        <v>112</v>
      </c>
      <c r="DX195" s="84" t="s">
        <v>112</v>
      </c>
      <c r="DY195" s="84" t="s">
        <v>112</v>
      </c>
      <c r="DZ195" s="84" t="s">
        <v>112</v>
      </c>
      <c r="EA195" s="84" t="s">
        <v>112</v>
      </c>
      <c r="EB195" s="84" t="s">
        <v>112</v>
      </c>
      <c r="EC195" s="84" t="s">
        <v>112</v>
      </c>
      <c r="ED195" s="84" t="s">
        <v>112</v>
      </c>
      <c r="EE195" s="84" t="s">
        <v>112</v>
      </c>
      <c r="EF195" s="84" t="s">
        <v>112</v>
      </c>
      <c r="EG195" s="84" t="s">
        <v>112</v>
      </c>
      <c r="EH195" s="84" t="s">
        <v>112</v>
      </c>
      <c r="EI195" s="84" t="s">
        <v>112</v>
      </c>
      <c r="EJ195" s="84" t="s">
        <v>112</v>
      </c>
      <c r="EK195" s="84" t="s">
        <v>112</v>
      </c>
      <c r="EL195" s="84" t="s">
        <v>112</v>
      </c>
      <c r="EM195" s="84" t="s">
        <v>112</v>
      </c>
      <c r="EN195" s="84" t="s">
        <v>112</v>
      </c>
      <c r="EO195" s="84" t="s">
        <v>112</v>
      </c>
      <c r="EP195" s="84" t="s">
        <v>112</v>
      </c>
      <c r="EQ195" s="84" t="s">
        <v>112</v>
      </c>
      <c r="ER195" s="84" t="s">
        <v>112</v>
      </c>
      <c r="ES195" s="84" t="s">
        <v>112</v>
      </c>
      <c r="ET195" s="84" t="s">
        <v>112</v>
      </c>
      <c r="EU195" s="84" t="s">
        <v>112</v>
      </c>
      <c r="EV195" s="84" t="s">
        <v>112</v>
      </c>
      <c r="EW195" s="84" t="s">
        <v>112</v>
      </c>
      <c r="EX195" s="84" t="s">
        <v>112</v>
      </c>
      <c r="EY195" s="84" t="s">
        <v>112</v>
      </c>
      <c r="EZ195" s="84" t="s">
        <v>112</v>
      </c>
      <c r="FA195" s="84" t="s">
        <v>112</v>
      </c>
      <c r="FB195" s="84" t="s">
        <v>112</v>
      </c>
      <c r="FC195" s="84" t="s">
        <v>112</v>
      </c>
      <c r="FD195" s="84" t="s">
        <v>112</v>
      </c>
      <c r="FE195" s="84" t="s">
        <v>112</v>
      </c>
      <c r="FF195" s="84" t="s">
        <v>112</v>
      </c>
      <c r="FG195" s="84" t="s">
        <v>112</v>
      </c>
      <c r="FH195" s="84" t="s">
        <v>112</v>
      </c>
      <c r="FI195" s="84" t="s">
        <v>112</v>
      </c>
      <c r="FJ195" s="84" t="s">
        <v>112</v>
      </c>
      <c r="FK195" s="84" t="s">
        <v>112</v>
      </c>
      <c r="FL195" s="84" t="s">
        <v>112</v>
      </c>
      <c r="FM195" s="84" t="s">
        <v>112</v>
      </c>
      <c r="FN195" s="84" t="s">
        <v>112</v>
      </c>
      <c r="FO195" s="84" t="s">
        <v>112</v>
      </c>
      <c r="FP195" s="84" t="s">
        <v>112</v>
      </c>
      <c r="FQ195" s="84" t="s">
        <v>112</v>
      </c>
      <c r="FR195" s="84" t="s">
        <v>112</v>
      </c>
      <c r="FS195" s="84" t="s">
        <v>112</v>
      </c>
      <c r="FT195" s="84" t="s">
        <v>112</v>
      </c>
      <c r="FU195" s="84" t="s">
        <v>112</v>
      </c>
      <c r="FV195" s="84" t="s">
        <v>112</v>
      </c>
      <c r="FW195" s="84" t="s">
        <v>112</v>
      </c>
      <c r="FX195" s="84" t="s">
        <v>112</v>
      </c>
      <c r="FY195" s="84" t="s">
        <v>112</v>
      </c>
      <c r="FZ195" s="84" t="s">
        <v>112</v>
      </c>
      <c r="GA195" s="84" t="s">
        <v>112</v>
      </c>
      <c r="GB195" s="84" t="s">
        <v>112</v>
      </c>
      <c r="GC195" s="84" t="s">
        <v>112</v>
      </c>
      <c r="GD195" s="84" t="s">
        <v>112</v>
      </c>
      <c r="GE195" s="84" t="s">
        <v>112</v>
      </c>
      <c r="GF195" s="84" t="s">
        <v>112</v>
      </c>
      <c r="GG195" s="84" t="s">
        <v>112</v>
      </c>
      <c r="GH195" s="84" t="s">
        <v>112</v>
      </c>
      <c r="GI195" s="84" t="s">
        <v>112</v>
      </c>
      <c r="GJ195" s="84" t="s">
        <v>112</v>
      </c>
      <c r="GK195" s="84" t="s">
        <v>112</v>
      </c>
      <c r="GL195" s="84" t="s">
        <v>112</v>
      </c>
      <c r="GM195" s="84" t="s">
        <v>112</v>
      </c>
      <c r="GN195" s="84" t="s">
        <v>112</v>
      </c>
      <c r="GO195" s="84" t="s">
        <v>112</v>
      </c>
      <c r="GP195" s="84" t="s">
        <v>112</v>
      </c>
      <c r="GQ195" s="84" t="s">
        <v>112</v>
      </c>
      <c r="GR195" s="84" t="s">
        <v>112</v>
      </c>
      <c r="GS195" s="84" t="s">
        <v>112</v>
      </c>
      <c r="GT195" s="84" t="s">
        <v>112</v>
      </c>
      <c r="GU195" s="84" t="s">
        <v>112</v>
      </c>
      <c r="GV195" s="84" t="s">
        <v>112</v>
      </c>
      <c r="GW195" s="84" t="s">
        <v>112</v>
      </c>
      <c r="GX195" s="84" t="s">
        <v>112</v>
      </c>
      <c r="GY195" s="84" t="s">
        <v>112</v>
      </c>
      <c r="GZ195" s="84" t="s">
        <v>112</v>
      </c>
      <c r="HA195" s="84" t="s">
        <v>112</v>
      </c>
      <c r="HB195" s="84" t="s">
        <v>112</v>
      </c>
      <c r="HC195" s="84" t="s">
        <v>112</v>
      </c>
      <c r="HD195" s="84" t="s">
        <v>112</v>
      </c>
      <c r="HE195" s="84" t="s">
        <v>112</v>
      </c>
      <c r="HF195" s="84" t="s">
        <v>112</v>
      </c>
      <c r="HG195" s="84" t="s">
        <v>112</v>
      </c>
      <c r="HH195" s="84" t="s">
        <v>112</v>
      </c>
      <c r="HI195" s="84" t="s">
        <v>112</v>
      </c>
      <c r="HJ195" s="84" t="s">
        <v>112</v>
      </c>
      <c r="HK195" s="84" t="s">
        <v>112</v>
      </c>
      <c r="HL195" s="84" t="s">
        <v>112</v>
      </c>
      <c r="HM195" s="84" t="s">
        <v>112</v>
      </c>
      <c r="HN195" s="84" t="s">
        <v>112</v>
      </c>
      <c r="HO195" s="84" t="s">
        <v>112</v>
      </c>
      <c r="HP195" s="84" t="s">
        <v>112</v>
      </c>
      <c r="HQ195" s="84" t="s">
        <v>112</v>
      </c>
      <c r="HR195" s="84" t="s">
        <v>112</v>
      </c>
      <c r="HS195" s="84" t="s">
        <v>112</v>
      </c>
      <c r="HT195" s="84" t="s">
        <v>112</v>
      </c>
      <c r="HU195" s="84" t="s">
        <v>112</v>
      </c>
      <c r="HV195" s="84" t="s">
        <v>112</v>
      </c>
      <c r="HW195" s="84" t="s">
        <v>112</v>
      </c>
      <c r="HX195" s="84" t="s">
        <v>112</v>
      </c>
      <c r="HY195" s="84" t="s">
        <v>112</v>
      </c>
      <c r="HZ195" s="84" t="s">
        <v>112</v>
      </c>
      <c r="IA195" s="84" t="s">
        <v>112</v>
      </c>
      <c r="IB195" s="84" t="s">
        <v>112</v>
      </c>
      <c r="IC195" s="84" t="s">
        <v>112</v>
      </c>
      <c r="ID195" s="84" t="s">
        <v>112</v>
      </c>
      <c r="IE195" s="84" t="s">
        <v>112</v>
      </c>
      <c r="IF195" s="84" t="s">
        <v>112</v>
      </c>
      <c r="IG195" s="84" t="s">
        <v>112</v>
      </c>
      <c r="IH195" s="84" t="s">
        <v>112</v>
      </c>
      <c r="II195" s="84" t="s">
        <v>112</v>
      </c>
      <c r="IJ195" s="84" t="s">
        <v>112</v>
      </c>
      <c r="IK195" s="84" t="s">
        <v>112</v>
      </c>
      <c r="IL195" s="84" t="s">
        <v>112</v>
      </c>
      <c r="IM195" s="84" t="s">
        <v>112</v>
      </c>
      <c r="IN195" s="84" t="s">
        <v>112</v>
      </c>
      <c r="IO195" s="84" t="s">
        <v>112</v>
      </c>
      <c r="IP195" s="84" t="s">
        <v>112</v>
      </c>
      <c r="IQ195" s="84" t="s">
        <v>112</v>
      </c>
      <c r="IR195" s="84" t="s">
        <v>112</v>
      </c>
      <c r="IS195" s="84" t="s">
        <v>112</v>
      </c>
      <c r="IT195" s="84" t="s">
        <v>112</v>
      </c>
      <c r="IU195" s="84" t="s">
        <v>112</v>
      </c>
      <c r="IV195" s="84" t="s">
        <v>112</v>
      </c>
      <c r="IW195" s="84" t="s">
        <v>112</v>
      </c>
      <c r="IX195" s="84" t="s">
        <v>112</v>
      </c>
      <c r="IY195" s="84" t="s">
        <v>112</v>
      </c>
      <c r="IZ195" s="84" t="s">
        <v>112</v>
      </c>
      <c r="JA195" s="84" t="s">
        <v>112</v>
      </c>
      <c r="JB195" s="84" t="s">
        <v>112</v>
      </c>
      <c r="JC195" s="84" t="s">
        <v>112</v>
      </c>
      <c r="JD195" s="84" t="s">
        <v>112</v>
      </c>
      <c r="JE195" s="84" t="s">
        <v>112</v>
      </c>
      <c r="JF195" s="84" t="s">
        <v>112</v>
      </c>
      <c r="JG195" s="84" t="s">
        <v>112</v>
      </c>
      <c r="JH195" s="84" t="s">
        <v>112</v>
      </c>
      <c r="JI195" s="84" t="s">
        <v>112</v>
      </c>
      <c r="JJ195" s="84" t="s">
        <v>112</v>
      </c>
      <c r="JK195" s="84" t="s">
        <v>112</v>
      </c>
      <c r="JL195" s="84" t="s">
        <v>112</v>
      </c>
      <c r="JM195" s="84" t="s">
        <v>112</v>
      </c>
      <c r="JN195" s="84" t="s">
        <v>112</v>
      </c>
      <c r="JO195" s="84" t="s">
        <v>112</v>
      </c>
      <c r="JP195" s="84" t="s">
        <v>112</v>
      </c>
      <c r="JQ195" s="84" t="s">
        <v>112</v>
      </c>
      <c r="JR195" s="84" t="s">
        <v>112</v>
      </c>
      <c r="JS195" s="84" t="s">
        <v>112</v>
      </c>
      <c r="JT195" s="84" t="s">
        <v>112</v>
      </c>
      <c r="JU195" s="84" t="s">
        <v>112</v>
      </c>
      <c r="JV195" s="84" t="s">
        <v>112</v>
      </c>
      <c r="JW195" s="84" t="s">
        <v>112</v>
      </c>
      <c r="JX195" s="84" t="s">
        <v>112</v>
      </c>
      <c r="JY195" s="84" t="s">
        <v>112</v>
      </c>
      <c r="JZ195" s="84" t="s">
        <v>112</v>
      </c>
      <c r="KA195" s="84" t="s">
        <v>112</v>
      </c>
      <c r="KB195" s="84" t="s">
        <v>112</v>
      </c>
      <c r="KC195" s="84" t="s">
        <v>112</v>
      </c>
      <c r="KD195" s="84" t="s">
        <v>112</v>
      </c>
      <c r="KE195" s="84" t="s">
        <v>112</v>
      </c>
      <c r="KF195" s="84" t="s">
        <v>112</v>
      </c>
      <c r="KG195" s="84" t="s">
        <v>112</v>
      </c>
      <c r="KH195" s="84" t="s">
        <v>112</v>
      </c>
      <c r="KI195" s="84" t="s">
        <v>112</v>
      </c>
      <c r="KJ195" s="84" t="s">
        <v>112</v>
      </c>
      <c r="KK195" s="84" t="s">
        <v>112</v>
      </c>
      <c r="KL195" s="84" t="s">
        <v>112</v>
      </c>
      <c r="KM195" s="84" t="s">
        <v>112</v>
      </c>
      <c r="KN195" s="84" t="s">
        <v>112</v>
      </c>
      <c r="KO195" s="84" t="s">
        <v>112</v>
      </c>
      <c r="KP195" s="84" t="s">
        <v>112</v>
      </c>
      <c r="KQ195" s="84" t="s">
        <v>112</v>
      </c>
      <c r="KR195" s="84" t="s">
        <v>112</v>
      </c>
      <c r="KS195" s="84" t="s">
        <v>112</v>
      </c>
      <c r="KT195" s="84" t="s">
        <v>112</v>
      </c>
      <c r="KU195" s="84" t="s">
        <v>112</v>
      </c>
      <c r="KV195" s="84" t="s">
        <v>112</v>
      </c>
      <c r="KW195" s="84" t="s">
        <v>112</v>
      </c>
      <c r="KX195" s="84" t="s">
        <v>112</v>
      </c>
      <c r="KY195" s="84" t="s">
        <v>112</v>
      </c>
      <c r="KZ195" s="84" t="s">
        <v>112</v>
      </c>
      <c r="LA195" s="84" t="s">
        <v>112</v>
      </c>
      <c r="LB195" s="84" t="s">
        <v>112</v>
      </c>
      <c r="LC195" s="84" t="s">
        <v>112</v>
      </c>
      <c r="LD195" s="84" t="s">
        <v>112</v>
      </c>
      <c r="LE195" s="84" t="s">
        <v>112</v>
      </c>
      <c r="LF195" s="84" t="s">
        <v>112</v>
      </c>
      <c r="LG195" s="84" t="s">
        <v>112</v>
      </c>
      <c r="LH195" s="84" t="s">
        <v>112</v>
      </c>
      <c r="LI195" s="84" t="s">
        <v>112</v>
      </c>
      <c r="LJ195" s="84" t="s">
        <v>112</v>
      </c>
      <c r="LK195" s="84" t="s">
        <v>112</v>
      </c>
      <c r="LL195" s="84" t="s">
        <v>112</v>
      </c>
      <c r="LM195" s="84" t="s">
        <v>112</v>
      </c>
      <c r="LN195" s="84" t="s">
        <v>112</v>
      </c>
      <c r="LO195" s="84" t="s">
        <v>112</v>
      </c>
      <c r="LP195" s="84" t="s">
        <v>112</v>
      </c>
      <c r="LQ195" s="84" t="s">
        <v>112</v>
      </c>
      <c r="LR195" s="84" t="s">
        <v>112</v>
      </c>
      <c r="LS195" s="84" t="s">
        <v>112</v>
      </c>
      <c r="LT195" s="84" t="s">
        <v>112</v>
      </c>
      <c r="LU195" s="84" t="s">
        <v>112</v>
      </c>
      <c r="LV195" s="84" t="s">
        <v>112</v>
      </c>
      <c r="LW195" s="84" t="s">
        <v>112</v>
      </c>
      <c r="LX195" s="84" t="s">
        <v>112</v>
      </c>
      <c r="LY195" s="84" t="s">
        <v>112</v>
      </c>
      <c r="LZ195" s="84" t="s">
        <v>112</v>
      </c>
      <c r="MA195" s="84" t="s">
        <v>112</v>
      </c>
      <c r="MB195" s="84" t="s">
        <v>112</v>
      </c>
      <c r="MC195" s="84" t="s">
        <v>112</v>
      </c>
      <c r="MD195" s="84" t="s">
        <v>112</v>
      </c>
      <c r="ME195" s="84" t="s">
        <v>112</v>
      </c>
      <c r="MF195" s="84" t="s">
        <v>112</v>
      </c>
      <c r="MG195" s="84" t="s">
        <v>112</v>
      </c>
      <c r="MH195" s="84" t="s">
        <v>112</v>
      </c>
      <c r="MI195" s="84" t="s">
        <v>112</v>
      </c>
      <c r="MJ195" s="84" t="s">
        <v>112</v>
      </c>
      <c r="MK195" s="84" t="s">
        <v>112</v>
      </c>
      <c r="ML195" s="84" t="s">
        <v>112</v>
      </c>
      <c r="MM195" s="84" t="s">
        <v>112</v>
      </c>
      <c r="MN195" s="84" t="s">
        <v>112</v>
      </c>
      <c r="MO195" s="84" t="s">
        <v>112</v>
      </c>
      <c r="MP195" s="84" t="s">
        <v>112</v>
      </c>
      <c r="MQ195" s="84" t="s">
        <v>112</v>
      </c>
      <c r="MR195" s="84" t="s">
        <v>112</v>
      </c>
      <c r="MS195" s="84" t="s">
        <v>112</v>
      </c>
      <c r="MT195" s="84" t="s">
        <v>112</v>
      </c>
      <c r="MU195" s="84" t="s">
        <v>112</v>
      </c>
      <c r="MV195" s="84" t="s">
        <v>112</v>
      </c>
      <c r="MW195" s="84" t="s">
        <v>112</v>
      </c>
      <c r="MX195" s="84" t="s">
        <v>112</v>
      </c>
      <c r="MY195" s="84" t="s">
        <v>112</v>
      </c>
      <c r="MZ195" s="84" t="s">
        <v>112</v>
      </c>
      <c r="NA195" s="84" t="s">
        <v>112</v>
      </c>
      <c r="NB195" s="84" t="s">
        <v>112</v>
      </c>
      <c r="NC195" s="84" t="s">
        <v>112</v>
      </c>
      <c r="ND195" s="84" t="s">
        <v>112</v>
      </c>
      <c r="NE195" s="84" t="s">
        <v>112</v>
      </c>
      <c r="NF195" s="84" t="s">
        <v>112</v>
      </c>
      <c r="NG195" s="84" t="s">
        <v>112</v>
      </c>
      <c r="NH195" s="84" t="s">
        <v>112</v>
      </c>
      <c r="NI195" s="84" t="s">
        <v>112</v>
      </c>
      <c r="NJ195" s="84" t="s">
        <v>112</v>
      </c>
      <c r="NK195" s="84" t="s">
        <v>112</v>
      </c>
      <c r="NL195" s="84" t="s">
        <v>112</v>
      </c>
      <c r="NM195" s="84" t="s">
        <v>112</v>
      </c>
      <c r="NN195" s="84" t="s">
        <v>112</v>
      </c>
      <c r="NO195" s="84" t="s">
        <v>112</v>
      </c>
      <c r="NP195" s="84" t="s">
        <v>112</v>
      </c>
      <c r="NQ195" s="84" t="s">
        <v>112</v>
      </c>
      <c r="NR195" s="84" t="s">
        <v>112</v>
      </c>
      <c r="NS195" s="84" t="s">
        <v>112</v>
      </c>
      <c r="NT195" s="84" t="s">
        <v>112</v>
      </c>
      <c r="NU195" s="84" t="s">
        <v>112</v>
      </c>
      <c r="NV195" s="84" t="s">
        <v>112</v>
      </c>
      <c r="NW195" s="84" t="s">
        <v>112</v>
      </c>
      <c r="NX195" s="84" t="s">
        <v>112</v>
      </c>
      <c r="NY195" s="84" t="s">
        <v>112</v>
      </c>
      <c r="NZ195" s="84" t="s">
        <v>112</v>
      </c>
      <c r="OA195" s="84" t="s">
        <v>112</v>
      </c>
      <c r="OB195" s="84" t="s">
        <v>112</v>
      </c>
      <c r="OC195" s="84" t="s">
        <v>112</v>
      </c>
      <c r="OD195" s="84" t="s">
        <v>112</v>
      </c>
      <c r="OE195" s="84" t="s">
        <v>112</v>
      </c>
      <c r="OF195" s="84" t="s">
        <v>112</v>
      </c>
      <c r="OG195" s="84" t="s">
        <v>112</v>
      </c>
      <c r="OH195" s="84" t="s">
        <v>112</v>
      </c>
      <c r="OI195" s="84" t="s">
        <v>112</v>
      </c>
      <c r="OJ195" s="84" t="s">
        <v>112</v>
      </c>
      <c r="OK195" s="84" t="s">
        <v>112</v>
      </c>
      <c r="OL195" s="84" t="s">
        <v>112</v>
      </c>
      <c r="OM195" s="84" t="s">
        <v>112</v>
      </c>
      <c r="ON195" s="84" t="s">
        <v>112</v>
      </c>
      <c r="OO195" s="84" t="s">
        <v>112</v>
      </c>
      <c r="OP195" s="84" t="s">
        <v>112</v>
      </c>
      <c r="OQ195" s="84" t="s">
        <v>112</v>
      </c>
      <c r="OR195" s="84" t="s">
        <v>112</v>
      </c>
      <c r="OS195" s="84" t="s">
        <v>112</v>
      </c>
      <c r="OT195" s="84" t="s">
        <v>112</v>
      </c>
      <c r="OU195" s="84" t="s">
        <v>112</v>
      </c>
      <c r="OV195" s="84" t="s">
        <v>112</v>
      </c>
      <c r="OW195" s="84" t="s">
        <v>112</v>
      </c>
      <c r="OX195" s="84" t="s">
        <v>112</v>
      </c>
      <c r="OY195" s="84" t="s">
        <v>112</v>
      </c>
      <c r="OZ195" s="84" t="s">
        <v>112</v>
      </c>
      <c r="PA195" s="84" t="s">
        <v>112</v>
      </c>
      <c r="PB195" s="84" t="s">
        <v>112</v>
      </c>
      <c r="PC195" s="84" t="s">
        <v>112</v>
      </c>
      <c r="PD195" s="84" t="s">
        <v>112</v>
      </c>
      <c r="PE195" s="84" t="s">
        <v>112</v>
      </c>
      <c r="PF195" s="84" t="s">
        <v>112</v>
      </c>
      <c r="PG195" s="84" t="s">
        <v>112</v>
      </c>
      <c r="PH195" s="84" t="s">
        <v>112</v>
      </c>
      <c r="PI195" s="84" t="s">
        <v>112</v>
      </c>
      <c r="PJ195" s="84" t="s">
        <v>112</v>
      </c>
      <c r="PK195" s="84" t="s">
        <v>112</v>
      </c>
      <c r="PL195" s="84" t="s">
        <v>112</v>
      </c>
      <c r="PM195" s="84" t="s">
        <v>112</v>
      </c>
      <c r="PN195" s="84" t="s">
        <v>112</v>
      </c>
      <c r="PO195" s="84" t="s">
        <v>112</v>
      </c>
      <c r="PP195" s="84" t="s">
        <v>112</v>
      </c>
      <c r="PQ195" s="84" t="s">
        <v>112</v>
      </c>
      <c r="PR195" s="84" t="s">
        <v>112</v>
      </c>
      <c r="PS195" s="84" t="s">
        <v>112</v>
      </c>
      <c r="PT195" s="84" t="s">
        <v>112</v>
      </c>
      <c r="PU195" s="84" t="s">
        <v>112</v>
      </c>
      <c r="PV195" s="84" t="s">
        <v>112</v>
      </c>
      <c r="PW195" s="84" t="s">
        <v>112</v>
      </c>
      <c r="PX195" s="84" t="s">
        <v>112</v>
      </c>
      <c r="PY195" s="84" t="s">
        <v>112</v>
      </c>
      <c r="PZ195" s="84" t="s">
        <v>112</v>
      </c>
      <c r="QA195" s="84" t="s">
        <v>112</v>
      </c>
      <c r="QB195" s="84" t="s">
        <v>112</v>
      </c>
      <c r="QC195" s="84" t="s">
        <v>112</v>
      </c>
      <c r="QD195" s="84" t="s">
        <v>112</v>
      </c>
      <c r="QE195" s="84" t="s">
        <v>112</v>
      </c>
      <c r="QF195" s="84" t="s">
        <v>112</v>
      </c>
      <c r="QG195" s="84" t="s">
        <v>112</v>
      </c>
      <c r="QH195" s="84" t="s">
        <v>112</v>
      </c>
      <c r="QI195" s="84" t="s">
        <v>112</v>
      </c>
      <c r="QJ195" s="84" t="s">
        <v>112</v>
      </c>
      <c r="QK195" s="84" t="s">
        <v>112</v>
      </c>
      <c r="QL195" s="84" t="s">
        <v>112</v>
      </c>
      <c r="QM195" s="84" t="s">
        <v>112</v>
      </c>
      <c r="QN195" s="84" t="s">
        <v>112</v>
      </c>
      <c r="QO195" s="84" t="s">
        <v>112</v>
      </c>
      <c r="QP195" s="84" t="s">
        <v>112</v>
      </c>
      <c r="QQ195" s="84" t="s">
        <v>112</v>
      </c>
      <c r="QR195" s="84" t="s">
        <v>112</v>
      </c>
      <c r="QS195" s="84" t="s">
        <v>112</v>
      </c>
      <c r="QT195" s="84" t="s">
        <v>112</v>
      </c>
      <c r="QU195" s="84" t="s">
        <v>112</v>
      </c>
      <c r="QV195" s="84" t="s">
        <v>112</v>
      </c>
      <c r="QW195" s="84" t="s">
        <v>112</v>
      </c>
      <c r="QX195" s="84" t="s">
        <v>112</v>
      </c>
      <c r="QY195" s="84" t="s">
        <v>112</v>
      </c>
      <c r="QZ195" s="84" t="s">
        <v>112</v>
      </c>
      <c r="RA195" s="84" t="s">
        <v>112</v>
      </c>
      <c r="RB195" s="84" t="s">
        <v>112</v>
      </c>
      <c r="RC195" s="84" t="s">
        <v>112</v>
      </c>
      <c r="RD195" s="84" t="s">
        <v>112</v>
      </c>
      <c r="RE195" s="84" t="s">
        <v>112</v>
      </c>
      <c r="RF195" s="84" t="s">
        <v>112</v>
      </c>
      <c r="RG195" s="84" t="s">
        <v>112</v>
      </c>
      <c r="RH195" s="84" t="s">
        <v>112</v>
      </c>
      <c r="RI195" s="84" t="s">
        <v>112</v>
      </c>
      <c r="RJ195" s="84" t="s">
        <v>112</v>
      </c>
      <c r="RK195" s="84" t="s">
        <v>112</v>
      </c>
      <c r="RL195" s="84" t="s">
        <v>112</v>
      </c>
      <c r="RM195" s="84" t="s">
        <v>112</v>
      </c>
      <c r="RN195" s="84" t="s">
        <v>112</v>
      </c>
      <c r="RO195" s="84" t="s">
        <v>112</v>
      </c>
      <c r="RP195" s="84" t="s">
        <v>112</v>
      </c>
      <c r="RQ195" s="84" t="s">
        <v>112</v>
      </c>
      <c r="RR195" s="84" t="s">
        <v>112</v>
      </c>
      <c r="RS195" s="84" t="s">
        <v>112</v>
      </c>
      <c r="RT195" s="84" t="s">
        <v>112</v>
      </c>
      <c r="RU195" s="84" t="s">
        <v>112</v>
      </c>
      <c r="RV195" s="84" t="s">
        <v>112</v>
      </c>
      <c r="RW195" s="84" t="s">
        <v>112</v>
      </c>
      <c r="RX195" s="84" t="s">
        <v>112</v>
      </c>
      <c r="RY195" s="84" t="s">
        <v>112</v>
      </c>
      <c r="RZ195" s="84" t="s">
        <v>112</v>
      </c>
      <c r="SA195" s="84" t="s">
        <v>112</v>
      </c>
      <c r="SB195" s="84" t="s">
        <v>112</v>
      </c>
      <c r="SC195" s="84" t="s">
        <v>112</v>
      </c>
      <c r="SD195" s="84" t="s">
        <v>112</v>
      </c>
      <c r="SE195" s="84" t="s">
        <v>112</v>
      </c>
      <c r="SF195" s="84" t="s">
        <v>112</v>
      </c>
      <c r="SG195" s="84" t="s">
        <v>112</v>
      </c>
      <c r="SH195" s="84" t="s">
        <v>112</v>
      </c>
      <c r="SI195" s="84" t="s">
        <v>112</v>
      </c>
      <c r="SJ195" s="84" t="s">
        <v>112</v>
      </c>
      <c r="SK195" s="84" t="s">
        <v>112</v>
      </c>
      <c r="SL195" s="84" t="s">
        <v>112</v>
      </c>
      <c r="SM195" s="84" t="s">
        <v>112</v>
      </c>
      <c r="SN195" s="84" t="s">
        <v>112</v>
      </c>
      <c r="SO195" s="84" t="s">
        <v>112</v>
      </c>
      <c r="SP195" s="84" t="s">
        <v>112</v>
      </c>
      <c r="SQ195" s="84" t="s">
        <v>112</v>
      </c>
      <c r="SR195" s="84" t="s">
        <v>112</v>
      </c>
      <c r="SS195" s="84" t="s">
        <v>112</v>
      </c>
      <c r="ST195" s="84" t="s">
        <v>112</v>
      </c>
      <c r="SU195" s="84" t="s">
        <v>112</v>
      </c>
      <c r="SV195" s="84" t="s">
        <v>112</v>
      </c>
      <c r="SW195" s="84" t="s">
        <v>112</v>
      </c>
      <c r="SX195" s="84" t="s">
        <v>112</v>
      </c>
      <c r="SY195" s="84" t="s">
        <v>112</v>
      </c>
      <c r="SZ195" s="84" t="s">
        <v>112</v>
      </c>
      <c r="TA195" s="84" t="s">
        <v>112</v>
      </c>
      <c r="TB195" s="84" t="s">
        <v>112</v>
      </c>
      <c r="TC195" s="84" t="s">
        <v>112</v>
      </c>
      <c r="TD195" s="84" t="s">
        <v>112</v>
      </c>
      <c r="TE195" s="84" t="s">
        <v>112</v>
      </c>
      <c r="TF195" s="84" t="s">
        <v>112</v>
      </c>
      <c r="TG195" s="84" t="s">
        <v>112</v>
      </c>
      <c r="TH195" s="84" t="s">
        <v>112</v>
      </c>
      <c r="TI195" s="84" t="s">
        <v>112</v>
      </c>
      <c r="TJ195" s="84" t="s">
        <v>112</v>
      </c>
      <c r="TK195" s="84" t="s">
        <v>112</v>
      </c>
      <c r="TL195" s="84" t="s">
        <v>112</v>
      </c>
      <c r="TM195" s="84" t="s">
        <v>112</v>
      </c>
      <c r="TN195" s="84" t="s">
        <v>112</v>
      </c>
      <c r="TO195" s="84" t="s">
        <v>112</v>
      </c>
      <c r="TP195" s="84" t="s">
        <v>112</v>
      </c>
      <c r="TQ195" s="84" t="s">
        <v>112</v>
      </c>
      <c r="TR195" s="84" t="s">
        <v>112</v>
      </c>
      <c r="TS195" s="84" t="s">
        <v>112</v>
      </c>
      <c r="TT195" s="84" t="s">
        <v>112</v>
      </c>
      <c r="TU195" s="84" t="s">
        <v>112</v>
      </c>
      <c r="TV195" s="84" t="s">
        <v>112</v>
      </c>
      <c r="TW195" s="84" t="s">
        <v>112</v>
      </c>
      <c r="TX195" s="84" t="s">
        <v>112</v>
      </c>
      <c r="TY195" s="84" t="s">
        <v>112</v>
      </c>
      <c r="TZ195" s="84" t="s">
        <v>112</v>
      </c>
      <c r="UA195" s="84" t="s">
        <v>112</v>
      </c>
      <c r="UB195" s="84" t="s">
        <v>112</v>
      </c>
      <c r="UC195" s="84" t="s">
        <v>112</v>
      </c>
      <c r="UD195" s="84" t="s">
        <v>112</v>
      </c>
      <c r="UE195" s="84" t="s">
        <v>112</v>
      </c>
      <c r="UF195" s="84" t="s">
        <v>112</v>
      </c>
      <c r="UG195" s="84" t="s">
        <v>112</v>
      </c>
      <c r="UH195" s="84" t="s">
        <v>112</v>
      </c>
      <c r="UI195" s="84" t="s">
        <v>112</v>
      </c>
      <c r="UJ195" s="84" t="s">
        <v>112</v>
      </c>
      <c r="UK195" s="84" t="s">
        <v>112</v>
      </c>
      <c r="UL195" s="84" t="s">
        <v>112</v>
      </c>
      <c r="UM195" s="84" t="s">
        <v>112</v>
      </c>
      <c r="UN195" s="84" t="s">
        <v>112</v>
      </c>
      <c r="UO195" s="84" t="s">
        <v>112</v>
      </c>
      <c r="UP195" s="84" t="s">
        <v>112</v>
      </c>
      <c r="UQ195" s="84" t="s">
        <v>112</v>
      </c>
      <c r="UR195" s="84" t="s">
        <v>112</v>
      </c>
      <c r="US195" s="84" t="s">
        <v>112</v>
      </c>
      <c r="UT195" s="84" t="s">
        <v>112</v>
      </c>
      <c r="UU195" s="84" t="s">
        <v>112</v>
      </c>
      <c r="UV195" s="84" t="s">
        <v>112</v>
      </c>
      <c r="UW195" s="84" t="s">
        <v>112</v>
      </c>
      <c r="UX195" s="84" t="s">
        <v>112</v>
      </c>
      <c r="UY195" s="84" t="s">
        <v>112</v>
      </c>
      <c r="UZ195" s="84" t="s">
        <v>112</v>
      </c>
      <c r="VA195" s="84" t="s">
        <v>112</v>
      </c>
      <c r="VB195" s="84" t="s">
        <v>112</v>
      </c>
      <c r="VC195" s="84" t="s">
        <v>112</v>
      </c>
      <c r="VD195" s="84" t="s">
        <v>112</v>
      </c>
      <c r="VE195" s="84" t="s">
        <v>112</v>
      </c>
      <c r="VF195" s="84" t="s">
        <v>112</v>
      </c>
      <c r="VG195" s="84" t="s">
        <v>112</v>
      </c>
      <c r="VH195" s="84" t="s">
        <v>112</v>
      </c>
      <c r="VI195" s="84" t="s">
        <v>112</v>
      </c>
      <c r="VJ195" s="84" t="s">
        <v>112</v>
      </c>
      <c r="VK195" s="84" t="s">
        <v>112</v>
      </c>
      <c r="VL195" s="84" t="s">
        <v>112</v>
      </c>
      <c r="VM195" s="84" t="s">
        <v>112</v>
      </c>
    </row>
    <row r="196" spans="1:585" x14ac:dyDescent="0.45">
      <c r="A196" s="216" t="s">
        <v>41</v>
      </c>
      <c r="B196" s="262" t="s">
        <v>660</v>
      </c>
      <c r="C196" s="185"/>
      <c r="D196" s="185"/>
      <c r="E196" s="185"/>
      <c r="F196" s="185"/>
      <c r="G196" s="185"/>
      <c r="H196" s="185"/>
      <c r="I196" s="185"/>
      <c r="J196" s="185"/>
      <c r="K196" s="185"/>
      <c r="L196" s="185"/>
      <c r="M196" s="339" t="s">
        <v>40</v>
      </c>
      <c r="N196" s="185"/>
      <c r="O196" s="185"/>
      <c r="P196" s="185"/>
      <c r="Q196" s="185"/>
      <c r="R196" s="339" t="s">
        <v>40</v>
      </c>
      <c r="S196" s="185"/>
      <c r="T196" s="185"/>
      <c r="U196" s="185"/>
      <c r="V196" s="185"/>
      <c r="W196" s="185"/>
      <c r="X196" s="185"/>
      <c r="Y196" s="185"/>
      <c r="Z196" s="185"/>
      <c r="AA196" s="339" t="s">
        <v>40</v>
      </c>
      <c r="AB196" s="97">
        <f t="shared" ref="AB196:AB197" si="63">COUNTIF(C196:AA196,"x")</f>
        <v>3</v>
      </c>
      <c r="AC196" s="97">
        <f t="shared" ref="AC196:AK205" si="64">COUNTIFS($C196:$AA196,"x",$C$3:$AA$3,AC$4)</f>
        <v>0</v>
      </c>
      <c r="AD196" s="97">
        <f t="shared" si="64"/>
        <v>0</v>
      </c>
      <c r="AE196" s="97">
        <f t="shared" si="64"/>
        <v>1</v>
      </c>
      <c r="AF196" s="97">
        <f t="shared" si="64"/>
        <v>0</v>
      </c>
      <c r="AG196" s="97">
        <f t="shared" si="64"/>
        <v>1</v>
      </c>
      <c r="AH196" s="97">
        <f t="shared" si="64"/>
        <v>0</v>
      </c>
      <c r="AI196" s="97">
        <f t="shared" si="64"/>
        <v>1</v>
      </c>
      <c r="AJ196" s="97">
        <f t="shared" si="64"/>
        <v>0</v>
      </c>
      <c r="AK196" s="97">
        <f t="shared" si="64"/>
        <v>0</v>
      </c>
      <c r="AL196" s="426" t="s">
        <v>726</v>
      </c>
      <c r="AM196" s="84"/>
      <c r="AN196" s="84"/>
      <c r="AO196" s="84"/>
      <c r="AP196" s="84"/>
      <c r="AQ196" s="84"/>
      <c r="AR196" s="84"/>
      <c r="AS196" s="84"/>
      <c r="AT196" s="84"/>
      <c r="AU196" s="84"/>
      <c r="AV196" s="84"/>
      <c r="AW196" s="84"/>
      <c r="AX196" s="84"/>
      <c r="AY196" s="84"/>
      <c r="AZ196" s="84"/>
      <c r="BA196" s="84"/>
      <c r="BB196" s="84"/>
      <c r="BC196" s="84"/>
      <c r="BD196" s="84"/>
      <c r="BE196" s="84"/>
      <c r="BF196" s="84"/>
      <c r="BG196" s="84"/>
      <c r="BH196" s="84"/>
      <c r="BI196" s="84"/>
      <c r="BJ196" s="84"/>
      <c r="BK196" s="84"/>
      <c r="BL196" s="84"/>
      <c r="BM196" s="84"/>
      <c r="BN196" s="84"/>
      <c r="BO196" s="84"/>
      <c r="BP196" s="84"/>
      <c r="BQ196" s="84"/>
      <c r="BR196" s="84"/>
      <c r="BS196" s="84"/>
      <c r="BT196" s="84"/>
      <c r="BU196" s="84"/>
      <c r="BV196" s="84"/>
      <c r="BW196" s="84"/>
      <c r="BX196" s="84"/>
      <c r="BY196" s="84"/>
      <c r="BZ196" s="84"/>
      <c r="CA196" s="84"/>
      <c r="CB196" s="84"/>
      <c r="CC196" s="84"/>
      <c r="CD196" s="84"/>
      <c r="CE196" s="84"/>
      <c r="CF196" s="84"/>
      <c r="CG196" s="84"/>
      <c r="CH196" s="84"/>
      <c r="CI196" s="84"/>
      <c r="CJ196" s="84"/>
      <c r="CK196" s="84"/>
      <c r="CL196" s="84"/>
      <c r="CM196" s="84"/>
      <c r="CN196" s="84"/>
      <c r="CO196" s="84"/>
      <c r="CP196" s="84"/>
      <c r="CQ196" s="84"/>
      <c r="CR196" s="84"/>
      <c r="CS196" s="84"/>
      <c r="CT196" s="84"/>
      <c r="CU196" s="84"/>
      <c r="CV196" s="84"/>
      <c r="CW196" s="84"/>
      <c r="CX196" s="84"/>
      <c r="CY196" s="84"/>
      <c r="CZ196" s="84"/>
      <c r="DA196" s="84"/>
      <c r="DB196" s="84"/>
      <c r="DC196" s="84"/>
      <c r="DD196" s="84"/>
      <c r="DE196" s="84"/>
      <c r="DF196" s="84"/>
      <c r="DG196" s="84"/>
      <c r="DH196" s="84"/>
      <c r="DI196" s="84"/>
      <c r="DJ196" s="84"/>
      <c r="DK196" s="84"/>
      <c r="DL196" s="84"/>
      <c r="DM196" s="84"/>
      <c r="DN196" s="84"/>
      <c r="DO196" s="84"/>
      <c r="DP196" s="84"/>
      <c r="DQ196" s="84"/>
      <c r="DR196" s="84"/>
      <c r="DS196" s="84"/>
      <c r="DT196" s="84"/>
      <c r="DU196" s="84"/>
      <c r="DV196" s="84"/>
      <c r="DW196" s="84"/>
      <c r="DX196" s="84"/>
      <c r="DY196" s="84"/>
      <c r="DZ196" s="84"/>
      <c r="EA196" s="84"/>
      <c r="EB196" s="84"/>
      <c r="EC196" s="84"/>
      <c r="ED196" s="84"/>
      <c r="EE196" s="84"/>
      <c r="EF196" s="84"/>
      <c r="EG196" s="84"/>
      <c r="EH196" s="84"/>
      <c r="EI196" s="84"/>
      <c r="EJ196" s="84"/>
      <c r="EK196" s="84"/>
      <c r="EL196" s="84"/>
      <c r="EM196" s="84"/>
      <c r="EN196" s="84"/>
      <c r="EO196" s="84"/>
      <c r="EP196" s="84"/>
      <c r="EQ196" s="84"/>
      <c r="ER196" s="84"/>
      <c r="ES196" s="84"/>
      <c r="ET196" s="84"/>
      <c r="EU196" s="84"/>
      <c r="EV196" s="84"/>
      <c r="EW196" s="84"/>
      <c r="EX196" s="84"/>
      <c r="EY196" s="84"/>
      <c r="EZ196" s="84"/>
      <c r="FA196" s="84"/>
      <c r="FB196" s="84"/>
      <c r="FC196" s="84"/>
      <c r="FD196" s="84"/>
      <c r="FE196" s="84"/>
      <c r="FF196" s="84"/>
      <c r="FG196" s="84"/>
      <c r="FH196" s="84"/>
      <c r="FI196" s="84"/>
      <c r="FJ196" s="84"/>
      <c r="FK196" s="84"/>
      <c r="FL196" s="84"/>
      <c r="FM196" s="84"/>
      <c r="FN196" s="84"/>
      <c r="FO196" s="84"/>
      <c r="FP196" s="84"/>
      <c r="FQ196" s="84"/>
      <c r="FR196" s="84"/>
      <c r="FS196" s="84"/>
      <c r="FT196" s="84"/>
      <c r="FU196" s="84"/>
      <c r="FV196" s="84"/>
      <c r="FW196" s="84"/>
      <c r="FX196" s="84"/>
      <c r="FY196" s="84"/>
      <c r="FZ196" s="84"/>
      <c r="GA196" s="84"/>
      <c r="GB196" s="84"/>
      <c r="GC196" s="84"/>
      <c r="GD196" s="84"/>
      <c r="GE196" s="84"/>
      <c r="GF196" s="84"/>
      <c r="GG196" s="84"/>
      <c r="GH196" s="84"/>
      <c r="GI196" s="84"/>
      <c r="GJ196" s="84"/>
      <c r="GK196" s="84"/>
      <c r="GL196" s="84"/>
      <c r="GM196" s="84"/>
      <c r="GN196" s="84"/>
      <c r="GO196" s="84"/>
      <c r="GP196" s="84"/>
      <c r="GQ196" s="84"/>
      <c r="GR196" s="84"/>
      <c r="GS196" s="84"/>
      <c r="GT196" s="84"/>
      <c r="GU196" s="84"/>
      <c r="GV196" s="84"/>
      <c r="GW196" s="84"/>
      <c r="GX196" s="84"/>
      <c r="GY196" s="84"/>
      <c r="GZ196" s="84"/>
      <c r="HA196" s="84"/>
      <c r="HB196" s="84"/>
      <c r="HC196" s="84"/>
      <c r="HD196" s="84"/>
      <c r="HE196" s="84"/>
      <c r="HF196" s="84"/>
      <c r="HG196" s="84"/>
      <c r="HH196" s="84"/>
      <c r="HI196" s="84"/>
      <c r="HJ196" s="84"/>
      <c r="HK196" s="84"/>
      <c r="HL196" s="84"/>
      <c r="HM196" s="84"/>
      <c r="HN196" s="84"/>
      <c r="HO196" s="84"/>
      <c r="HP196" s="84"/>
      <c r="HQ196" s="84"/>
      <c r="HR196" s="84"/>
      <c r="HS196" s="84"/>
      <c r="HT196" s="84"/>
      <c r="HU196" s="84"/>
      <c r="HV196" s="84"/>
      <c r="HW196" s="84"/>
      <c r="HX196" s="84"/>
      <c r="HY196" s="84"/>
      <c r="HZ196" s="84"/>
      <c r="IA196" s="84"/>
      <c r="IB196" s="84"/>
      <c r="IC196" s="84"/>
      <c r="ID196" s="84"/>
      <c r="IE196" s="84"/>
      <c r="IF196" s="84"/>
      <c r="IG196" s="84"/>
      <c r="IH196" s="84"/>
      <c r="II196" s="84"/>
      <c r="IJ196" s="84"/>
      <c r="IK196" s="84"/>
      <c r="IL196" s="84"/>
      <c r="IM196" s="84"/>
      <c r="IN196" s="84"/>
      <c r="IO196" s="84"/>
      <c r="IP196" s="84"/>
      <c r="IQ196" s="84"/>
      <c r="IR196" s="84"/>
      <c r="IS196" s="84"/>
      <c r="IT196" s="84"/>
      <c r="IU196" s="84"/>
      <c r="IV196" s="84"/>
      <c r="IW196" s="84"/>
      <c r="IX196" s="84"/>
      <c r="IY196" s="84"/>
      <c r="IZ196" s="84"/>
      <c r="JA196" s="84"/>
      <c r="JB196" s="84"/>
      <c r="JC196" s="84"/>
      <c r="JD196" s="84"/>
      <c r="JE196" s="84"/>
      <c r="JF196" s="84"/>
      <c r="JG196" s="84"/>
      <c r="JH196" s="84"/>
      <c r="JI196" s="84"/>
      <c r="JJ196" s="84"/>
      <c r="JK196" s="84"/>
      <c r="JL196" s="84"/>
      <c r="JM196" s="84"/>
      <c r="JN196" s="84"/>
      <c r="JO196" s="84"/>
      <c r="JP196" s="84"/>
      <c r="JQ196" s="84"/>
      <c r="JR196" s="84"/>
      <c r="JS196" s="84"/>
      <c r="JT196" s="84"/>
      <c r="JU196" s="84"/>
      <c r="JV196" s="84"/>
      <c r="JW196" s="84"/>
      <c r="JX196" s="84"/>
      <c r="JY196" s="84"/>
      <c r="JZ196" s="84"/>
      <c r="KA196" s="84"/>
      <c r="KB196" s="84"/>
      <c r="KC196" s="84"/>
      <c r="KD196" s="84"/>
      <c r="KE196" s="84"/>
      <c r="KF196" s="84"/>
      <c r="KG196" s="84"/>
      <c r="KH196" s="84"/>
      <c r="KI196" s="84"/>
      <c r="KJ196" s="84"/>
      <c r="KK196" s="84"/>
      <c r="KL196" s="84"/>
      <c r="KM196" s="84"/>
      <c r="KN196" s="84"/>
      <c r="KO196" s="84"/>
      <c r="KP196" s="84"/>
      <c r="KQ196" s="84"/>
      <c r="KR196" s="84"/>
      <c r="KS196" s="84"/>
      <c r="KT196" s="84"/>
      <c r="KU196" s="84"/>
      <c r="KV196" s="84"/>
      <c r="KW196" s="84"/>
      <c r="KX196" s="84"/>
      <c r="KY196" s="84"/>
      <c r="KZ196" s="84"/>
      <c r="LA196" s="84"/>
      <c r="LB196" s="84"/>
      <c r="LC196" s="84"/>
      <c r="LD196" s="84"/>
      <c r="LE196" s="84"/>
      <c r="LF196" s="84"/>
      <c r="LG196" s="84"/>
      <c r="LH196" s="84"/>
      <c r="LI196" s="84"/>
      <c r="LJ196" s="84"/>
      <c r="LK196" s="84"/>
      <c r="LL196" s="84"/>
      <c r="LM196" s="84"/>
      <c r="LN196" s="84"/>
      <c r="LO196" s="84"/>
      <c r="LP196" s="84"/>
      <c r="LQ196" s="84"/>
      <c r="LR196" s="84"/>
      <c r="LS196" s="84"/>
      <c r="LT196" s="84"/>
      <c r="LU196" s="84"/>
      <c r="LV196" s="84"/>
      <c r="LW196" s="84"/>
      <c r="LX196" s="84"/>
      <c r="LY196" s="84"/>
      <c r="LZ196" s="84"/>
      <c r="MA196" s="84"/>
      <c r="MB196" s="84"/>
      <c r="MC196" s="84"/>
      <c r="MD196" s="84"/>
      <c r="ME196" s="84"/>
      <c r="MF196" s="84"/>
      <c r="MG196" s="84"/>
      <c r="MH196" s="84"/>
      <c r="MI196" s="84"/>
      <c r="MJ196" s="84"/>
      <c r="MK196" s="84"/>
      <c r="ML196" s="84"/>
      <c r="MM196" s="84"/>
      <c r="MN196" s="84"/>
      <c r="MO196" s="84"/>
      <c r="MP196" s="84"/>
      <c r="MQ196" s="84"/>
      <c r="MR196" s="84"/>
      <c r="MS196" s="84"/>
      <c r="MT196" s="84"/>
      <c r="MU196" s="84"/>
      <c r="MV196" s="84"/>
      <c r="MW196" s="84"/>
      <c r="MX196" s="84"/>
      <c r="MY196" s="84"/>
      <c r="MZ196" s="84"/>
      <c r="NA196" s="84"/>
      <c r="NB196" s="84"/>
      <c r="NC196" s="84"/>
      <c r="ND196" s="84"/>
      <c r="NE196" s="84"/>
      <c r="NF196" s="84"/>
      <c r="NG196" s="84"/>
      <c r="NH196" s="84"/>
      <c r="NI196" s="84"/>
      <c r="NJ196" s="84"/>
      <c r="NK196" s="84"/>
      <c r="NL196" s="84"/>
      <c r="NM196" s="84"/>
      <c r="NN196" s="84"/>
      <c r="NO196" s="84"/>
      <c r="NP196" s="84"/>
      <c r="NQ196" s="84"/>
      <c r="NR196" s="84"/>
      <c r="NS196" s="84"/>
      <c r="NT196" s="84"/>
      <c r="NU196" s="84"/>
      <c r="NV196" s="84"/>
      <c r="NW196" s="84"/>
      <c r="NX196" s="84"/>
      <c r="NY196" s="84"/>
      <c r="NZ196" s="84"/>
      <c r="OA196" s="84"/>
      <c r="OB196" s="84"/>
      <c r="OC196" s="84"/>
      <c r="OD196" s="84"/>
      <c r="OE196" s="84"/>
      <c r="OF196" s="84"/>
      <c r="OG196" s="84"/>
      <c r="OH196" s="84"/>
      <c r="OI196" s="84"/>
      <c r="OJ196" s="84"/>
      <c r="OK196" s="84"/>
      <c r="OL196" s="84"/>
      <c r="OM196" s="84"/>
      <c r="ON196" s="84"/>
      <c r="OO196" s="84"/>
      <c r="OP196" s="84"/>
      <c r="OQ196" s="84"/>
      <c r="OR196" s="84"/>
      <c r="OS196" s="84"/>
      <c r="OT196" s="84"/>
      <c r="OU196" s="84"/>
      <c r="OV196" s="84"/>
      <c r="OW196" s="84"/>
      <c r="OX196" s="84"/>
      <c r="OY196" s="84"/>
      <c r="OZ196" s="84"/>
      <c r="PA196" s="84"/>
      <c r="PB196" s="84"/>
      <c r="PC196" s="84"/>
      <c r="PD196" s="84"/>
      <c r="PE196" s="84"/>
      <c r="PF196" s="84"/>
      <c r="PG196" s="84"/>
      <c r="PH196" s="84"/>
      <c r="PI196" s="84"/>
      <c r="PJ196" s="84"/>
      <c r="PK196" s="84"/>
      <c r="PL196" s="84"/>
      <c r="PM196" s="84"/>
      <c r="PN196" s="84"/>
      <c r="PO196" s="84"/>
      <c r="PP196" s="84"/>
      <c r="PQ196" s="84"/>
      <c r="PR196" s="84"/>
      <c r="PS196" s="84"/>
      <c r="PT196" s="84"/>
      <c r="PU196" s="84"/>
      <c r="PV196" s="84"/>
      <c r="PW196" s="84"/>
      <c r="PX196" s="84"/>
      <c r="PY196" s="84"/>
      <c r="PZ196" s="84"/>
      <c r="QA196" s="84"/>
      <c r="QB196" s="84"/>
      <c r="QC196" s="84"/>
      <c r="QD196" s="84"/>
      <c r="QE196" s="84"/>
      <c r="QF196" s="84"/>
      <c r="QG196" s="84"/>
      <c r="QH196" s="84"/>
      <c r="QI196" s="84"/>
      <c r="QJ196" s="84"/>
      <c r="QK196" s="84"/>
      <c r="QL196" s="84"/>
      <c r="QM196" s="84"/>
      <c r="QN196" s="84"/>
      <c r="QO196" s="84"/>
      <c r="QP196" s="84"/>
      <c r="QQ196" s="84"/>
      <c r="QR196" s="84"/>
      <c r="QS196" s="84"/>
      <c r="QT196" s="84"/>
      <c r="QU196" s="84"/>
      <c r="QV196" s="84"/>
      <c r="QW196" s="84"/>
      <c r="QX196" s="84"/>
      <c r="QY196" s="84"/>
      <c r="QZ196" s="84"/>
      <c r="RA196" s="84"/>
      <c r="RB196" s="84"/>
      <c r="RC196" s="84"/>
      <c r="RD196" s="84"/>
      <c r="RE196" s="84"/>
      <c r="RF196" s="84"/>
      <c r="RG196" s="84"/>
      <c r="RH196" s="84"/>
      <c r="RI196" s="84"/>
      <c r="RJ196" s="84"/>
      <c r="RK196" s="84"/>
      <c r="RL196" s="84"/>
      <c r="RM196" s="84"/>
      <c r="RN196" s="84"/>
      <c r="RO196" s="84"/>
      <c r="RP196" s="84"/>
      <c r="RQ196" s="84"/>
      <c r="RR196" s="84"/>
      <c r="RS196" s="84"/>
      <c r="RT196" s="84"/>
      <c r="RU196" s="84"/>
      <c r="RV196" s="84"/>
      <c r="RW196" s="84"/>
      <c r="RX196" s="84"/>
      <c r="RY196" s="84"/>
      <c r="RZ196" s="84"/>
      <c r="SA196" s="84"/>
      <c r="SB196" s="84"/>
      <c r="SC196" s="84"/>
      <c r="SD196" s="84"/>
      <c r="SE196" s="84"/>
      <c r="SF196" s="84"/>
      <c r="SG196" s="84"/>
      <c r="SH196" s="84"/>
      <c r="SI196" s="84"/>
      <c r="SJ196" s="84"/>
      <c r="SK196" s="84"/>
      <c r="SL196" s="84"/>
      <c r="SM196" s="84"/>
      <c r="SN196" s="84"/>
      <c r="SO196" s="84"/>
      <c r="SP196" s="84"/>
      <c r="SQ196" s="84"/>
      <c r="SR196" s="84"/>
      <c r="SS196" s="84"/>
      <c r="ST196" s="84"/>
      <c r="SU196" s="84"/>
      <c r="SV196" s="84"/>
      <c r="SW196" s="84"/>
      <c r="SX196" s="84"/>
      <c r="SY196" s="84"/>
      <c r="SZ196" s="84"/>
      <c r="TA196" s="84"/>
      <c r="TB196" s="84"/>
      <c r="TC196" s="84"/>
      <c r="TD196" s="84"/>
      <c r="TE196" s="84"/>
      <c r="TF196" s="84"/>
      <c r="TG196" s="84"/>
      <c r="TH196" s="84"/>
      <c r="TI196" s="84"/>
      <c r="TJ196" s="84"/>
      <c r="TK196" s="84"/>
      <c r="TL196" s="84"/>
      <c r="TM196" s="84"/>
      <c r="TN196" s="84"/>
      <c r="TO196" s="84"/>
      <c r="TP196" s="84"/>
      <c r="TQ196" s="84"/>
      <c r="TR196" s="84"/>
      <c r="TS196" s="84"/>
      <c r="TT196" s="84"/>
      <c r="TU196" s="84"/>
      <c r="TV196" s="84"/>
      <c r="TW196" s="84"/>
      <c r="TX196" s="84"/>
      <c r="TY196" s="84"/>
      <c r="TZ196" s="84"/>
      <c r="UA196" s="84"/>
      <c r="UB196" s="84"/>
      <c r="UC196" s="84"/>
      <c r="UD196" s="84"/>
      <c r="UE196" s="84"/>
      <c r="UF196" s="84"/>
      <c r="UG196" s="84"/>
      <c r="UH196" s="84"/>
      <c r="UI196" s="84"/>
      <c r="UJ196" s="84"/>
      <c r="UK196" s="84"/>
      <c r="UL196" s="84"/>
      <c r="UM196" s="84"/>
      <c r="UN196" s="84"/>
      <c r="UO196" s="84"/>
      <c r="UP196" s="84"/>
      <c r="UQ196" s="84"/>
      <c r="UR196" s="84"/>
      <c r="US196" s="84"/>
      <c r="UT196" s="84"/>
      <c r="UU196" s="84"/>
      <c r="UV196" s="84"/>
      <c r="UW196" s="84"/>
      <c r="UX196" s="84"/>
      <c r="UY196" s="84"/>
      <c r="UZ196" s="84"/>
      <c r="VA196" s="84"/>
      <c r="VB196" s="84"/>
      <c r="VC196" s="84"/>
      <c r="VD196" s="84"/>
      <c r="VE196" s="84"/>
      <c r="VF196" s="84"/>
      <c r="VG196" s="84"/>
      <c r="VH196" s="84"/>
      <c r="VI196" s="84"/>
      <c r="VJ196" s="84"/>
      <c r="VK196" s="84"/>
      <c r="VL196" s="84"/>
      <c r="VM196" s="84"/>
    </row>
    <row r="197" spans="1:585" x14ac:dyDescent="0.45">
      <c r="A197" s="216" t="s">
        <v>58</v>
      </c>
      <c r="B197" s="338" t="s">
        <v>528</v>
      </c>
      <c r="C197" s="186"/>
      <c r="D197" s="186"/>
      <c r="E197" s="186"/>
      <c r="F197" s="186"/>
      <c r="G197" s="186"/>
      <c r="H197" s="186"/>
      <c r="I197" s="340" t="s">
        <v>40</v>
      </c>
      <c r="J197" s="186"/>
      <c r="K197" s="186"/>
      <c r="L197" s="186"/>
      <c r="M197" s="186"/>
      <c r="N197" s="186"/>
      <c r="O197" s="186"/>
      <c r="P197" s="340"/>
      <c r="Q197" s="186"/>
      <c r="R197" s="186"/>
      <c r="S197" s="186"/>
      <c r="T197" s="186"/>
      <c r="U197" s="186"/>
      <c r="V197" s="186"/>
      <c r="W197" s="186"/>
      <c r="X197" s="186"/>
      <c r="Y197" s="186"/>
      <c r="Z197" s="340" t="s">
        <v>40</v>
      </c>
      <c r="AA197" s="340"/>
      <c r="AB197" s="97">
        <f t="shared" si="63"/>
        <v>2</v>
      </c>
      <c r="AC197" s="97">
        <f t="shared" si="64"/>
        <v>0</v>
      </c>
      <c r="AD197" s="97">
        <f t="shared" si="64"/>
        <v>1</v>
      </c>
      <c r="AE197" s="97">
        <f t="shared" si="64"/>
        <v>0</v>
      </c>
      <c r="AF197" s="97">
        <f t="shared" si="64"/>
        <v>0</v>
      </c>
      <c r="AG197" s="97">
        <f t="shared" si="64"/>
        <v>0</v>
      </c>
      <c r="AH197" s="97">
        <f t="shared" si="64"/>
        <v>0</v>
      </c>
      <c r="AI197" s="97">
        <f t="shared" si="64"/>
        <v>1</v>
      </c>
      <c r="AJ197" s="97">
        <f t="shared" si="64"/>
        <v>0</v>
      </c>
      <c r="AK197" s="97">
        <f t="shared" si="64"/>
        <v>0</v>
      </c>
      <c r="AL197" s="427"/>
      <c r="AM197" s="84"/>
      <c r="AN197" s="84"/>
      <c r="AO197" s="84"/>
      <c r="AP197" s="84"/>
      <c r="AQ197" s="84"/>
      <c r="AR197" s="84"/>
      <c r="AS197" s="84"/>
      <c r="AT197" s="84"/>
      <c r="AU197" s="84"/>
      <c r="AV197" s="84"/>
      <c r="AW197" s="84"/>
      <c r="AX197" s="84"/>
      <c r="AY197" s="84"/>
      <c r="AZ197" s="84"/>
      <c r="BA197" s="84"/>
      <c r="BB197" s="84"/>
      <c r="BC197" s="84"/>
      <c r="BD197" s="84"/>
      <c r="BE197" s="84"/>
      <c r="BF197" s="84"/>
      <c r="BG197" s="84"/>
      <c r="BH197" s="84"/>
      <c r="BI197" s="84"/>
      <c r="BJ197" s="84"/>
      <c r="BK197" s="84"/>
      <c r="BL197" s="84"/>
      <c r="BM197" s="84"/>
      <c r="BN197" s="84"/>
      <c r="BO197" s="84"/>
      <c r="BP197" s="84"/>
      <c r="BQ197" s="84"/>
      <c r="BR197" s="84"/>
      <c r="BS197" s="84"/>
      <c r="BT197" s="84"/>
      <c r="BU197" s="84"/>
      <c r="BV197" s="84"/>
      <c r="BW197" s="84"/>
      <c r="BX197" s="84"/>
      <c r="BY197" s="84"/>
      <c r="BZ197" s="84"/>
      <c r="CA197" s="84"/>
      <c r="CB197" s="84"/>
      <c r="CC197" s="84"/>
      <c r="CD197" s="84"/>
      <c r="CE197" s="84"/>
      <c r="CF197" s="84"/>
      <c r="CG197" s="84"/>
      <c r="CH197" s="84"/>
      <c r="CI197" s="84"/>
      <c r="CJ197" s="84"/>
      <c r="CK197" s="84"/>
      <c r="CL197" s="84"/>
      <c r="CM197" s="84"/>
      <c r="CN197" s="84"/>
      <c r="CO197" s="84"/>
      <c r="CP197" s="84"/>
      <c r="CQ197" s="84"/>
      <c r="CR197" s="84"/>
      <c r="CS197" s="84"/>
      <c r="CT197" s="84"/>
      <c r="CU197" s="84"/>
      <c r="CV197" s="84"/>
      <c r="CW197" s="84"/>
      <c r="CX197" s="84"/>
      <c r="CY197" s="84"/>
      <c r="CZ197" s="84"/>
      <c r="DA197" s="84"/>
      <c r="DB197" s="84"/>
      <c r="DC197" s="84"/>
      <c r="DD197" s="84"/>
      <c r="DE197" s="84"/>
      <c r="DF197" s="84"/>
      <c r="DG197" s="84"/>
      <c r="DH197" s="84"/>
      <c r="DI197" s="84"/>
      <c r="DJ197" s="84"/>
      <c r="DK197" s="84"/>
      <c r="DL197" s="84"/>
      <c r="DM197" s="84"/>
      <c r="DN197" s="84"/>
      <c r="DO197" s="84"/>
      <c r="DP197" s="84"/>
      <c r="DQ197" s="84"/>
      <c r="DR197" s="84"/>
      <c r="DS197" s="84"/>
      <c r="DT197" s="84"/>
      <c r="DU197" s="84"/>
      <c r="DV197" s="84"/>
      <c r="DW197" s="84"/>
      <c r="DX197" s="84"/>
      <c r="DY197" s="84"/>
      <c r="DZ197" s="84"/>
      <c r="EA197" s="84"/>
      <c r="EB197" s="84"/>
      <c r="EC197" s="84"/>
      <c r="ED197" s="84"/>
      <c r="EE197" s="84"/>
      <c r="EF197" s="84"/>
      <c r="EG197" s="84"/>
      <c r="EH197" s="84"/>
      <c r="EI197" s="84"/>
      <c r="EJ197" s="84"/>
      <c r="EK197" s="84"/>
      <c r="EL197" s="84"/>
      <c r="EM197" s="84"/>
      <c r="EN197" s="84"/>
      <c r="EO197" s="84"/>
      <c r="EP197" s="84"/>
      <c r="EQ197" s="84"/>
      <c r="ER197" s="84"/>
      <c r="ES197" s="84"/>
      <c r="ET197" s="84"/>
      <c r="EU197" s="84"/>
      <c r="EV197" s="84"/>
      <c r="EW197" s="84"/>
      <c r="EX197" s="84"/>
      <c r="EY197" s="84"/>
      <c r="EZ197" s="84"/>
      <c r="FA197" s="84"/>
      <c r="FB197" s="84"/>
      <c r="FC197" s="84"/>
      <c r="FD197" s="84"/>
      <c r="FE197" s="84"/>
      <c r="FF197" s="84"/>
      <c r="FG197" s="84"/>
      <c r="FH197" s="84"/>
      <c r="FI197" s="84"/>
      <c r="FJ197" s="84"/>
      <c r="FK197" s="84"/>
      <c r="FL197" s="84"/>
      <c r="FM197" s="84"/>
      <c r="FN197" s="84"/>
      <c r="FO197" s="84"/>
      <c r="FP197" s="84"/>
      <c r="FQ197" s="84"/>
      <c r="FR197" s="84"/>
      <c r="FS197" s="84"/>
      <c r="FT197" s="84"/>
      <c r="FU197" s="84"/>
      <c r="FV197" s="84"/>
      <c r="FW197" s="84"/>
      <c r="FX197" s="84"/>
      <c r="FY197" s="84"/>
      <c r="FZ197" s="84"/>
      <c r="GA197" s="84"/>
      <c r="GB197" s="84"/>
      <c r="GC197" s="84"/>
      <c r="GD197" s="84"/>
      <c r="GE197" s="84"/>
      <c r="GF197" s="84"/>
      <c r="GG197" s="84"/>
      <c r="GH197" s="84"/>
      <c r="GI197" s="84"/>
      <c r="GJ197" s="84"/>
      <c r="GK197" s="84"/>
      <c r="GL197" s="84"/>
      <c r="GM197" s="84"/>
      <c r="GN197" s="84"/>
      <c r="GO197" s="84"/>
      <c r="GP197" s="84"/>
      <c r="GQ197" s="84"/>
      <c r="GR197" s="84"/>
      <c r="GS197" s="84"/>
      <c r="GT197" s="84"/>
      <c r="GU197" s="84"/>
      <c r="GV197" s="84"/>
      <c r="GW197" s="84"/>
      <c r="GX197" s="84"/>
      <c r="GY197" s="84"/>
      <c r="GZ197" s="84"/>
      <c r="HA197" s="84"/>
      <c r="HB197" s="84"/>
      <c r="HC197" s="84"/>
      <c r="HD197" s="84"/>
      <c r="HE197" s="84"/>
      <c r="HF197" s="84"/>
      <c r="HG197" s="84"/>
      <c r="HH197" s="84"/>
      <c r="HI197" s="84"/>
      <c r="HJ197" s="84"/>
      <c r="HK197" s="84"/>
      <c r="HL197" s="84"/>
      <c r="HM197" s="84"/>
      <c r="HN197" s="84"/>
      <c r="HO197" s="84"/>
      <c r="HP197" s="84"/>
      <c r="HQ197" s="84"/>
      <c r="HR197" s="84"/>
      <c r="HS197" s="84"/>
      <c r="HT197" s="84"/>
      <c r="HU197" s="84"/>
      <c r="HV197" s="84"/>
      <c r="HW197" s="84"/>
      <c r="HX197" s="84"/>
      <c r="HY197" s="84"/>
      <c r="HZ197" s="84"/>
      <c r="IA197" s="84"/>
      <c r="IB197" s="84"/>
      <c r="IC197" s="84"/>
      <c r="ID197" s="84"/>
      <c r="IE197" s="84"/>
      <c r="IF197" s="84"/>
      <c r="IG197" s="84"/>
      <c r="IH197" s="84"/>
      <c r="II197" s="84"/>
      <c r="IJ197" s="84"/>
      <c r="IK197" s="84"/>
      <c r="IL197" s="84"/>
      <c r="IM197" s="84"/>
      <c r="IN197" s="84"/>
      <c r="IO197" s="84"/>
      <c r="IP197" s="84"/>
      <c r="IQ197" s="84"/>
      <c r="IR197" s="84"/>
      <c r="IS197" s="84"/>
      <c r="IT197" s="84"/>
      <c r="IU197" s="84"/>
      <c r="IV197" s="84"/>
      <c r="IW197" s="84"/>
      <c r="IX197" s="84"/>
      <c r="IY197" s="84"/>
      <c r="IZ197" s="84"/>
      <c r="JA197" s="84"/>
      <c r="JB197" s="84"/>
      <c r="JC197" s="84"/>
      <c r="JD197" s="84"/>
      <c r="JE197" s="84"/>
      <c r="JF197" s="84"/>
      <c r="JG197" s="84"/>
      <c r="JH197" s="84"/>
      <c r="JI197" s="84"/>
      <c r="JJ197" s="84"/>
      <c r="JK197" s="84"/>
      <c r="JL197" s="84"/>
      <c r="JM197" s="84"/>
      <c r="JN197" s="84"/>
      <c r="JO197" s="84"/>
      <c r="JP197" s="84"/>
      <c r="JQ197" s="84"/>
      <c r="JR197" s="84"/>
      <c r="JS197" s="84"/>
      <c r="JT197" s="84"/>
      <c r="JU197" s="84"/>
      <c r="JV197" s="84"/>
      <c r="JW197" s="84"/>
      <c r="JX197" s="84"/>
      <c r="JY197" s="84"/>
      <c r="JZ197" s="84"/>
      <c r="KA197" s="84"/>
      <c r="KB197" s="84"/>
      <c r="KC197" s="84"/>
      <c r="KD197" s="84"/>
      <c r="KE197" s="84"/>
      <c r="KF197" s="84"/>
      <c r="KG197" s="84"/>
      <c r="KH197" s="84"/>
      <c r="KI197" s="84"/>
      <c r="KJ197" s="84"/>
      <c r="KK197" s="84"/>
      <c r="KL197" s="84"/>
      <c r="KM197" s="84"/>
      <c r="KN197" s="84"/>
      <c r="KO197" s="84"/>
      <c r="KP197" s="84"/>
      <c r="KQ197" s="84"/>
      <c r="KR197" s="84"/>
      <c r="KS197" s="84"/>
      <c r="KT197" s="84"/>
      <c r="KU197" s="84"/>
      <c r="KV197" s="84"/>
      <c r="KW197" s="84"/>
      <c r="KX197" s="84"/>
      <c r="KY197" s="84"/>
      <c r="KZ197" s="84"/>
      <c r="LA197" s="84"/>
      <c r="LB197" s="84"/>
      <c r="LC197" s="84"/>
      <c r="LD197" s="84"/>
      <c r="LE197" s="84"/>
      <c r="LF197" s="84"/>
      <c r="LG197" s="84"/>
      <c r="LH197" s="84"/>
      <c r="LI197" s="84"/>
      <c r="LJ197" s="84"/>
      <c r="LK197" s="84"/>
      <c r="LL197" s="84"/>
      <c r="LM197" s="84"/>
      <c r="LN197" s="84"/>
      <c r="LO197" s="84"/>
      <c r="LP197" s="84"/>
      <c r="LQ197" s="84"/>
      <c r="LR197" s="84"/>
      <c r="LS197" s="84"/>
      <c r="LT197" s="84"/>
      <c r="LU197" s="84"/>
      <c r="LV197" s="84"/>
      <c r="LW197" s="84"/>
      <c r="LX197" s="84"/>
      <c r="LY197" s="84"/>
      <c r="LZ197" s="84"/>
      <c r="MA197" s="84"/>
      <c r="MB197" s="84"/>
      <c r="MC197" s="84"/>
      <c r="MD197" s="84"/>
      <c r="ME197" s="84"/>
      <c r="MF197" s="84"/>
      <c r="MG197" s="84"/>
      <c r="MH197" s="84"/>
      <c r="MI197" s="84"/>
      <c r="MJ197" s="84"/>
      <c r="MK197" s="84"/>
      <c r="ML197" s="84"/>
      <c r="MM197" s="84"/>
      <c r="MN197" s="84"/>
      <c r="MO197" s="84"/>
      <c r="MP197" s="84"/>
      <c r="MQ197" s="84"/>
      <c r="MR197" s="84"/>
      <c r="MS197" s="84"/>
      <c r="MT197" s="84"/>
      <c r="MU197" s="84"/>
      <c r="MV197" s="84"/>
      <c r="MW197" s="84"/>
      <c r="MX197" s="84"/>
      <c r="MY197" s="84"/>
      <c r="MZ197" s="84"/>
      <c r="NA197" s="84"/>
      <c r="NB197" s="84"/>
      <c r="NC197" s="84"/>
      <c r="ND197" s="84"/>
      <c r="NE197" s="84"/>
      <c r="NF197" s="84"/>
      <c r="NG197" s="84"/>
      <c r="NH197" s="84"/>
      <c r="NI197" s="84"/>
      <c r="NJ197" s="84"/>
      <c r="NK197" s="84"/>
      <c r="NL197" s="84"/>
      <c r="NM197" s="84"/>
      <c r="NN197" s="84"/>
      <c r="NO197" s="84"/>
      <c r="NP197" s="84"/>
      <c r="NQ197" s="84"/>
      <c r="NR197" s="84"/>
      <c r="NS197" s="84"/>
      <c r="NT197" s="84"/>
      <c r="NU197" s="84"/>
      <c r="NV197" s="84"/>
      <c r="NW197" s="84"/>
      <c r="NX197" s="84"/>
      <c r="NY197" s="84"/>
      <c r="NZ197" s="84"/>
      <c r="OA197" s="84"/>
      <c r="OB197" s="84"/>
      <c r="OC197" s="84"/>
      <c r="OD197" s="84"/>
      <c r="OE197" s="84"/>
      <c r="OF197" s="84"/>
      <c r="OG197" s="84"/>
      <c r="OH197" s="84"/>
      <c r="OI197" s="84"/>
      <c r="OJ197" s="84"/>
      <c r="OK197" s="84"/>
      <c r="OL197" s="84"/>
      <c r="OM197" s="84"/>
      <c r="ON197" s="84"/>
      <c r="OO197" s="84"/>
      <c r="OP197" s="84"/>
      <c r="OQ197" s="84"/>
      <c r="OR197" s="84"/>
      <c r="OS197" s="84"/>
      <c r="OT197" s="84"/>
      <c r="OU197" s="84"/>
      <c r="OV197" s="84"/>
      <c r="OW197" s="84"/>
      <c r="OX197" s="84"/>
      <c r="OY197" s="84"/>
      <c r="OZ197" s="84"/>
      <c r="PA197" s="84"/>
      <c r="PB197" s="84"/>
      <c r="PC197" s="84"/>
      <c r="PD197" s="84"/>
      <c r="PE197" s="84"/>
      <c r="PF197" s="84"/>
      <c r="PG197" s="84"/>
      <c r="PH197" s="84"/>
      <c r="PI197" s="84"/>
      <c r="PJ197" s="84"/>
      <c r="PK197" s="84"/>
      <c r="PL197" s="84"/>
      <c r="PM197" s="84"/>
      <c r="PN197" s="84"/>
      <c r="PO197" s="84"/>
      <c r="PP197" s="84"/>
      <c r="PQ197" s="84"/>
      <c r="PR197" s="84"/>
      <c r="PS197" s="84"/>
      <c r="PT197" s="84"/>
      <c r="PU197" s="84"/>
      <c r="PV197" s="84"/>
      <c r="PW197" s="84"/>
      <c r="PX197" s="84"/>
      <c r="PY197" s="84"/>
      <c r="PZ197" s="84"/>
      <c r="QA197" s="84"/>
      <c r="QB197" s="84"/>
      <c r="QC197" s="84"/>
      <c r="QD197" s="84"/>
      <c r="QE197" s="84"/>
      <c r="QF197" s="84"/>
      <c r="QG197" s="84"/>
      <c r="QH197" s="84"/>
      <c r="QI197" s="84"/>
      <c r="QJ197" s="84"/>
      <c r="QK197" s="84"/>
      <c r="QL197" s="84"/>
      <c r="QM197" s="84"/>
      <c r="QN197" s="84"/>
      <c r="QO197" s="84"/>
      <c r="QP197" s="84"/>
      <c r="QQ197" s="84"/>
      <c r="QR197" s="84"/>
      <c r="QS197" s="84"/>
      <c r="QT197" s="84"/>
      <c r="QU197" s="84"/>
      <c r="QV197" s="84"/>
      <c r="QW197" s="84"/>
      <c r="QX197" s="84"/>
      <c r="QY197" s="84"/>
      <c r="QZ197" s="84"/>
      <c r="RA197" s="84"/>
      <c r="RB197" s="84"/>
      <c r="RC197" s="84"/>
      <c r="RD197" s="84"/>
      <c r="RE197" s="84"/>
      <c r="RF197" s="84"/>
      <c r="RG197" s="84"/>
      <c r="RH197" s="84"/>
      <c r="RI197" s="84"/>
      <c r="RJ197" s="84"/>
      <c r="RK197" s="84"/>
      <c r="RL197" s="84"/>
      <c r="RM197" s="84"/>
      <c r="RN197" s="84"/>
      <c r="RO197" s="84"/>
      <c r="RP197" s="84"/>
      <c r="RQ197" s="84"/>
      <c r="RR197" s="84"/>
      <c r="RS197" s="84"/>
      <c r="RT197" s="84"/>
      <c r="RU197" s="84"/>
      <c r="RV197" s="84"/>
      <c r="RW197" s="84"/>
      <c r="RX197" s="84"/>
      <c r="RY197" s="84"/>
      <c r="RZ197" s="84"/>
      <c r="SA197" s="84"/>
      <c r="SB197" s="84"/>
      <c r="SC197" s="84"/>
      <c r="SD197" s="84"/>
      <c r="SE197" s="84"/>
      <c r="SF197" s="84"/>
      <c r="SG197" s="84"/>
      <c r="SH197" s="84"/>
      <c r="SI197" s="84"/>
      <c r="SJ197" s="84"/>
      <c r="SK197" s="84"/>
      <c r="SL197" s="84"/>
      <c r="SM197" s="84"/>
      <c r="SN197" s="84"/>
      <c r="SO197" s="84"/>
      <c r="SP197" s="84"/>
      <c r="SQ197" s="84"/>
      <c r="SR197" s="84"/>
      <c r="SS197" s="84"/>
      <c r="ST197" s="84"/>
      <c r="SU197" s="84"/>
      <c r="SV197" s="84"/>
      <c r="SW197" s="84"/>
      <c r="SX197" s="84"/>
      <c r="SY197" s="84"/>
      <c r="SZ197" s="84"/>
      <c r="TA197" s="84"/>
      <c r="TB197" s="84"/>
      <c r="TC197" s="84"/>
      <c r="TD197" s="84"/>
      <c r="TE197" s="84"/>
      <c r="TF197" s="84"/>
      <c r="TG197" s="84"/>
      <c r="TH197" s="84"/>
      <c r="TI197" s="84"/>
      <c r="TJ197" s="84"/>
      <c r="TK197" s="84"/>
      <c r="TL197" s="84"/>
      <c r="TM197" s="84"/>
      <c r="TN197" s="84"/>
      <c r="TO197" s="84"/>
      <c r="TP197" s="84"/>
      <c r="TQ197" s="84"/>
      <c r="TR197" s="84"/>
      <c r="TS197" s="84"/>
      <c r="TT197" s="84"/>
      <c r="TU197" s="84"/>
      <c r="TV197" s="84"/>
      <c r="TW197" s="84"/>
      <c r="TX197" s="84"/>
      <c r="TY197" s="84"/>
      <c r="TZ197" s="84"/>
      <c r="UA197" s="84"/>
      <c r="UB197" s="84"/>
      <c r="UC197" s="84"/>
      <c r="UD197" s="84"/>
      <c r="UE197" s="84"/>
      <c r="UF197" s="84"/>
      <c r="UG197" s="84"/>
      <c r="UH197" s="84"/>
      <c r="UI197" s="84"/>
      <c r="UJ197" s="84"/>
      <c r="UK197" s="84"/>
      <c r="UL197" s="84"/>
      <c r="UM197" s="84"/>
      <c r="UN197" s="84"/>
      <c r="UO197" s="84"/>
      <c r="UP197" s="84"/>
      <c r="UQ197" s="84"/>
      <c r="UR197" s="84"/>
      <c r="US197" s="84"/>
      <c r="UT197" s="84"/>
      <c r="UU197" s="84"/>
      <c r="UV197" s="84"/>
      <c r="UW197" s="84"/>
      <c r="UX197" s="84"/>
      <c r="UY197" s="84"/>
      <c r="UZ197" s="84"/>
      <c r="VA197" s="84"/>
      <c r="VB197" s="84"/>
      <c r="VC197" s="84"/>
      <c r="VD197" s="84"/>
      <c r="VE197" s="84"/>
      <c r="VF197" s="84"/>
      <c r="VG197" s="84"/>
      <c r="VH197" s="84"/>
      <c r="VI197" s="84"/>
      <c r="VJ197" s="84"/>
      <c r="VK197" s="84"/>
      <c r="VL197" s="84"/>
      <c r="VM197" s="84"/>
    </row>
    <row r="198" spans="1:585" s="233" customFormat="1" x14ac:dyDescent="0.45">
      <c r="A198" s="216" t="s">
        <v>115</v>
      </c>
      <c r="B198" s="338" t="s">
        <v>712</v>
      </c>
      <c r="C198" s="97" t="s">
        <v>40</v>
      </c>
      <c r="D198" s="97"/>
      <c r="E198" s="97" t="s">
        <v>40</v>
      </c>
      <c r="F198" s="97"/>
      <c r="G198" s="97"/>
      <c r="H198" s="97"/>
      <c r="I198" s="97"/>
      <c r="J198" s="97" t="s">
        <v>40</v>
      </c>
      <c r="K198" s="97"/>
      <c r="L198" s="97"/>
      <c r="M198" s="97"/>
      <c r="N198" s="97" t="s">
        <v>40</v>
      </c>
      <c r="O198" s="97"/>
      <c r="P198" s="97"/>
      <c r="Q198" s="97"/>
      <c r="R198" s="97"/>
      <c r="S198" s="97" t="s">
        <v>40</v>
      </c>
      <c r="T198" s="97"/>
      <c r="U198" s="97" t="s">
        <v>40</v>
      </c>
      <c r="V198" s="97" t="s">
        <v>40</v>
      </c>
      <c r="W198" s="97" t="s">
        <v>40</v>
      </c>
      <c r="X198" s="97"/>
      <c r="Y198" s="97"/>
      <c r="Z198" s="97"/>
      <c r="AA198" s="97"/>
      <c r="AB198" s="97">
        <f t="shared" ref="AB198:AB205" si="65">COUNTIF(C198:AA198,"x")</f>
        <v>8</v>
      </c>
      <c r="AC198" s="97">
        <f t="shared" si="64"/>
        <v>2</v>
      </c>
      <c r="AD198" s="97">
        <f t="shared" si="64"/>
        <v>1</v>
      </c>
      <c r="AE198" s="97">
        <f t="shared" si="64"/>
        <v>0</v>
      </c>
      <c r="AF198" s="97">
        <f t="shared" si="64"/>
        <v>1</v>
      </c>
      <c r="AG198" s="97">
        <f t="shared" si="64"/>
        <v>1</v>
      </c>
      <c r="AH198" s="97">
        <f t="shared" si="64"/>
        <v>1</v>
      </c>
      <c r="AI198" s="97">
        <f t="shared" si="64"/>
        <v>1</v>
      </c>
      <c r="AJ198" s="97">
        <f t="shared" si="64"/>
        <v>1</v>
      </c>
      <c r="AK198" s="97">
        <f t="shared" si="64"/>
        <v>0</v>
      </c>
      <c r="AL198" s="427"/>
      <c r="AN198" s="365"/>
    </row>
    <row r="199" spans="1:585" s="233" customFormat="1" x14ac:dyDescent="0.45">
      <c r="A199" s="216" t="s">
        <v>117</v>
      </c>
      <c r="B199" s="338" t="s">
        <v>725</v>
      </c>
      <c r="C199" s="97"/>
      <c r="D199" s="97"/>
      <c r="E199" s="97"/>
      <c r="F199" s="97"/>
      <c r="G199" s="97"/>
      <c r="H199" s="97"/>
      <c r="I199" s="97"/>
      <c r="J199" s="97"/>
      <c r="K199" s="97"/>
      <c r="L199" s="97"/>
      <c r="M199" s="97"/>
      <c r="N199" s="97"/>
      <c r="O199" s="97"/>
      <c r="P199" s="97" t="s">
        <v>40</v>
      </c>
      <c r="Q199" s="97"/>
      <c r="R199" s="97"/>
      <c r="S199" s="97"/>
      <c r="T199" s="97"/>
      <c r="U199" s="97"/>
      <c r="V199" s="97"/>
      <c r="W199" s="97"/>
      <c r="X199" s="97"/>
      <c r="Y199" s="97"/>
      <c r="Z199" s="97"/>
      <c r="AA199" s="97"/>
      <c r="AB199" s="97">
        <f t="shared" si="65"/>
        <v>1</v>
      </c>
      <c r="AC199" s="97">
        <f t="shared" si="64"/>
        <v>0</v>
      </c>
      <c r="AD199" s="97">
        <f t="shared" si="64"/>
        <v>0</v>
      </c>
      <c r="AE199" s="97">
        <f t="shared" si="64"/>
        <v>1</v>
      </c>
      <c r="AF199" s="97">
        <f t="shared" si="64"/>
        <v>0</v>
      </c>
      <c r="AG199" s="97">
        <f t="shared" si="64"/>
        <v>0</v>
      </c>
      <c r="AH199" s="97">
        <f t="shared" si="64"/>
        <v>0</v>
      </c>
      <c r="AI199" s="97">
        <f t="shared" si="64"/>
        <v>0</v>
      </c>
      <c r="AJ199" s="97">
        <f t="shared" si="64"/>
        <v>0</v>
      </c>
      <c r="AK199" s="97">
        <f t="shared" si="64"/>
        <v>0</v>
      </c>
      <c r="AL199" s="427"/>
      <c r="AN199" s="365"/>
    </row>
    <row r="200" spans="1:585" s="233" customFormat="1" ht="32" x14ac:dyDescent="0.45">
      <c r="A200" s="216" t="s">
        <v>119</v>
      </c>
      <c r="B200" s="338" t="s">
        <v>711</v>
      </c>
      <c r="C200" s="97"/>
      <c r="D200" s="97" t="s">
        <v>40</v>
      </c>
      <c r="E200" s="97"/>
      <c r="F200" s="97"/>
      <c r="G200" s="97"/>
      <c r="H200" s="97"/>
      <c r="I200" s="97"/>
      <c r="J200" s="97"/>
      <c r="K200" s="97" t="s">
        <v>40</v>
      </c>
      <c r="L200" s="97"/>
      <c r="M200" s="97"/>
      <c r="N200" s="97"/>
      <c r="O200" s="97"/>
      <c r="P200" s="97"/>
      <c r="Q200" s="97"/>
      <c r="R200" s="97"/>
      <c r="S200" s="97"/>
      <c r="T200" s="97"/>
      <c r="U200" s="97"/>
      <c r="V200" s="97"/>
      <c r="W200" s="97"/>
      <c r="X200" s="97"/>
      <c r="Y200" s="97"/>
      <c r="Z200" s="97"/>
      <c r="AA200" s="97"/>
      <c r="AB200" s="97">
        <f t="shared" si="65"/>
        <v>2</v>
      </c>
      <c r="AC200" s="97">
        <f t="shared" si="64"/>
        <v>0</v>
      </c>
      <c r="AD200" s="97">
        <f t="shared" si="64"/>
        <v>1</v>
      </c>
      <c r="AE200" s="97">
        <f t="shared" si="64"/>
        <v>0</v>
      </c>
      <c r="AF200" s="97">
        <f t="shared" si="64"/>
        <v>0</v>
      </c>
      <c r="AG200" s="97">
        <f t="shared" si="64"/>
        <v>0</v>
      </c>
      <c r="AH200" s="97">
        <f t="shared" si="64"/>
        <v>0</v>
      </c>
      <c r="AI200" s="97">
        <f t="shared" si="64"/>
        <v>0</v>
      </c>
      <c r="AJ200" s="97">
        <f t="shared" si="64"/>
        <v>0</v>
      </c>
      <c r="AK200" s="97">
        <f t="shared" si="64"/>
        <v>1</v>
      </c>
      <c r="AL200" s="427"/>
      <c r="AN200" s="365"/>
    </row>
    <row r="201" spans="1:585" s="233" customFormat="1" x14ac:dyDescent="0.45">
      <c r="A201" s="216" t="s">
        <v>133</v>
      </c>
      <c r="B201" s="253" t="s">
        <v>710</v>
      </c>
      <c r="C201" s="97"/>
      <c r="D201" s="97"/>
      <c r="E201" s="97"/>
      <c r="F201" s="97" t="s">
        <v>40</v>
      </c>
      <c r="G201" s="97" t="s">
        <v>40</v>
      </c>
      <c r="H201" s="97"/>
      <c r="I201" s="97"/>
      <c r="J201" s="97"/>
      <c r="K201" s="97"/>
      <c r="L201" s="97"/>
      <c r="M201" s="97"/>
      <c r="N201" s="97"/>
      <c r="O201" s="97"/>
      <c r="P201" s="97"/>
      <c r="Q201" s="97" t="s">
        <v>40</v>
      </c>
      <c r="R201" s="97"/>
      <c r="S201" s="97"/>
      <c r="T201" s="97"/>
      <c r="U201" s="97"/>
      <c r="V201" s="97"/>
      <c r="W201" s="97"/>
      <c r="X201" s="97"/>
      <c r="Y201" s="97" t="s">
        <v>40</v>
      </c>
      <c r="Z201" s="97"/>
      <c r="AA201" s="97"/>
      <c r="AB201" s="97">
        <f t="shared" si="65"/>
        <v>4</v>
      </c>
      <c r="AC201" s="97">
        <f t="shared" si="64"/>
        <v>1</v>
      </c>
      <c r="AD201" s="97">
        <f t="shared" si="64"/>
        <v>0</v>
      </c>
      <c r="AE201" s="97">
        <f t="shared" si="64"/>
        <v>0</v>
      </c>
      <c r="AF201" s="97">
        <f t="shared" si="64"/>
        <v>1</v>
      </c>
      <c r="AG201" s="97">
        <f t="shared" si="64"/>
        <v>0</v>
      </c>
      <c r="AH201" s="97">
        <f t="shared" si="64"/>
        <v>1</v>
      </c>
      <c r="AI201" s="97">
        <f t="shared" si="64"/>
        <v>0</v>
      </c>
      <c r="AJ201" s="97">
        <f t="shared" si="64"/>
        <v>0</v>
      </c>
      <c r="AK201" s="97">
        <f t="shared" si="64"/>
        <v>1</v>
      </c>
      <c r="AL201" s="427"/>
      <c r="AN201" s="365"/>
    </row>
    <row r="202" spans="1:585" s="233" customFormat="1" x14ac:dyDescent="0.45">
      <c r="A202" s="216" t="s">
        <v>139</v>
      </c>
      <c r="B202" s="253" t="s">
        <v>709</v>
      </c>
      <c r="C202" s="97"/>
      <c r="D202" s="97"/>
      <c r="E202" s="97"/>
      <c r="F202" s="97"/>
      <c r="G202" s="97"/>
      <c r="H202" s="97" t="s">
        <v>40</v>
      </c>
      <c r="I202" s="97"/>
      <c r="J202" s="97"/>
      <c r="K202" s="97"/>
      <c r="L202" s="97"/>
      <c r="M202" s="97"/>
      <c r="N202" s="97"/>
      <c r="O202" s="97"/>
      <c r="P202" s="97"/>
      <c r="Q202" s="97"/>
      <c r="R202" s="97"/>
      <c r="S202" s="97"/>
      <c r="T202" s="97"/>
      <c r="U202" s="97"/>
      <c r="V202" s="97"/>
      <c r="W202" s="97"/>
      <c r="X202" s="97"/>
      <c r="Y202" s="97"/>
      <c r="Z202" s="97"/>
      <c r="AA202" s="97"/>
      <c r="AB202" s="97">
        <f t="shared" si="65"/>
        <v>1</v>
      </c>
      <c r="AC202" s="97">
        <f t="shared" si="64"/>
        <v>0</v>
      </c>
      <c r="AD202" s="97">
        <f t="shared" si="64"/>
        <v>1</v>
      </c>
      <c r="AE202" s="97">
        <f t="shared" si="64"/>
        <v>0</v>
      </c>
      <c r="AF202" s="97">
        <f t="shared" si="64"/>
        <v>0</v>
      </c>
      <c r="AG202" s="97">
        <f t="shared" si="64"/>
        <v>0</v>
      </c>
      <c r="AH202" s="97">
        <f t="shared" si="64"/>
        <v>0</v>
      </c>
      <c r="AI202" s="97">
        <f t="shared" si="64"/>
        <v>0</v>
      </c>
      <c r="AJ202" s="97">
        <f t="shared" si="64"/>
        <v>0</v>
      </c>
      <c r="AK202" s="97">
        <f t="shared" si="64"/>
        <v>0</v>
      </c>
      <c r="AL202" s="427"/>
      <c r="AN202" s="365"/>
    </row>
    <row r="203" spans="1:585" s="233" customFormat="1" x14ac:dyDescent="0.45">
      <c r="A203" s="216" t="s">
        <v>246</v>
      </c>
      <c r="B203" s="158" t="s">
        <v>671</v>
      </c>
      <c r="C203" s="97"/>
      <c r="D203" s="97"/>
      <c r="E203" s="97"/>
      <c r="F203" s="97"/>
      <c r="G203" s="97"/>
      <c r="H203" s="97"/>
      <c r="I203" s="97"/>
      <c r="J203" s="97" t="s">
        <v>40</v>
      </c>
      <c r="K203" s="97"/>
      <c r="L203" s="97"/>
      <c r="M203" s="97"/>
      <c r="N203" s="97"/>
      <c r="O203" s="97"/>
      <c r="P203" s="97"/>
      <c r="Q203" s="97"/>
      <c r="R203" s="97"/>
      <c r="S203" s="97"/>
      <c r="T203" s="97" t="s">
        <v>40</v>
      </c>
      <c r="U203" s="97"/>
      <c r="V203" s="97"/>
      <c r="W203" s="97"/>
      <c r="X203" s="97"/>
      <c r="Y203" s="97"/>
      <c r="Z203" s="97"/>
      <c r="AA203" s="97"/>
      <c r="AB203" s="97">
        <f t="shared" si="65"/>
        <v>2</v>
      </c>
      <c r="AC203" s="97">
        <f t="shared" si="64"/>
        <v>1</v>
      </c>
      <c r="AD203" s="97">
        <f t="shared" si="64"/>
        <v>0</v>
      </c>
      <c r="AE203" s="97">
        <f t="shared" si="64"/>
        <v>0</v>
      </c>
      <c r="AF203" s="97">
        <f t="shared" si="64"/>
        <v>0</v>
      </c>
      <c r="AG203" s="97">
        <f t="shared" si="64"/>
        <v>1</v>
      </c>
      <c r="AH203" s="97">
        <f t="shared" si="64"/>
        <v>0</v>
      </c>
      <c r="AI203" s="97">
        <f t="shared" si="64"/>
        <v>0</v>
      </c>
      <c r="AJ203" s="97">
        <f t="shared" si="64"/>
        <v>0</v>
      </c>
      <c r="AK203" s="97">
        <f t="shared" si="64"/>
        <v>0</v>
      </c>
      <c r="AL203" s="427"/>
      <c r="AN203" s="365"/>
    </row>
    <row r="204" spans="1:585" s="233" customFormat="1" ht="32" x14ac:dyDescent="0.45">
      <c r="A204" s="216" t="s">
        <v>259</v>
      </c>
      <c r="B204" s="158" t="s">
        <v>676</v>
      </c>
      <c r="C204" s="97"/>
      <c r="D204" s="97"/>
      <c r="E204" s="97"/>
      <c r="F204" s="97"/>
      <c r="G204" s="97"/>
      <c r="H204" s="97"/>
      <c r="I204" s="97"/>
      <c r="J204" s="97"/>
      <c r="K204" s="97"/>
      <c r="L204" s="97" t="s">
        <v>40</v>
      </c>
      <c r="M204" s="97"/>
      <c r="N204" s="97"/>
      <c r="O204" s="97"/>
      <c r="P204" s="97"/>
      <c r="Q204" s="97"/>
      <c r="R204" s="97"/>
      <c r="S204" s="97"/>
      <c r="T204" s="97"/>
      <c r="U204" s="97"/>
      <c r="V204" s="97"/>
      <c r="W204" s="97"/>
      <c r="X204" s="97" t="s">
        <v>40</v>
      </c>
      <c r="Y204" s="97"/>
      <c r="Z204" s="97"/>
      <c r="AA204" s="97"/>
      <c r="AB204" s="97">
        <f t="shared" si="65"/>
        <v>2</v>
      </c>
      <c r="AC204" s="97">
        <f t="shared" si="64"/>
        <v>0</v>
      </c>
      <c r="AD204" s="97">
        <f t="shared" si="64"/>
        <v>0</v>
      </c>
      <c r="AE204" s="97">
        <f t="shared" si="64"/>
        <v>1</v>
      </c>
      <c r="AF204" s="97">
        <f t="shared" si="64"/>
        <v>0</v>
      </c>
      <c r="AG204" s="97">
        <f t="shared" si="64"/>
        <v>0</v>
      </c>
      <c r="AH204" s="97">
        <f t="shared" si="64"/>
        <v>0</v>
      </c>
      <c r="AI204" s="97">
        <f t="shared" si="64"/>
        <v>0</v>
      </c>
      <c r="AJ204" s="97">
        <f t="shared" si="64"/>
        <v>1</v>
      </c>
      <c r="AK204" s="97">
        <f t="shared" si="64"/>
        <v>0</v>
      </c>
      <c r="AL204" s="427"/>
      <c r="AN204" s="365"/>
    </row>
    <row r="205" spans="1:585" s="233" customFormat="1" x14ac:dyDescent="0.45">
      <c r="A205" s="216" t="s">
        <v>370</v>
      </c>
      <c r="B205" s="158" t="s">
        <v>708</v>
      </c>
      <c r="C205" s="97"/>
      <c r="D205" s="97"/>
      <c r="E205" s="97"/>
      <c r="F205" s="97"/>
      <c r="G205" s="97"/>
      <c r="H205" s="97"/>
      <c r="I205" s="97"/>
      <c r="J205" s="97"/>
      <c r="K205" s="97"/>
      <c r="L205" s="97"/>
      <c r="M205" s="97"/>
      <c r="N205" s="97"/>
      <c r="O205" s="97" t="s">
        <v>40</v>
      </c>
      <c r="P205" s="97"/>
      <c r="Q205" s="97"/>
      <c r="R205" s="97"/>
      <c r="S205" s="97"/>
      <c r="T205" s="97"/>
      <c r="U205" s="97"/>
      <c r="V205" s="97"/>
      <c r="W205" s="97"/>
      <c r="X205" s="97"/>
      <c r="Y205" s="97"/>
      <c r="Z205" s="97"/>
      <c r="AA205" s="97"/>
      <c r="AB205" s="97">
        <f t="shared" si="65"/>
        <v>1</v>
      </c>
      <c r="AC205" s="97">
        <f t="shared" si="64"/>
        <v>0</v>
      </c>
      <c r="AD205" s="97">
        <f t="shared" si="64"/>
        <v>0</v>
      </c>
      <c r="AE205" s="97">
        <f t="shared" si="64"/>
        <v>0</v>
      </c>
      <c r="AF205" s="97">
        <f t="shared" si="64"/>
        <v>1</v>
      </c>
      <c r="AG205" s="97">
        <f t="shared" si="64"/>
        <v>0</v>
      </c>
      <c r="AH205" s="97">
        <f t="shared" si="64"/>
        <v>0</v>
      </c>
      <c r="AI205" s="97">
        <f t="shared" si="64"/>
        <v>0</v>
      </c>
      <c r="AJ205" s="97">
        <f t="shared" si="64"/>
        <v>0</v>
      </c>
      <c r="AK205" s="97">
        <f t="shared" si="64"/>
        <v>0</v>
      </c>
      <c r="AL205" s="428"/>
      <c r="AN205" s="365"/>
    </row>
    <row r="206" spans="1:585" x14ac:dyDescent="0.45">
      <c r="A206" s="395" t="s">
        <v>169</v>
      </c>
      <c r="B206" s="396"/>
      <c r="C206" s="398"/>
      <c r="D206" s="398"/>
      <c r="E206" s="398"/>
      <c r="F206" s="398"/>
      <c r="G206" s="398"/>
      <c r="H206" s="398"/>
      <c r="I206" s="398"/>
      <c r="J206" s="398"/>
      <c r="K206" s="398"/>
      <c r="L206" s="398"/>
      <c r="M206" s="398"/>
      <c r="N206" s="398"/>
      <c r="O206" s="398"/>
      <c r="P206" s="399"/>
      <c r="Q206" s="397"/>
      <c r="R206" s="398"/>
      <c r="S206" s="398"/>
      <c r="T206" s="398"/>
      <c r="U206" s="398"/>
      <c r="V206" s="398"/>
      <c r="W206" s="398"/>
      <c r="X206" s="398"/>
      <c r="Y206" s="398"/>
      <c r="Z206" s="398"/>
      <c r="AA206" s="398"/>
      <c r="AB206" s="397"/>
      <c r="AC206" s="398"/>
      <c r="AD206" s="398"/>
      <c r="AE206" s="398"/>
      <c r="AF206" s="398"/>
      <c r="AG206" s="398"/>
      <c r="AH206" s="398"/>
      <c r="AI206" s="398"/>
      <c r="AJ206" s="398"/>
      <c r="AK206" s="398"/>
      <c r="AL206" s="399"/>
      <c r="AM206" s="83"/>
      <c r="AN206" s="84"/>
    </row>
    <row r="207" spans="1:585" ht="32" x14ac:dyDescent="0.45">
      <c r="A207" s="24" t="s">
        <v>37</v>
      </c>
      <c r="B207" s="32" t="s">
        <v>170</v>
      </c>
      <c r="C207" s="406"/>
      <c r="D207" s="406"/>
      <c r="E207" s="406"/>
      <c r="F207" s="406"/>
      <c r="G207" s="406"/>
      <c r="H207" s="406"/>
      <c r="I207" s="406"/>
      <c r="J207" s="406"/>
      <c r="K207" s="406"/>
      <c r="L207" s="406"/>
      <c r="M207" s="406"/>
      <c r="N207" s="406"/>
      <c r="O207" s="406"/>
      <c r="P207" s="406"/>
      <c r="Q207" s="406"/>
      <c r="R207" s="406"/>
      <c r="S207" s="406"/>
      <c r="T207" s="406"/>
      <c r="U207" s="406"/>
      <c r="V207" s="406"/>
      <c r="W207" s="406"/>
      <c r="X207" s="406"/>
      <c r="Y207" s="406"/>
      <c r="Z207" s="406"/>
      <c r="AA207" s="406"/>
      <c r="AB207" s="406"/>
      <c r="AC207" s="406"/>
      <c r="AD207" s="406"/>
      <c r="AE207" s="406"/>
      <c r="AF207" s="406"/>
      <c r="AG207" s="406"/>
      <c r="AH207" s="406"/>
      <c r="AI207" s="406"/>
      <c r="AJ207" s="406"/>
      <c r="AK207" s="406"/>
      <c r="AL207" s="407"/>
      <c r="AM207" s="83"/>
      <c r="AN207" s="84"/>
    </row>
    <row r="208" spans="1:585" s="233" customFormat="1" x14ac:dyDescent="0.45">
      <c r="A208" s="157" t="s">
        <v>41</v>
      </c>
      <c r="B208" s="158" t="s">
        <v>171</v>
      </c>
      <c r="C208" s="97" t="s">
        <v>40</v>
      </c>
      <c r="D208" s="97" t="s">
        <v>40</v>
      </c>
      <c r="E208" s="97" t="s">
        <v>40</v>
      </c>
      <c r="F208" s="97" t="s">
        <v>40</v>
      </c>
      <c r="G208" s="97"/>
      <c r="H208" s="97" t="s">
        <v>40</v>
      </c>
      <c r="I208" s="97"/>
      <c r="J208" s="97" t="s">
        <v>40</v>
      </c>
      <c r="K208" s="97" t="s">
        <v>40</v>
      </c>
      <c r="L208" s="97" t="s">
        <v>40</v>
      </c>
      <c r="M208" s="97" t="s">
        <v>40</v>
      </c>
      <c r="N208" s="97" t="s">
        <v>40</v>
      </c>
      <c r="O208" s="97" t="s">
        <v>40</v>
      </c>
      <c r="P208" s="97" t="s">
        <v>40</v>
      </c>
      <c r="Q208" s="97"/>
      <c r="R208" s="97" t="s">
        <v>40</v>
      </c>
      <c r="S208" s="97" t="s">
        <v>40</v>
      </c>
      <c r="T208" s="97" t="s">
        <v>40</v>
      </c>
      <c r="U208" s="97" t="s">
        <v>40</v>
      </c>
      <c r="V208" s="97" t="s">
        <v>40</v>
      </c>
      <c r="W208" s="97" t="s">
        <v>40</v>
      </c>
      <c r="X208" s="97" t="s">
        <v>40</v>
      </c>
      <c r="Y208" s="97" t="s">
        <v>40</v>
      </c>
      <c r="Z208" s="97" t="s">
        <v>40</v>
      </c>
      <c r="AA208" s="97" t="s">
        <v>40</v>
      </c>
      <c r="AB208" s="97">
        <f t="shared" ref="AB208:AB213" si="66">COUNTIF(C208:AA208,"x")</f>
        <v>22</v>
      </c>
      <c r="AC208" s="97">
        <f t="shared" ref="AC208:AK213" si="67">COUNTIFS($C208:$AA208,"x",$C$3:$AA$3,AC$4)</f>
        <v>3</v>
      </c>
      <c r="AD208" s="97">
        <f t="shared" si="67"/>
        <v>3</v>
      </c>
      <c r="AE208" s="97">
        <f t="shared" si="67"/>
        <v>3</v>
      </c>
      <c r="AF208" s="97">
        <f t="shared" si="67"/>
        <v>2</v>
      </c>
      <c r="AG208" s="97">
        <f t="shared" si="67"/>
        <v>3</v>
      </c>
      <c r="AH208" s="97">
        <f t="shared" si="67"/>
        <v>2</v>
      </c>
      <c r="AI208" s="97">
        <f t="shared" si="67"/>
        <v>3</v>
      </c>
      <c r="AJ208" s="97">
        <f t="shared" si="67"/>
        <v>2</v>
      </c>
      <c r="AK208" s="97">
        <f t="shared" si="67"/>
        <v>1</v>
      </c>
      <c r="AL208" s="408" t="s">
        <v>707</v>
      </c>
    </row>
    <row r="209" spans="1:40" s="269" customFormat="1" x14ac:dyDescent="0.45">
      <c r="A209" s="157" t="s">
        <v>58</v>
      </c>
      <c r="B209" s="158" t="s">
        <v>172</v>
      </c>
      <c r="C209" s="122"/>
      <c r="D209" s="122"/>
      <c r="E209" s="122"/>
      <c r="F209" s="122"/>
      <c r="G209" s="122" t="s">
        <v>40</v>
      </c>
      <c r="H209" s="122"/>
      <c r="I209" s="122"/>
      <c r="J209" s="122"/>
      <c r="K209" s="122"/>
      <c r="L209" s="122"/>
      <c r="M209" s="122"/>
      <c r="N209" s="122"/>
      <c r="O209" s="122"/>
      <c r="P209" s="122"/>
      <c r="Q209" s="122"/>
      <c r="R209" s="122"/>
      <c r="S209" s="122"/>
      <c r="T209" s="122"/>
      <c r="U209" s="122"/>
      <c r="V209" s="122"/>
      <c r="W209" s="122"/>
      <c r="X209" s="122"/>
      <c r="Y209" s="122"/>
      <c r="Z209" s="122"/>
      <c r="AA209" s="122"/>
      <c r="AB209" s="97">
        <f t="shared" si="66"/>
        <v>1</v>
      </c>
      <c r="AC209" s="97">
        <f t="shared" si="67"/>
        <v>0</v>
      </c>
      <c r="AD209" s="97">
        <f t="shared" si="67"/>
        <v>0</v>
      </c>
      <c r="AE209" s="97">
        <f t="shared" si="67"/>
        <v>0</v>
      </c>
      <c r="AF209" s="97">
        <f t="shared" si="67"/>
        <v>0</v>
      </c>
      <c r="AG209" s="97">
        <f t="shared" si="67"/>
        <v>0</v>
      </c>
      <c r="AH209" s="97">
        <f t="shared" si="67"/>
        <v>0</v>
      </c>
      <c r="AI209" s="97">
        <f t="shared" si="67"/>
        <v>0</v>
      </c>
      <c r="AJ209" s="97">
        <f t="shared" si="67"/>
        <v>0</v>
      </c>
      <c r="AK209" s="97">
        <f t="shared" si="67"/>
        <v>1</v>
      </c>
      <c r="AL209" s="409"/>
    </row>
    <row r="210" spans="1:40" s="233" customFormat="1" x14ac:dyDescent="0.45">
      <c r="A210" s="154" t="s">
        <v>78</v>
      </c>
      <c r="B210" s="155" t="s">
        <v>664</v>
      </c>
      <c r="C210" s="99"/>
      <c r="D210" s="99"/>
      <c r="E210" s="99"/>
      <c r="F210" s="99"/>
      <c r="G210" s="99" t="s">
        <v>40</v>
      </c>
      <c r="H210" s="99"/>
      <c r="I210" s="99"/>
      <c r="J210" s="99"/>
      <c r="K210" s="99"/>
      <c r="L210" s="99"/>
      <c r="M210" s="99"/>
      <c r="N210" s="99"/>
      <c r="O210" s="99"/>
      <c r="P210" s="99"/>
      <c r="Q210" s="99"/>
      <c r="R210" s="99"/>
      <c r="S210" s="99"/>
      <c r="T210" s="99"/>
      <c r="U210" s="99"/>
      <c r="V210" s="99"/>
      <c r="W210" s="99"/>
      <c r="X210" s="99"/>
      <c r="Y210" s="99"/>
      <c r="Z210" s="99"/>
      <c r="AA210" s="99"/>
      <c r="AB210" s="99">
        <f t="shared" si="66"/>
        <v>1</v>
      </c>
      <c r="AC210" s="99">
        <f t="shared" si="67"/>
        <v>0</v>
      </c>
      <c r="AD210" s="99">
        <f t="shared" si="67"/>
        <v>0</v>
      </c>
      <c r="AE210" s="99">
        <f t="shared" si="67"/>
        <v>0</v>
      </c>
      <c r="AF210" s="99">
        <f t="shared" si="67"/>
        <v>0</v>
      </c>
      <c r="AG210" s="99">
        <f t="shared" si="67"/>
        <v>0</v>
      </c>
      <c r="AH210" s="99">
        <f t="shared" si="67"/>
        <v>0</v>
      </c>
      <c r="AI210" s="99">
        <f t="shared" si="67"/>
        <v>0</v>
      </c>
      <c r="AJ210" s="99">
        <f t="shared" si="67"/>
        <v>0</v>
      </c>
      <c r="AK210" s="99">
        <f t="shared" si="67"/>
        <v>1</v>
      </c>
      <c r="AL210" s="409"/>
      <c r="AN210" s="365"/>
    </row>
    <row r="211" spans="1:40" s="269" customFormat="1" x14ac:dyDescent="0.45">
      <c r="A211" s="157" t="s">
        <v>115</v>
      </c>
      <c r="B211" s="158" t="s">
        <v>175</v>
      </c>
      <c r="C211" s="122" t="s">
        <v>40</v>
      </c>
      <c r="D211" s="122" t="s">
        <v>40</v>
      </c>
      <c r="E211" s="122"/>
      <c r="F211" s="122"/>
      <c r="G211" s="122"/>
      <c r="H211" s="122"/>
      <c r="I211" s="122"/>
      <c r="J211" s="122" t="s">
        <v>40</v>
      </c>
      <c r="K211" s="122" t="s">
        <v>40</v>
      </c>
      <c r="L211" s="122" t="s">
        <v>40</v>
      </c>
      <c r="M211" s="122" t="s">
        <v>40</v>
      </c>
      <c r="N211" s="122" t="s">
        <v>40</v>
      </c>
      <c r="O211" s="122" t="s">
        <v>40</v>
      </c>
      <c r="P211" s="122"/>
      <c r="Q211" s="122"/>
      <c r="R211" s="122"/>
      <c r="S211" s="122" t="s">
        <v>40</v>
      </c>
      <c r="T211" s="122" t="s">
        <v>40</v>
      </c>
      <c r="U211" s="122" t="s">
        <v>40</v>
      </c>
      <c r="V211" s="122" t="s">
        <v>40</v>
      </c>
      <c r="W211" s="122" t="s">
        <v>40</v>
      </c>
      <c r="X211" s="122"/>
      <c r="Y211" s="122" t="s">
        <v>40</v>
      </c>
      <c r="Z211" s="122" t="s">
        <v>40</v>
      </c>
      <c r="AA211" s="122" t="s">
        <v>40</v>
      </c>
      <c r="AB211" s="97">
        <f t="shared" si="66"/>
        <v>16</v>
      </c>
      <c r="AC211" s="97">
        <f t="shared" si="67"/>
        <v>2</v>
      </c>
      <c r="AD211" s="97">
        <f t="shared" si="67"/>
        <v>1</v>
      </c>
      <c r="AE211" s="97">
        <f t="shared" si="67"/>
        <v>2</v>
      </c>
      <c r="AF211" s="97">
        <f t="shared" si="67"/>
        <v>2</v>
      </c>
      <c r="AG211" s="97">
        <f t="shared" si="67"/>
        <v>2</v>
      </c>
      <c r="AH211" s="97">
        <f t="shared" si="67"/>
        <v>2</v>
      </c>
      <c r="AI211" s="97">
        <f t="shared" si="67"/>
        <v>3</v>
      </c>
      <c r="AJ211" s="97">
        <f t="shared" si="67"/>
        <v>1</v>
      </c>
      <c r="AK211" s="97">
        <f t="shared" si="67"/>
        <v>1</v>
      </c>
      <c r="AL211" s="409"/>
    </row>
    <row r="212" spans="1:40" s="233" customFormat="1" x14ac:dyDescent="0.45">
      <c r="A212" s="157" t="s">
        <v>117</v>
      </c>
      <c r="B212" s="158" t="s">
        <v>176</v>
      </c>
      <c r="C212" s="97"/>
      <c r="D212" s="97"/>
      <c r="E212" s="97" t="s">
        <v>40</v>
      </c>
      <c r="F212" s="97" t="s">
        <v>40</v>
      </c>
      <c r="G212" s="97" t="s">
        <v>40</v>
      </c>
      <c r="H212" s="97" t="s">
        <v>40</v>
      </c>
      <c r="I212" s="97" t="s">
        <v>40</v>
      </c>
      <c r="J212" s="97"/>
      <c r="K212" s="97"/>
      <c r="L212" s="97"/>
      <c r="M212" s="97"/>
      <c r="N212" s="97"/>
      <c r="O212" s="97"/>
      <c r="P212" s="97" t="s">
        <v>40</v>
      </c>
      <c r="Q212" s="97" t="s">
        <v>40</v>
      </c>
      <c r="R212" s="97" t="s">
        <v>40</v>
      </c>
      <c r="S212" s="97"/>
      <c r="T212" s="97"/>
      <c r="U212" s="97"/>
      <c r="V212" s="97"/>
      <c r="W212" s="97"/>
      <c r="X212" s="97" t="s">
        <v>40</v>
      </c>
      <c r="Y212" s="97"/>
      <c r="Z212" s="97"/>
      <c r="AA212" s="97"/>
      <c r="AB212" s="97">
        <f t="shared" si="66"/>
        <v>9</v>
      </c>
      <c r="AC212" s="97">
        <f t="shared" si="67"/>
        <v>1</v>
      </c>
      <c r="AD212" s="97">
        <f t="shared" si="67"/>
        <v>3</v>
      </c>
      <c r="AE212" s="97">
        <f t="shared" si="67"/>
        <v>1</v>
      </c>
      <c r="AF212" s="97">
        <f t="shared" si="67"/>
        <v>1</v>
      </c>
      <c r="AG212" s="97">
        <f t="shared" si="67"/>
        <v>1</v>
      </c>
      <c r="AH212" s="97">
        <f t="shared" si="67"/>
        <v>0</v>
      </c>
      <c r="AI212" s="97">
        <f t="shared" si="67"/>
        <v>0</v>
      </c>
      <c r="AJ212" s="97">
        <f t="shared" si="67"/>
        <v>1</v>
      </c>
      <c r="AK212" s="97">
        <f t="shared" si="67"/>
        <v>1</v>
      </c>
      <c r="AL212" s="409"/>
      <c r="AN212" s="365"/>
    </row>
    <row r="213" spans="1:40" s="233" customFormat="1" x14ac:dyDescent="0.45">
      <c r="A213" s="154" t="s">
        <v>177</v>
      </c>
      <c r="B213" s="155" t="s">
        <v>658</v>
      </c>
      <c r="C213" s="99"/>
      <c r="D213" s="99"/>
      <c r="E213" s="99" t="s">
        <v>40</v>
      </c>
      <c r="F213" s="99" t="s">
        <v>40</v>
      </c>
      <c r="G213" s="99" t="s">
        <v>40</v>
      </c>
      <c r="H213" s="99" t="s">
        <v>40</v>
      </c>
      <c r="I213" s="99" t="s">
        <v>40</v>
      </c>
      <c r="J213" s="99"/>
      <c r="K213" s="99"/>
      <c r="L213" s="99"/>
      <c r="M213" s="99"/>
      <c r="N213" s="99"/>
      <c r="O213" s="99"/>
      <c r="P213" s="99" t="s">
        <v>40</v>
      </c>
      <c r="Q213" s="99" t="s">
        <v>40</v>
      </c>
      <c r="R213" s="99" t="s">
        <v>40</v>
      </c>
      <c r="S213" s="99"/>
      <c r="T213" s="99"/>
      <c r="U213" s="99"/>
      <c r="V213" s="99"/>
      <c r="W213" s="99"/>
      <c r="X213" s="99" t="s">
        <v>40</v>
      </c>
      <c r="Y213" s="99"/>
      <c r="Z213" s="99"/>
      <c r="AA213" s="99"/>
      <c r="AB213" s="99">
        <f t="shared" si="66"/>
        <v>9</v>
      </c>
      <c r="AC213" s="99">
        <f t="shared" si="67"/>
        <v>1</v>
      </c>
      <c r="AD213" s="99">
        <f t="shared" si="67"/>
        <v>3</v>
      </c>
      <c r="AE213" s="99">
        <f t="shared" si="67"/>
        <v>1</v>
      </c>
      <c r="AF213" s="99">
        <f t="shared" si="67"/>
        <v>1</v>
      </c>
      <c r="AG213" s="99">
        <f t="shared" si="67"/>
        <v>1</v>
      </c>
      <c r="AH213" s="99">
        <f t="shared" si="67"/>
        <v>0</v>
      </c>
      <c r="AI213" s="99">
        <f t="shared" si="67"/>
        <v>0</v>
      </c>
      <c r="AJ213" s="99">
        <f t="shared" si="67"/>
        <v>1</v>
      </c>
      <c r="AK213" s="99">
        <f t="shared" si="67"/>
        <v>1</v>
      </c>
      <c r="AL213" s="409"/>
      <c r="AN213" s="365"/>
    </row>
    <row r="214" spans="1:40" ht="48" x14ac:dyDescent="0.45">
      <c r="A214" s="25" t="s">
        <v>90</v>
      </c>
      <c r="B214" s="33" t="s">
        <v>404</v>
      </c>
      <c r="C214" s="406"/>
      <c r="D214" s="406"/>
      <c r="E214" s="406"/>
      <c r="F214" s="406"/>
      <c r="G214" s="406"/>
      <c r="H214" s="406"/>
      <c r="I214" s="406"/>
      <c r="J214" s="406"/>
      <c r="K214" s="406"/>
      <c r="L214" s="406"/>
      <c r="M214" s="406"/>
      <c r="N214" s="406"/>
      <c r="O214" s="406"/>
      <c r="P214" s="406"/>
      <c r="Q214" s="406"/>
      <c r="R214" s="406"/>
      <c r="S214" s="406"/>
      <c r="T214" s="406"/>
      <c r="U214" s="406"/>
      <c r="V214" s="406"/>
      <c r="W214" s="406"/>
      <c r="X214" s="406"/>
      <c r="Y214" s="406"/>
      <c r="Z214" s="406"/>
      <c r="AA214" s="406"/>
      <c r="AB214" s="406"/>
      <c r="AC214" s="406"/>
      <c r="AD214" s="406"/>
      <c r="AE214" s="406"/>
      <c r="AF214" s="406"/>
      <c r="AG214" s="406"/>
      <c r="AH214" s="406"/>
      <c r="AI214" s="406"/>
      <c r="AJ214" s="406"/>
      <c r="AK214" s="406"/>
      <c r="AL214" s="407"/>
      <c r="AM214" s="233"/>
      <c r="AN214" s="85"/>
    </row>
    <row r="215" spans="1:40" s="269" customFormat="1" x14ac:dyDescent="0.45">
      <c r="A215" s="157" t="s">
        <v>41</v>
      </c>
      <c r="B215" s="158" t="s">
        <v>697</v>
      </c>
      <c r="C215" s="122"/>
      <c r="D215" s="122"/>
      <c r="E215" s="122" t="s">
        <v>40</v>
      </c>
      <c r="F215" s="122" t="s">
        <v>40</v>
      </c>
      <c r="G215" s="122" t="s">
        <v>40</v>
      </c>
      <c r="H215" s="122" t="s">
        <v>40</v>
      </c>
      <c r="I215" s="122" t="s">
        <v>40</v>
      </c>
      <c r="J215" s="122" t="s">
        <v>40</v>
      </c>
      <c r="K215" s="122"/>
      <c r="L215" s="122"/>
      <c r="M215" s="122"/>
      <c r="N215" s="122" t="s">
        <v>40</v>
      </c>
      <c r="O215" s="122"/>
      <c r="P215" s="122"/>
      <c r="Q215" s="122"/>
      <c r="R215" s="122"/>
      <c r="S215" s="122" t="s">
        <v>40</v>
      </c>
      <c r="T215" s="122"/>
      <c r="U215" s="122" t="s">
        <v>40</v>
      </c>
      <c r="V215" s="122" t="s">
        <v>40</v>
      </c>
      <c r="W215" s="122"/>
      <c r="X215" s="122"/>
      <c r="Y215" s="122"/>
      <c r="Z215" s="122" t="s">
        <v>40</v>
      </c>
      <c r="AA215" s="122" t="s">
        <v>40</v>
      </c>
      <c r="AB215" s="97">
        <f>COUNTIF(C215:AA215,"x")</f>
        <v>12</v>
      </c>
      <c r="AC215" s="97">
        <f t="shared" ref="AC215:AK224" si="68">COUNTIFS($C215:$AA215,"x",$C$3:$AA$3,AC$4)</f>
        <v>2</v>
      </c>
      <c r="AD215" s="97">
        <f t="shared" si="68"/>
        <v>3</v>
      </c>
      <c r="AE215" s="97">
        <f t="shared" si="68"/>
        <v>0</v>
      </c>
      <c r="AF215" s="97">
        <f t="shared" si="68"/>
        <v>1</v>
      </c>
      <c r="AG215" s="97">
        <f t="shared" si="68"/>
        <v>1</v>
      </c>
      <c r="AH215" s="97">
        <f t="shared" si="68"/>
        <v>1</v>
      </c>
      <c r="AI215" s="97">
        <f t="shared" si="68"/>
        <v>3</v>
      </c>
      <c r="AJ215" s="97">
        <f t="shared" si="68"/>
        <v>0</v>
      </c>
      <c r="AK215" s="97">
        <f t="shared" si="68"/>
        <v>1</v>
      </c>
      <c r="AL215" s="408" t="s">
        <v>706</v>
      </c>
      <c r="AM215" s="233"/>
      <c r="AN215" s="85"/>
    </row>
    <row r="216" spans="1:40" s="269" customFormat="1" x14ac:dyDescent="0.45">
      <c r="A216" s="157" t="s">
        <v>58</v>
      </c>
      <c r="B216" s="158" t="s">
        <v>652</v>
      </c>
      <c r="C216" s="122" t="s">
        <v>40</v>
      </c>
      <c r="D216" s="122" t="s">
        <v>40</v>
      </c>
      <c r="E216" s="122" t="s">
        <v>40</v>
      </c>
      <c r="F216" s="122"/>
      <c r="G216" s="122"/>
      <c r="H216" s="122"/>
      <c r="I216" s="122"/>
      <c r="J216" s="122"/>
      <c r="K216" s="122"/>
      <c r="L216" s="122"/>
      <c r="M216" s="122"/>
      <c r="N216" s="122"/>
      <c r="O216" s="122"/>
      <c r="P216" s="122"/>
      <c r="Q216" s="122" t="s">
        <v>40</v>
      </c>
      <c r="R216" s="122"/>
      <c r="S216" s="122"/>
      <c r="T216" s="122" t="s">
        <v>40</v>
      </c>
      <c r="U216" s="122" t="s">
        <v>40</v>
      </c>
      <c r="V216" s="122"/>
      <c r="W216" s="122" t="s">
        <v>40</v>
      </c>
      <c r="X216" s="122"/>
      <c r="Y216" s="122"/>
      <c r="Z216" s="122" t="s">
        <v>40</v>
      </c>
      <c r="AA216" s="122"/>
      <c r="AB216" s="97">
        <f t="shared" ref="AB216:AB232" si="69">COUNTIF(C216:AA216,"x")</f>
        <v>8</v>
      </c>
      <c r="AC216" s="97">
        <f t="shared" si="68"/>
        <v>1</v>
      </c>
      <c r="AD216" s="97">
        <f t="shared" si="68"/>
        <v>2</v>
      </c>
      <c r="AE216" s="97">
        <f t="shared" si="68"/>
        <v>0</v>
      </c>
      <c r="AF216" s="97">
        <f t="shared" si="68"/>
        <v>1</v>
      </c>
      <c r="AG216" s="97">
        <f t="shared" si="68"/>
        <v>1</v>
      </c>
      <c r="AH216" s="97">
        <f t="shared" si="68"/>
        <v>1</v>
      </c>
      <c r="AI216" s="97">
        <f t="shared" si="68"/>
        <v>1</v>
      </c>
      <c r="AJ216" s="97">
        <f t="shared" si="68"/>
        <v>1</v>
      </c>
      <c r="AK216" s="97">
        <f t="shared" si="68"/>
        <v>0</v>
      </c>
      <c r="AL216" s="409"/>
      <c r="AN216" s="85"/>
    </row>
    <row r="217" spans="1:40" s="269" customFormat="1" x14ac:dyDescent="0.45">
      <c r="A217" s="157" t="s">
        <v>115</v>
      </c>
      <c r="B217" s="158" t="s">
        <v>182</v>
      </c>
      <c r="C217" s="122"/>
      <c r="D217" s="122" t="s">
        <v>40</v>
      </c>
      <c r="E217" s="122"/>
      <c r="F217" s="122"/>
      <c r="G217" s="122"/>
      <c r="H217" s="122"/>
      <c r="I217" s="122"/>
      <c r="J217" s="122"/>
      <c r="K217" s="122"/>
      <c r="L217" s="122"/>
      <c r="M217" s="122" t="s">
        <v>40</v>
      </c>
      <c r="N217" s="122" t="s">
        <v>40</v>
      </c>
      <c r="O217" s="122"/>
      <c r="P217" s="122"/>
      <c r="Q217" s="122" t="s">
        <v>40</v>
      </c>
      <c r="R217" s="122"/>
      <c r="S217" s="122" t="s">
        <v>40</v>
      </c>
      <c r="T217" s="122"/>
      <c r="U217" s="122" t="s">
        <v>40</v>
      </c>
      <c r="V217" s="122" t="s">
        <v>40</v>
      </c>
      <c r="W217" s="122"/>
      <c r="X217" s="122"/>
      <c r="Y217" s="122"/>
      <c r="Z217" s="122"/>
      <c r="AA217" s="122"/>
      <c r="AB217" s="97">
        <f t="shared" si="69"/>
        <v>7</v>
      </c>
      <c r="AC217" s="97">
        <f t="shared" si="68"/>
        <v>0</v>
      </c>
      <c r="AD217" s="97">
        <f t="shared" si="68"/>
        <v>1</v>
      </c>
      <c r="AE217" s="97">
        <f t="shared" si="68"/>
        <v>1</v>
      </c>
      <c r="AF217" s="97">
        <f t="shared" si="68"/>
        <v>2</v>
      </c>
      <c r="AG217" s="97">
        <f t="shared" si="68"/>
        <v>1</v>
      </c>
      <c r="AH217" s="97">
        <f t="shared" si="68"/>
        <v>1</v>
      </c>
      <c r="AI217" s="97">
        <f t="shared" si="68"/>
        <v>1</v>
      </c>
      <c r="AJ217" s="97">
        <f t="shared" si="68"/>
        <v>0</v>
      </c>
      <c r="AK217" s="97">
        <f t="shared" si="68"/>
        <v>0</v>
      </c>
      <c r="AL217" s="409"/>
      <c r="AN217" s="85"/>
    </row>
    <row r="218" spans="1:40" s="269" customFormat="1" x14ac:dyDescent="0.45">
      <c r="A218" s="157" t="s">
        <v>117</v>
      </c>
      <c r="B218" s="158" t="s">
        <v>672</v>
      </c>
      <c r="C218" s="122"/>
      <c r="D218" s="122"/>
      <c r="E218" s="122"/>
      <c r="F218" s="122"/>
      <c r="G218" s="122"/>
      <c r="H218" s="122"/>
      <c r="I218" s="122"/>
      <c r="J218" s="122" t="s">
        <v>40</v>
      </c>
      <c r="K218" s="122"/>
      <c r="L218" s="122"/>
      <c r="M218" s="122"/>
      <c r="N218" s="122"/>
      <c r="O218" s="122"/>
      <c r="P218" s="122"/>
      <c r="Q218" s="122"/>
      <c r="R218" s="122"/>
      <c r="S218" s="122"/>
      <c r="T218" s="122"/>
      <c r="U218" s="122"/>
      <c r="V218" s="122"/>
      <c r="W218" s="122"/>
      <c r="X218" s="122"/>
      <c r="Y218" s="122"/>
      <c r="Z218" s="122"/>
      <c r="AA218" s="122"/>
      <c r="AB218" s="97">
        <f t="shared" si="69"/>
        <v>1</v>
      </c>
      <c r="AC218" s="97">
        <f t="shared" si="68"/>
        <v>1</v>
      </c>
      <c r="AD218" s="97">
        <f t="shared" si="68"/>
        <v>0</v>
      </c>
      <c r="AE218" s="97">
        <f t="shared" si="68"/>
        <v>0</v>
      </c>
      <c r="AF218" s="97">
        <f t="shared" si="68"/>
        <v>0</v>
      </c>
      <c r="AG218" s="97">
        <f t="shared" si="68"/>
        <v>0</v>
      </c>
      <c r="AH218" s="97">
        <f t="shared" si="68"/>
        <v>0</v>
      </c>
      <c r="AI218" s="97">
        <f t="shared" si="68"/>
        <v>0</v>
      </c>
      <c r="AJ218" s="97">
        <f t="shared" si="68"/>
        <v>0</v>
      </c>
      <c r="AK218" s="97">
        <f t="shared" si="68"/>
        <v>0</v>
      </c>
      <c r="AL218" s="409"/>
      <c r="AN218" s="85"/>
    </row>
    <row r="219" spans="1:40" s="269" customFormat="1" ht="32" x14ac:dyDescent="0.45">
      <c r="A219" s="157" t="s">
        <v>119</v>
      </c>
      <c r="B219" s="158" t="s">
        <v>699</v>
      </c>
      <c r="C219" s="122"/>
      <c r="D219" s="122"/>
      <c r="E219" s="122"/>
      <c r="F219" s="122"/>
      <c r="G219" s="122"/>
      <c r="H219" s="122"/>
      <c r="I219" s="122"/>
      <c r="J219" s="122" t="s">
        <v>40</v>
      </c>
      <c r="K219" s="122" t="s">
        <v>40</v>
      </c>
      <c r="L219" s="122"/>
      <c r="M219" s="122"/>
      <c r="N219" s="122"/>
      <c r="O219" s="122"/>
      <c r="P219" s="122"/>
      <c r="Q219" s="122"/>
      <c r="R219" s="122" t="s">
        <v>40</v>
      </c>
      <c r="S219" s="122"/>
      <c r="T219" s="122"/>
      <c r="U219" s="122"/>
      <c r="V219" s="122"/>
      <c r="W219" s="122"/>
      <c r="X219" s="122"/>
      <c r="Y219" s="122"/>
      <c r="Z219" s="122"/>
      <c r="AA219" s="122"/>
      <c r="AB219" s="97">
        <f t="shared" si="69"/>
        <v>3</v>
      </c>
      <c r="AC219" s="97">
        <f t="shared" si="68"/>
        <v>1</v>
      </c>
      <c r="AD219" s="97">
        <f t="shared" si="68"/>
        <v>0</v>
      </c>
      <c r="AE219" s="97">
        <f t="shared" si="68"/>
        <v>0</v>
      </c>
      <c r="AF219" s="97">
        <f t="shared" si="68"/>
        <v>0</v>
      </c>
      <c r="AG219" s="97">
        <f t="shared" si="68"/>
        <v>1</v>
      </c>
      <c r="AH219" s="97">
        <f t="shared" si="68"/>
        <v>0</v>
      </c>
      <c r="AI219" s="97">
        <f t="shared" si="68"/>
        <v>0</v>
      </c>
      <c r="AJ219" s="97">
        <f t="shared" si="68"/>
        <v>0</v>
      </c>
      <c r="AK219" s="97">
        <f t="shared" si="68"/>
        <v>1</v>
      </c>
      <c r="AL219" s="409"/>
      <c r="AN219" s="85"/>
    </row>
    <row r="220" spans="1:40" s="269" customFormat="1" x14ac:dyDescent="0.45">
      <c r="A220" s="157" t="s">
        <v>133</v>
      </c>
      <c r="B220" s="158" t="s">
        <v>684</v>
      </c>
      <c r="C220" s="122"/>
      <c r="D220" s="122"/>
      <c r="E220" s="122"/>
      <c r="F220" s="122"/>
      <c r="G220" s="122"/>
      <c r="H220" s="122"/>
      <c r="I220" s="122"/>
      <c r="J220" s="122"/>
      <c r="K220" s="122"/>
      <c r="L220" s="122"/>
      <c r="M220" s="122"/>
      <c r="N220" s="122"/>
      <c r="O220" s="122"/>
      <c r="P220" s="122" t="s">
        <v>40</v>
      </c>
      <c r="Q220" s="122"/>
      <c r="R220" s="122"/>
      <c r="S220" s="122"/>
      <c r="T220" s="122"/>
      <c r="U220" s="122"/>
      <c r="V220" s="122"/>
      <c r="W220" s="122"/>
      <c r="X220" s="122" t="s">
        <v>40</v>
      </c>
      <c r="Y220" s="122" t="s">
        <v>40</v>
      </c>
      <c r="Z220" s="122"/>
      <c r="AA220" s="122"/>
      <c r="AB220" s="97">
        <f t="shared" si="69"/>
        <v>3</v>
      </c>
      <c r="AC220" s="97">
        <f t="shared" si="68"/>
        <v>0</v>
      </c>
      <c r="AD220" s="97">
        <f t="shared" si="68"/>
        <v>0</v>
      </c>
      <c r="AE220" s="97">
        <f t="shared" si="68"/>
        <v>1</v>
      </c>
      <c r="AF220" s="97">
        <f t="shared" si="68"/>
        <v>0</v>
      </c>
      <c r="AG220" s="97">
        <f t="shared" si="68"/>
        <v>0</v>
      </c>
      <c r="AH220" s="97">
        <f t="shared" si="68"/>
        <v>1</v>
      </c>
      <c r="AI220" s="97">
        <f t="shared" si="68"/>
        <v>0</v>
      </c>
      <c r="AJ220" s="97">
        <f t="shared" si="68"/>
        <v>1</v>
      </c>
      <c r="AK220" s="97">
        <f t="shared" si="68"/>
        <v>0</v>
      </c>
      <c r="AL220" s="409"/>
      <c r="AN220" s="85"/>
    </row>
    <row r="221" spans="1:40" s="269" customFormat="1" x14ac:dyDescent="0.45">
      <c r="A221" s="157" t="s">
        <v>139</v>
      </c>
      <c r="B221" s="158" t="s">
        <v>683</v>
      </c>
      <c r="C221" s="122"/>
      <c r="D221" s="122"/>
      <c r="E221" s="122"/>
      <c r="F221" s="122"/>
      <c r="G221" s="122"/>
      <c r="H221" s="122"/>
      <c r="I221" s="122"/>
      <c r="J221" s="122"/>
      <c r="K221" s="122"/>
      <c r="L221" s="122"/>
      <c r="M221" s="122"/>
      <c r="N221" s="122"/>
      <c r="O221" s="122"/>
      <c r="P221" s="122" t="s">
        <v>40</v>
      </c>
      <c r="Q221" s="122"/>
      <c r="R221" s="122"/>
      <c r="S221" s="122"/>
      <c r="T221" s="122"/>
      <c r="U221" s="122"/>
      <c r="V221" s="122"/>
      <c r="W221" s="122"/>
      <c r="X221" s="122"/>
      <c r="Y221" s="122"/>
      <c r="Z221" s="122"/>
      <c r="AA221" s="122"/>
      <c r="AB221" s="97">
        <f t="shared" si="69"/>
        <v>1</v>
      </c>
      <c r="AC221" s="97">
        <f t="shared" si="68"/>
        <v>0</v>
      </c>
      <c r="AD221" s="97">
        <f t="shared" si="68"/>
        <v>0</v>
      </c>
      <c r="AE221" s="97">
        <f t="shared" si="68"/>
        <v>1</v>
      </c>
      <c r="AF221" s="97">
        <f t="shared" si="68"/>
        <v>0</v>
      </c>
      <c r="AG221" s="97">
        <f t="shared" si="68"/>
        <v>0</v>
      </c>
      <c r="AH221" s="97">
        <f t="shared" si="68"/>
        <v>0</v>
      </c>
      <c r="AI221" s="97">
        <f t="shared" si="68"/>
        <v>0</v>
      </c>
      <c r="AJ221" s="97">
        <f t="shared" si="68"/>
        <v>0</v>
      </c>
      <c r="AK221" s="97">
        <f t="shared" si="68"/>
        <v>0</v>
      </c>
      <c r="AL221" s="409"/>
      <c r="AN221" s="85"/>
    </row>
    <row r="222" spans="1:40" s="269" customFormat="1" x14ac:dyDescent="0.45">
      <c r="A222" s="157" t="s">
        <v>246</v>
      </c>
      <c r="B222" s="158" t="s">
        <v>686</v>
      </c>
      <c r="C222" s="122"/>
      <c r="D222" s="122"/>
      <c r="E222" s="122"/>
      <c r="F222" s="122"/>
      <c r="G222" s="122"/>
      <c r="H222" s="122"/>
      <c r="I222" s="122"/>
      <c r="J222" s="122"/>
      <c r="K222" s="122" t="s">
        <v>40</v>
      </c>
      <c r="L222" s="122" t="s">
        <v>40</v>
      </c>
      <c r="M222" s="122"/>
      <c r="N222" s="122"/>
      <c r="O222" s="122" t="s">
        <v>40</v>
      </c>
      <c r="P222" s="122" t="s">
        <v>40</v>
      </c>
      <c r="Q222" s="122"/>
      <c r="R222" s="122"/>
      <c r="S222" s="122"/>
      <c r="T222" s="122"/>
      <c r="U222" s="122"/>
      <c r="V222" s="122"/>
      <c r="W222" s="122"/>
      <c r="X222" s="122"/>
      <c r="Y222" s="122"/>
      <c r="Z222" s="122"/>
      <c r="AA222" s="122"/>
      <c r="AB222" s="97">
        <f t="shared" si="69"/>
        <v>4</v>
      </c>
      <c r="AC222" s="97">
        <f t="shared" si="68"/>
        <v>0</v>
      </c>
      <c r="AD222" s="97">
        <f t="shared" si="68"/>
        <v>0</v>
      </c>
      <c r="AE222" s="97">
        <f t="shared" si="68"/>
        <v>2</v>
      </c>
      <c r="AF222" s="97">
        <f t="shared" si="68"/>
        <v>1</v>
      </c>
      <c r="AG222" s="97">
        <f t="shared" si="68"/>
        <v>0</v>
      </c>
      <c r="AH222" s="97">
        <f t="shared" si="68"/>
        <v>0</v>
      </c>
      <c r="AI222" s="97">
        <f t="shared" si="68"/>
        <v>0</v>
      </c>
      <c r="AJ222" s="97">
        <f t="shared" si="68"/>
        <v>0</v>
      </c>
      <c r="AK222" s="97">
        <f t="shared" si="68"/>
        <v>1</v>
      </c>
      <c r="AL222" s="409"/>
      <c r="AN222" s="85"/>
    </row>
    <row r="223" spans="1:40" s="269" customFormat="1" x14ac:dyDescent="0.45">
      <c r="A223" s="157" t="s">
        <v>259</v>
      </c>
      <c r="B223" s="158" t="s">
        <v>464</v>
      </c>
      <c r="C223" s="122" t="s">
        <v>40</v>
      </c>
      <c r="D223" s="122" t="s">
        <v>40</v>
      </c>
      <c r="E223" s="122" t="s">
        <v>40</v>
      </c>
      <c r="F223" s="122" t="s">
        <v>40</v>
      </c>
      <c r="G223" s="122" t="s">
        <v>40</v>
      </c>
      <c r="H223" s="122" t="s">
        <v>40</v>
      </c>
      <c r="I223" s="122" t="s">
        <v>40</v>
      </c>
      <c r="J223" s="122" t="s">
        <v>40</v>
      </c>
      <c r="K223" s="122" t="s">
        <v>40</v>
      </c>
      <c r="L223" s="122" t="s">
        <v>40</v>
      </c>
      <c r="M223" s="122" t="s">
        <v>40</v>
      </c>
      <c r="N223" s="122" t="s">
        <v>40</v>
      </c>
      <c r="O223" s="122"/>
      <c r="P223" s="122" t="s">
        <v>40</v>
      </c>
      <c r="Q223" s="122" t="s">
        <v>40</v>
      </c>
      <c r="R223" s="122" t="s">
        <v>40</v>
      </c>
      <c r="S223" s="122" t="s">
        <v>40</v>
      </c>
      <c r="T223" s="122" t="s">
        <v>40</v>
      </c>
      <c r="U223" s="122" t="s">
        <v>40</v>
      </c>
      <c r="V223" s="122" t="s">
        <v>40</v>
      </c>
      <c r="W223" s="122" t="s">
        <v>40</v>
      </c>
      <c r="X223" s="122" t="s">
        <v>40</v>
      </c>
      <c r="Y223" s="122" t="s">
        <v>40</v>
      </c>
      <c r="Z223" s="122" t="s">
        <v>40</v>
      </c>
      <c r="AA223" s="122" t="s">
        <v>40</v>
      </c>
      <c r="AB223" s="97">
        <f t="shared" si="69"/>
        <v>24</v>
      </c>
      <c r="AC223" s="97">
        <f t="shared" si="68"/>
        <v>3</v>
      </c>
      <c r="AD223" s="97">
        <f t="shared" si="68"/>
        <v>4</v>
      </c>
      <c r="AE223" s="97">
        <f t="shared" si="68"/>
        <v>3</v>
      </c>
      <c r="AF223" s="97">
        <f t="shared" si="68"/>
        <v>2</v>
      </c>
      <c r="AG223" s="97">
        <f t="shared" si="68"/>
        <v>3</v>
      </c>
      <c r="AH223" s="97">
        <f t="shared" si="68"/>
        <v>2</v>
      </c>
      <c r="AI223" s="97">
        <f t="shared" si="68"/>
        <v>3</v>
      </c>
      <c r="AJ223" s="97">
        <f t="shared" si="68"/>
        <v>2</v>
      </c>
      <c r="AK223" s="97">
        <f t="shared" si="68"/>
        <v>2</v>
      </c>
      <c r="AL223" s="409"/>
      <c r="AN223" s="85"/>
    </row>
    <row r="224" spans="1:40" s="269" customFormat="1" x14ac:dyDescent="0.45">
      <c r="A224" s="154" t="s">
        <v>260</v>
      </c>
      <c r="B224" s="155" t="s">
        <v>185</v>
      </c>
      <c r="C224" s="249" t="s">
        <v>40</v>
      </c>
      <c r="D224" s="249"/>
      <c r="E224" s="249" t="s">
        <v>40</v>
      </c>
      <c r="F224" s="249" t="s">
        <v>40</v>
      </c>
      <c r="G224" s="249" t="s">
        <v>40</v>
      </c>
      <c r="H224" s="249"/>
      <c r="I224" s="249" t="s">
        <v>40</v>
      </c>
      <c r="J224" s="249" t="s">
        <v>40</v>
      </c>
      <c r="K224" s="249"/>
      <c r="L224" s="249"/>
      <c r="M224" s="249" t="s">
        <v>40</v>
      </c>
      <c r="N224" s="249" t="s">
        <v>40</v>
      </c>
      <c r="O224" s="249"/>
      <c r="P224" s="249" t="s">
        <v>40</v>
      </c>
      <c r="Q224" s="249" t="s">
        <v>40</v>
      </c>
      <c r="R224" s="249" t="s">
        <v>40</v>
      </c>
      <c r="S224" s="249"/>
      <c r="T224" s="249" t="s">
        <v>40</v>
      </c>
      <c r="U224" s="249" t="s">
        <v>40</v>
      </c>
      <c r="V224" s="249" t="s">
        <v>40</v>
      </c>
      <c r="W224" s="249" t="s">
        <v>40</v>
      </c>
      <c r="X224" s="249" t="s">
        <v>40</v>
      </c>
      <c r="Y224" s="249"/>
      <c r="Z224" s="249"/>
      <c r="AA224" s="249" t="s">
        <v>40</v>
      </c>
      <c r="AB224" s="99">
        <f t="shared" si="69"/>
        <v>17</v>
      </c>
      <c r="AC224" s="99">
        <f t="shared" si="68"/>
        <v>3</v>
      </c>
      <c r="AD224" s="99">
        <f t="shared" si="68"/>
        <v>2</v>
      </c>
      <c r="AE224" s="99">
        <f t="shared" si="68"/>
        <v>2</v>
      </c>
      <c r="AF224" s="99">
        <f t="shared" si="68"/>
        <v>2</v>
      </c>
      <c r="AG224" s="99">
        <f t="shared" si="68"/>
        <v>2</v>
      </c>
      <c r="AH224" s="99">
        <f t="shared" si="68"/>
        <v>1</v>
      </c>
      <c r="AI224" s="99">
        <f t="shared" si="68"/>
        <v>2</v>
      </c>
      <c r="AJ224" s="99">
        <f t="shared" si="68"/>
        <v>2</v>
      </c>
      <c r="AK224" s="99">
        <f t="shared" si="68"/>
        <v>1</v>
      </c>
      <c r="AL224" s="409"/>
      <c r="AN224" s="85"/>
    </row>
    <row r="225" spans="1:40" s="269" customFormat="1" x14ac:dyDescent="0.45">
      <c r="A225" s="154" t="s">
        <v>261</v>
      </c>
      <c r="B225" s="155" t="s">
        <v>653</v>
      </c>
      <c r="C225" s="249"/>
      <c r="D225" s="249" t="s">
        <v>40</v>
      </c>
      <c r="E225" s="249"/>
      <c r="F225" s="249"/>
      <c r="G225" s="249"/>
      <c r="H225" s="249"/>
      <c r="I225" s="249"/>
      <c r="J225" s="249"/>
      <c r="K225" s="249"/>
      <c r="L225" s="249"/>
      <c r="M225" s="249"/>
      <c r="N225" s="249"/>
      <c r="O225" s="249"/>
      <c r="P225" s="249"/>
      <c r="Q225" s="249"/>
      <c r="R225" s="249"/>
      <c r="S225" s="249"/>
      <c r="T225" s="249"/>
      <c r="U225" s="249"/>
      <c r="V225" s="249"/>
      <c r="W225" s="249"/>
      <c r="X225" s="249"/>
      <c r="Y225" s="249"/>
      <c r="Z225" s="249"/>
      <c r="AA225" s="249"/>
      <c r="AB225" s="99">
        <f t="shared" si="69"/>
        <v>1</v>
      </c>
      <c r="AC225" s="99">
        <f t="shared" ref="AC225:AK232" si="70">COUNTIFS($C225:$AA225,"x",$C$3:$AA$3,AC$4)</f>
        <v>0</v>
      </c>
      <c r="AD225" s="99">
        <f t="shared" si="70"/>
        <v>1</v>
      </c>
      <c r="AE225" s="99">
        <f t="shared" si="70"/>
        <v>0</v>
      </c>
      <c r="AF225" s="99">
        <f t="shared" si="70"/>
        <v>0</v>
      </c>
      <c r="AG225" s="99">
        <f t="shared" si="70"/>
        <v>0</v>
      </c>
      <c r="AH225" s="99">
        <f t="shared" si="70"/>
        <v>0</v>
      </c>
      <c r="AI225" s="99">
        <f t="shared" si="70"/>
        <v>0</v>
      </c>
      <c r="AJ225" s="99">
        <f t="shared" si="70"/>
        <v>0</v>
      </c>
      <c r="AK225" s="99">
        <f t="shared" si="70"/>
        <v>0</v>
      </c>
      <c r="AL225" s="409"/>
      <c r="AN225" s="85"/>
    </row>
    <row r="226" spans="1:40" s="269" customFormat="1" x14ac:dyDescent="0.45">
      <c r="A226" s="154" t="s">
        <v>263</v>
      </c>
      <c r="B226" s="155" t="s">
        <v>690</v>
      </c>
      <c r="C226" s="249"/>
      <c r="D226" s="249"/>
      <c r="E226" s="249"/>
      <c r="F226" s="249"/>
      <c r="G226" s="249"/>
      <c r="H226" s="249"/>
      <c r="I226" s="249"/>
      <c r="J226" s="249"/>
      <c r="K226" s="249"/>
      <c r="L226" s="249"/>
      <c r="M226" s="249"/>
      <c r="N226" s="249"/>
      <c r="O226" s="249"/>
      <c r="P226" s="249"/>
      <c r="Q226" s="249"/>
      <c r="R226" s="249"/>
      <c r="S226" s="249"/>
      <c r="T226" s="249"/>
      <c r="U226" s="249"/>
      <c r="V226" s="249"/>
      <c r="W226" s="249"/>
      <c r="X226" s="249"/>
      <c r="Y226" s="249"/>
      <c r="Z226" s="249"/>
      <c r="AA226" s="249" t="s">
        <v>40</v>
      </c>
      <c r="AB226" s="99">
        <f t="shared" si="69"/>
        <v>1</v>
      </c>
      <c r="AC226" s="99">
        <f t="shared" si="70"/>
        <v>0</v>
      </c>
      <c r="AD226" s="99">
        <f t="shared" si="70"/>
        <v>0</v>
      </c>
      <c r="AE226" s="99">
        <f t="shared" si="70"/>
        <v>0</v>
      </c>
      <c r="AF226" s="99">
        <f t="shared" si="70"/>
        <v>0</v>
      </c>
      <c r="AG226" s="99">
        <f t="shared" si="70"/>
        <v>0</v>
      </c>
      <c r="AH226" s="99">
        <f t="shared" si="70"/>
        <v>0</v>
      </c>
      <c r="AI226" s="99">
        <f t="shared" si="70"/>
        <v>1</v>
      </c>
      <c r="AJ226" s="99">
        <f t="shared" si="70"/>
        <v>0</v>
      </c>
      <c r="AK226" s="99">
        <f t="shared" si="70"/>
        <v>0</v>
      </c>
      <c r="AL226" s="409"/>
      <c r="AN226" s="85"/>
    </row>
    <row r="227" spans="1:40" s="269" customFormat="1" x14ac:dyDescent="0.45">
      <c r="A227" s="154" t="s">
        <v>316</v>
      </c>
      <c r="B227" s="155" t="s">
        <v>682</v>
      </c>
      <c r="C227" s="249"/>
      <c r="D227" s="249"/>
      <c r="E227" s="249"/>
      <c r="F227" s="249"/>
      <c r="G227" s="249"/>
      <c r="H227" s="249"/>
      <c r="I227" s="249"/>
      <c r="J227" s="249"/>
      <c r="K227" s="249"/>
      <c r="L227" s="249"/>
      <c r="M227" s="249"/>
      <c r="N227" s="249"/>
      <c r="O227" s="249"/>
      <c r="P227" s="249" t="s">
        <v>40</v>
      </c>
      <c r="Q227" s="249"/>
      <c r="R227" s="249"/>
      <c r="S227" s="249" t="s">
        <v>40</v>
      </c>
      <c r="T227" s="249"/>
      <c r="U227" s="249"/>
      <c r="V227" s="249"/>
      <c r="W227" s="249"/>
      <c r="X227" s="249"/>
      <c r="Y227" s="249"/>
      <c r="Z227" s="249"/>
      <c r="AA227" s="249" t="s">
        <v>40</v>
      </c>
      <c r="AB227" s="99">
        <f t="shared" si="69"/>
        <v>3</v>
      </c>
      <c r="AC227" s="99">
        <f t="shared" si="70"/>
        <v>0</v>
      </c>
      <c r="AD227" s="99">
        <f t="shared" si="70"/>
        <v>0</v>
      </c>
      <c r="AE227" s="99">
        <f t="shared" si="70"/>
        <v>1</v>
      </c>
      <c r="AF227" s="99">
        <f t="shared" si="70"/>
        <v>0</v>
      </c>
      <c r="AG227" s="99">
        <f t="shared" si="70"/>
        <v>1</v>
      </c>
      <c r="AH227" s="99">
        <f t="shared" si="70"/>
        <v>0</v>
      </c>
      <c r="AI227" s="99">
        <f t="shared" si="70"/>
        <v>1</v>
      </c>
      <c r="AJ227" s="99">
        <f t="shared" si="70"/>
        <v>0</v>
      </c>
      <c r="AK227" s="99">
        <f t="shared" si="70"/>
        <v>0</v>
      </c>
      <c r="AL227" s="409"/>
      <c r="AN227" s="85"/>
    </row>
    <row r="228" spans="1:40" s="269" customFormat="1" x14ac:dyDescent="0.45">
      <c r="A228" s="154" t="s">
        <v>701</v>
      </c>
      <c r="B228" s="155" t="s">
        <v>698</v>
      </c>
      <c r="C228" s="249"/>
      <c r="D228" s="249"/>
      <c r="E228" s="249"/>
      <c r="F228" s="249" t="s">
        <v>40</v>
      </c>
      <c r="G228" s="249" t="s">
        <v>40</v>
      </c>
      <c r="H228" s="249" t="s">
        <v>40</v>
      </c>
      <c r="I228" s="249"/>
      <c r="J228" s="249"/>
      <c r="K228" s="249"/>
      <c r="L228" s="249"/>
      <c r="M228" s="249"/>
      <c r="N228" s="249"/>
      <c r="O228" s="249"/>
      <c r="P228" s="249"/>
      <c r="Q228" s="249"/>
      <c r="R228" s="249" t="s">
        <v>40</v>
      </c>
      <c r="S228" s="249"/>
      <c r="T228" s="249"/>
      <c r="U228" s="249"/>
      <c r="V228" s="249"/>
      <c r="W228" s="249"/>
      <c r="X228" s="249" t="s">
        <v>40</v>
      </c>
      <c r="Y228" s="249" t="s">
        <v>40</v>
      </c>
      <c r="Z228" s="249" t="s">
        <v>40</v>
      </c>
      <c r="AA228" s="249"/>
      <c r="AB228" s="99">
        <f t="shared" si="69"/>
        <v>7</v>
      </c>
      <c r="AC228" s="99">
        <f t="shared" si="70"/>
        <v>1</v>
      </c>
      <c r="AD228" s="99">
        <f t="shared" si="70"/>
        <v>1</v>
      </c>
      <c r="AE228" s="99">
        <f t="shared" si="70"/>
        <v>0</v>
      </c>
      <c r="AF228" s="99">
        <f t="shared" si="70"/>
        <v>0</v>
      </c>
      <c r="AG228" s="99">
        <f t="shared" si="70"/>
        <v>1</v>
      </c>
      <c r="AH228" s="99">
        <f t="shared" si="70"/>
        <v>1</v>
      </c>
      <c r="AI228" s="99">
        <f t="shared" si="70"/>
        <v>1</v>
      </c>
      <c r="AJ228" s="99">
        <f t="shared" si="70"/>
        <v>1</v>
      </c>
      <c r="AK228" s="99">
        <f t="shared" si="70"/>
        <v>1</v>
      </c>
      <c r="AL228" s="409"/>
      <c r="AN228" s="85"/>
    </row>
    <row r="229" spans="1:40" s="233" customFormat="1" x14ac:dyDescent="0.45">
      <c r="A229" s="154" t="s">
        <v>702</v>
      </c>
      <c r="B229" s="155" t="s">
        <v>661</v>
      </c>
      <c r="C229" s="99"/>
      <c r="D229" s="99"/>
      <c r="E229" s="99"/>
      <c r="F229" s="99" t="s">
        <v>40</v>
      </c>
      <c r="G229" s="99"/>
      <c r="H229" s="99"/>
      <c r="I229" s="99"/>
      <c r="J229" s="99"/>
      <c r="K229" s="99"/>
      <c r="L229" s="99"/>
      <c r="M229" s="99"/>
      <c r="N229" s="99"/>
      <c r="O229" s="99"/>
      <c r="P229" s="99"/>
      <c r="Q229" s="99"/>
      <c r="R229" s="99"/>
      <c r="S229" s="99"/>
      <c r="T229" s="99"/>
      <c r="U229" s="99"/>
      <c r="V229" s="99"/>
      <c r="W229" s="99"/>
      <c r="X229" s="99"/>
      <c r="Y229" s="99"/>
      <c r="Z229" s="99"/>
      <c r="AA229" s="99"/>
      <c r="AB229" s="99">
        <f t="shared" si="69"/>
        <v>1</v>
      </c>
      <c r="AC229" s="99">
        <f t="shared" si="70"/>
        <v>1</v>
      </c>
      <c r="AD229" s="99">
        <f t="shared" si="70"/>
        <v>0</v>
      </c>
      <c r="AE229" s="99">
        <f t="shared" si="70"/>
        <v>0</v>
      </c>
      <c r="AF229" s="99">
        <f t="shared" si="70"/>
        <v>0</v>
      </c>
      <c r="AG229" s="99">
        <f t="shared" si="70"/>
        <v>0</v>
      </c>
      <c r="AH229" s="99">
        <f t="shared" si="70"/>
        <v>0</v>
      </c>
      <c r="AI229" s="99">
        <f t="shared" si="70"/>
        <v>0</v>
      </c>
      <c r="AJ229" s="99">
        <f t="shared" si="70"/>
        <v>0</v>
      </c>
      <c r="AK229" s="99">
        <f t="shared" si="70"/>
        <v>0</v>
      </c>
      <c r="AL229" s="409"/>
      <c r="AN229" s="85"/>
    </row>
    <row r="230" spans="1:40" s="233" customFormat="1" x14ac:dyDescent="0.45">
      <c r="A230" s="154" t="s">
        <v>703</v>
      </c>
      <c r="B230" s="155" t="s">
        <v>696</v>
      </c>
      <c r="C230" s="99"/>
      <c r="D230" s="99"/>
      <c r="E230" s="99"/>
      <c r="F230" s="99"/>
      <c r="G230" s="99"/>
      <c r="H230" s="99" t="s">
        <v>40</v>
      </c>
      <c r="I230" s="99"/>
      <c r="J230" s="99"/>
      <c r="K230" s="99"/>
      <c r="L230" s="99"/>
      <c r="M230" s="99"/>
      <c r="N230" s="99"/>
      <c r="O230" s="99"/>
      <c r="P230" s="99"/>
      <c r="Q230" s="99"/>
      <c r="R230" s="99" t="s">
        <v>40</v>
      </c>
      <c r="S230" s="99"/>
      <c r="T230" s="99"/>
      <c r="U230" s="99"/>
      <c r="V230" s="99"/>
      <c r="W230" s="99"/>
      <c r="X230" s="99"/>
      <c r="Y230" s="99" t="s">
        <v>40</v>
      </c>
      <c r="Z230" s="99"/>
      <c r="AA230" s="99"/>
      <c r="AB230" s="99">
        <f t="shared" si="69"/>
        <v>3</v>
      </c>
      <c r="AC230" s="99">
        <f t="shared" si="70"/>
        <v>0</v>
      </c>
      <c r="AD230" s="99">
        <f t="shared" si="70"/>
        <v>1</v>
      </c>
      <c r="AE230" s="99">
        <f t="shared" si="70"/>
        <v>0</v>
      </c>
      <c r="AF230" s="99">
        <f t="shared" si="70"/>
        <v>0</v>
      </c>
      <c r="AG230" s="99">
        <f t="shared" si="70"/>
        <v>1</v>
      </c>
      <c r="AH230" s="99">
        <f t="shared" si="70"/>
        <v>1</v>
      </c>
      <c r="AI230" s="99">
        <f t="shared" si="70"/>
        <v>0</v>
      </c>
      <c r="AJ230" s="99">
        <f t="shared" si="70"/>
        <v>0</v>
      </c>
      <c r="AK230" s="99">
        <f t="shared" si="70"/>
        <v>0</v>
      </c>
      <c r="AL230" s="409"/>
      <c r="AN230" s="302"/>
    </row>
    <row r="231" spans="1:40" s="233" customFormat="1" x14ac:dyDescent="0.45">
      <c r="A231" s="154" t="s">
        <v>704</v>
      </c>
      <c r="B231" s="155" t="s">
        <v>314</v>
      </c>
      <c r="C231" s="99"/>
      <c r="D231" s="99"/>
      <c r="E231" s="99"/>
      <c r="F231" s="99"/>
      <c r="G231" s="99"/>
      <c r="H231" s="99"/>
      <c r="I231" s="99"/>
      <c r="J231" s="99" t="s">
        <v>40</v>
      </c>
      <c r="K231" s="99" t="s">
        <v>40</v>
      </c>
      <c r="L231" s="99" t="s">
        <v>40</v>
      </c>
      <c r="M231" s="99"/>
      <c r="N231" s="99"/>
      <c r="O231" s="99"/>
      <c r="P231" s="99"/>
      <c r="Q231" s="99"/>
      <c r="R231" s="99" t="s">
        <v>40</v>
      </c>
      <c r="S231" s="99"/>
      <c r="T231" s="99"/>
      <c r="U231" s="99"/>
      <c r="V231" s="99"/>
      <c r="W231" s="99"/>
      <c r="X231" s="99"/>
      <c r="Y231" s="99" t="s">
        <v>40</v>
      </c>
      <c r="Z231" s="99" t="s">
        <v>40</v>
      </c>
      <c r="AA231" s="99"/>
      <c r="AB231" s="99">
        <f t="shared" si="69"/>
        <v>6</v>
      </c>
      <c r="AC231" s="99">
        <f t="shared" si="70"/>
        <v>1</v>
      </c>
      <c r="AD231" s="99">
        <f t="shared" si="70"/>
        <v>0</v>
      </c>
      <c r="AE231" s="99">
        <f t="shared" si="70"/>
        <v>1</v>
      </c>
      <c r="AF231" s="99">
        <f t="shared" si="70"/>
        <v>0</v>
      </c>
      <c r="AG231" s="99">
        <f t="shared" si="70"/>
        <v>1</v>
      </c>
      <c r="AH231" s="99">
        <f t="shared" si="70"/>
        <v>1</v>
      </c>
      <c r="AI231" s="99">
        <f t="shared" si="70"/>
        <v>1</v>
      </c>
      <c r="AJ231" s="99">
        <f t="shared" si="70"/>
        <v>0</v>
      </c>
      <c r="AK231" s="99">
        <f t="shared" si="70"/>
        <v>1</v>
      </c>
      <c r="AL231" s="409"/>
      <c r="AN231" s="302"/>
    </row>
    <row r="232" spans="1:40" s="233" customFormat="1" x14ac:dyDescent="0.45">
      <c r="A232" s="154" t="s">
        <v>705</v>
      </c>
      <c r="B232" s="155" t="s">
        <v>700</v>
      </c>
      <c r="C232" s="99"/>
      <c r="D232" s="99"/>
      <c r="E232" s="99"/>
      <c r="F232" s="99"/>
      <c r="G232" s="99"/>
      <c r="H232" s="99"/>
      <c r="I232" s="99"/>
      <c r="J232" s="99"/>
      <c r="K232" s="99" t="s">
        <v>40</v>
      </c>
      <c r="L232" s="99"/>
      <c r="M232" s="99"/>
      <c r="N232" s="99"/>
      <c r="O232" s="99"/>
      <c r="P232" s="99"/>
      <c r="Q232" s="99"/>
      <c r="R232" s="99"/>
      <c r="S232" s="99"/>
      <c r="T232" s="99"/>
      <c r="U232" s="99"/>
      <c r="V232" s="99"/>
      <c r="W232" s="99"/>
      <c r="X232" s="99"/>
      <c r="Y232" s="99"/>
      <c r="Z232" s="99" t="s">
        <v>40</v>
      </c>
      <c r="AA232" s="99"/>
      <c r="AB232" s="99">
        <f t="shared" si="69"/>
        <v>2</v>
      </c>
      <c r="AC232" s="99">
        <f t="shared" si="70"/>
        <v>0</v>
      </c>
      <c r="AD232" s="99">
        <f t="shared" si="70"/>
        <v>0</v>
      </c>
      <c r="AE232" s="99">
        <f t="shared" si="70"/>
        <v>0</v>
      </c>
      <c r="AF232" s="99">
        <f t="shared" si="70"/>
        <v>0</v>
      </c>
      <c r="AG232" s="99">
        <f t="shared" si="70"/>
        <v>0</v>
      </c>
      <c r="AH232" s="99">
        <f t="shared" si="70"/>
        <v>0</v>
      </c>
      <c r="AI232" s="99">
        <f t="shared" si="70"/>
        <v>1</v>
      </c>
      <c r="AJ232" s="99">
        <f t="shared" si="70"/>
        <v>0</v>
      </c>
      <c r="AK232" s="99">
        <f t="shared" si="70"/>
        <v>1</v>
      </c>
      <c r="AL232" s="409"/>
      <c r="AN232" s="302"/>
    </row>
    <row r="233" spans="1:40" x14ac:dyDescent="0.45">
      <c r="B233" s="38" t="s">
        <v>198</v>
      </c>
      <c r="C233" s="22">
        <f>COUNTIF(C16:C232,"x")</f>
        <v>45</v>
      </c>
      <c r="D233" s="23">
        <f>COUNTIFS(D16:D232,"x",C16:C232,"")</f>
        <v>12</v>
      </c>
      <c r="E233" s="23">
        <f>COUNTIFS(E16:E232,"x",D16:D232,"",C16:C232,"")</f>
        <v>14</v>
      </c>
      <c r="F233" s="23">
        <f>COUNTIFS(F16:F232,"x",E16:E232,"",D16:D232,"",C16:C232,"")</f>
        <v>12</v>
      </c>
      <c r="G233" s="23">
        <f>COUNTIFS(G16:G232,"x",F16:F232,"",E16:E232,"",D16:D232,"",C16:C232,"")</f>
        <v>6</v>
      </c>
      <c r="H233" s="23">
        <f>COUNTIFS(H16:H232,"x",G16:G232,"",F16:F232,"",E16:E232,"",D16:D232,"",C16:C232,"")</f>
        <v>12</v>
      </c>
      <c r="I233" s="23">
        <f>COUNTIFS(I16:I232,"x",H16:H232,"",G16:G232,"",F16:F232,"",E16:E232,"",D16:D232,"",C16:C232,"")</f>
        <v>10</v>
      </c>
      <c r="J233" s="23">
        <f>COUNTIFS(J16:J232,"x",I16:I232,"",H16:H232,"",G16:G232,"",F16:F232,"",E16:E232,"",D16:D232,"",C16:C232,"")</f>
        <v>11</v>
      </c>
      <c r="K233" s="23">
        <f>COUNTIFS(K16:K232,"x",J16:J232,"",I16:I232,"",H16:H232,"",G16:G232,"",F16:F232,"",E16:E232,"",D16:D232,"",C16:C232,"")</f>
        <v>6</v>
      </c>
      <c r="L233" s="153">
        <f>COUNTIFS(L16:L232,"x",K16:K232,"",J16:J232,"",I16:I232,"",H16:H232,"",G16:G232,"",F16:F232,"",E16:E232,"",D16:D232,"",C16:C232,"")</f>
        <v>17</v>
      </c>
      <c r="M233" s="23">
        <f>COUNTIFS(M16:M232,"x",L16:L232,"",K16:K232,"",J16:J232,"",I16:I232,"",H16:H232,"",G16:G232,"",F16:F232,"",E16:E232,"",D16:D232,"",C16:C232,"")</f>
        <v>5</v>
      </c>
      <c r="N233" s="23">
        <f>COUNTIFS(N16:N232,"x",M16:M232,"",L16:L232,"",K16:K232,"",J16:J232,"",I16:I232,"",H16:H232,"",G16:G232,"",F16:F232,"",E16:E232,"",D16:D232,"",C16:C232,"")</f>
        <v>1</v>
      </c>
      <c r="O233" s="23">
        <f>COUNTIFS(O16:O232,"x",N16:N232,"",M16:M232,"",L16:L232,"",K16:K232,"",J16:J232,"",I16:I232,"",H16:H232,"",G16:G232,"",F16:F232,"",E16:E232,"",D16:D232,"",C16:C232,"")</f>
        <v>3</v>
      </c>
      <c r="P233" s="23">
        <f>COUNTIFS(P16:P232,"x",O16:O232,"",N16:N232,"",M16:M232,"",L16:L232,"",K16:K232,"",J16:J232,"",I16:I232,"",H16:H232,"",G16:G232,"",F16:F232,"",E16:E232,"",D16:D232,"",C16:C232,"")</f>
        <v>8</v>
      </c>
      <c r="Q233" s="23">
        <f>COUNTIFS(Q16:Q232,"x",P16:P232,"",O16:O232,"",N16:N232,"",M16:M232,"",L16:L232,"",K16:K232,"",J16:J232,"",I16:I232,"",H16:H232,"",G16:G232,"",F16:F232,"",E16:E232,"",D16:D232,"",C16:C232,"")</f>
        <v>4</v>
      </c>
      <c r="R233" s="23">
        <f>COUNTIFS(R16:R232,"x",Q16:Q232,"",P16:P232,"",O16:O232,"",N16:N232,"",M16:M232,"",L16:L232,"",K16:K232,"",J16:J232,"",I16:I232,"",H16:H232,"",G16:G232,"",F16:F232,"",E16:E232,"",D16:D232,"",C16:C232,"")</f>
        <v>7</v>
      </c>
      <c r="S233" s="23">
        <f>COUNTIFS(S16:S232,"x",R16:R232,"",Q16:Q232,"",P16:P232,"",O16:O232,"",N16:N232,"",M16:M232,"",L16:L232,"",K16:K232,"",J16:J232,"",I16:I232,"",H16:H232,"",G16:G232,"",F16:F232,"",E16:E232,"",D16:D232,"",C16:C232,"")</f>
        <v>0</v>
      </c>
      <c r="T233" s="23">
        <f>COUNTIFS(T16:T232,"x",S16:S232,"",R16:R232,"",Q16:Q232,"",P16:P232,"",O16:O232,"",N16:N232,"",M16:M232,"",L16:L232,"",K16:K232,"",J16:J232,"",I16:I232,"",H16:H232,"",G16:G232,"",F16:F232,"",E16:E232,"",D16:D232,"",C16:C232,"")</f>
        <v>7</v>
      </c>
      <c r="U233" s="23">
        <f>COUNTIFS(U16:U232,"x",T16:T232,"",S16:S232,"",R16:R232,"",Q16:Q232,"",P16:P232,"",O16:O232,"",N16:N232,"",M16:M232,"",L16:L232,"",K16:K232,"",J16:J232,"",I16:I232,"",H16:H232,"",G16:G232,"",F16:F232,"",E16:E232,"",D16:D232,"",C16:C232,"")</f>
        <v>4</v>
      </c>
      <c r="V233" s="23">
        <f>COUNTIFS(V16:V232,"x",U16:U232,"",T16:T232,"",S16:S232,"",R16:R232,"",Q16:Q232,"",P16:P232,"",O16:O232,"",N16:N232,"",M16:M232,"",L16:L232,"",K16:K232,"",J16:J232,"",I16:I232,"",H16:H232,"",G16:G232,"",F16:F232,"",E16:E232,"",D16:D232,"",C16:C232,"")</f>
        <v>4</v>
      </c>
      <c r="W233" s="23">
        <f>COUNTIFS(W16:W232,"x",V16:V232,"",U16:U232,"",T16:T232,"",S16:S232,"",R16:R232,"",Q16:Q232,"",P16:P232,"",O16:O232,"",N16:N232,"",M16:M232,"",L16:L232,"",K16:K232,"",J16:J232,"",I16:I232,"",H16:H232,"",G16:G232,"",F16:F232,"",E16:E232,"",D16:D232,"",C16:C232,"")</f>
        <v>5</v>
      </c>
      <c r="X233" s="23">
        <f>COUNTIFS(X16:X232,"x",W16:W232,"",V16:V232,"",U16:U232,"",T16:T232,"",S16:S232,"",R16:R232,"",Q16:Q232,"",P16:P232,"",O16:O232,"",N16:N232,"",M16:M232,"",L16:L232,"",K16:K232,"",J16:J232,"",I16:I232,"",H16:H232,"",G16:G232,"",F16:F232,"",E16:E232,"",D16:D232,"",C16:C232,"")</f>
        <v>4</v>
      </c>
      <c r="Y233" s="23">
        <f>COUNTIFS(Y16:Y232,"x",X16:X232,"",W16:W232,"",V16:V232,"",U16:U232,"",T16:T232,"",S16:S232,"",R16:R232,"",Q16:Q232,"",P16:P232,"",O16:O232,"",N16:N232,"",M16:M232,"",L16:L232,"",K16:K232,"",J16:J232,"",I16:I232,"",H16:H232,"",G16:G232,"",F16:F232,"",E16:E232,"",D16:D232,"",C16:C232,"")</f>
        <v>1</v>
      </c>
      <c r="Z233" s="23">
        <f>COUNTIFS(Z16:Z232,"x",Y16:Y232,"",X16:X232,"",W16:W232,"",V16:V232,"",U16:U232,"",T16:T232,"",S16:S232,"",R16:R232,"",Q16:Q232,"",P16:P232,"",O16:O232,"",N16:N232,"",M16:M232,"",L16:L232,"",K16:K232,"",J16:J232,"",I16:I232,"",H16:H232,"",G16:G232,"",F16:F232,"",E16:E232,"",D16:D232,"",C16:C232,"")</f>
        <v>3</v>
      </c>
      <c r="AA233" s="23">
        <f>COUNTIFS(AA16:AA232,"x",Z16:Z232,"",Y16:Y232,"",X16:X232,"",W16:W232,"",V16:V232,"",U16:U232,"",T16:T232,"",S16:S232,"",R16:R232,"",Q16:Q232,"",P16:P232,"",O16:O232,"",N16:N232,"",M16:M232,"",L16:L232,"",K16:K232,"",J16:J232,"",I16:I232,"",H16:H232,"",G16:G232,"",F16:F232,"",E16:E232,"",D16:D232,"",C16:C232,"")</f>
        <v>4</v>
      </c>
    </row>
    <row r="234" spans="1:40" x14ac:dyDescent="0.45">
      <c r="C234" s="83"/>
      <c r="D234" s="83"/>
      <c r="E234" s="83"/>
      <c r="F234" s="83"/>
      <c r="G234" s="83"/>
      <c r="H234" s="83"/>
      <c r="I234" s="83"/>
      <c r="J234" s="7"/>
      <c r="K234" s="7"/>
      <c r="L234" s="83"/>
      <c r="M234" s="83"/>
      <c r="N234" s="83"/>
      <c r="O234" s="83"/>
      <c r="P234" s="83"/>
      <c r="Q234" s="7"/>
      <c r="R234" s="83"/>
      <c r="S234" s="83"/>
      <c r="T234" s="83"/>
      <c r="U234" s="83"/>
      <c r="V234" s="83"/>
      <c r="W234" s="83"/>
      <c r="X234" s="83"/>
      <c r="Y234" s="83"/>
      <c r="Z234" s="83"/>
      <c r="AA234" s="83"/>
    </row>
    <row r="235" spans="1:40" x14ac:dyDescent="0.45">
      <c r="C235" s="83"/>
      <c r="D235" s="83"/>
      <c r="E235" s="83"/>
      <c r="F235" s="83"/>
      <c r="G235" s="83"/>
      <c r="H235" s="83"/>
      <c r="I235" s="83"/>
      <c r="J235" s="7"/>
      <c r="K235" s="7"/>
      <c r="L235" s="83"/>
      <c r="M235" s="83"/>
      <c r="N235" s="83"/>
      <c r="O235" s="83"/>
      <c r="P235" s="83"/>
      <c r="Q235" s="7"/>
      <c r="R235" s="83"/>
      <c r="S235" s="83"/>
      <c r="T235" s="83"/>
      <c r="U235" s="83"/>
      <c r="V235" s="83"/>
      <c r="W235" s="83"/>
      <c r="X235" s="83"/>
      <c r="Y235" s="83"/>
      <c r="Z235" s="83"/>
      <c r="AA235" s="83"/>
    </row>
    <row r="236" spans="1:40" ht="15" customHeight="1" x14ac:dyDescent="0.45">
      <c r="C236" s="83"/>
      <c r="D236" s="83"/>
      <c r="E236" s="83"/>
      <c r="F236" s="83"/>
      <c r="G236" s="83"/>
      <c r="H236" s="83"/>
      <c r="I236" s="83"/>
      <c r="J236" s="7"/>
      <c r="K236" s="7"/>
      <c r="L236" s="83"/>
      <c r="M236" s="83"/>
      <c r="N236" s="83"/>
      <c r="O236" s="83"/>
      <c r="P236" s="83"/>
      <c r="Q236" s="7"/>
      <c r="R236" s="83"/>
      <c r="S236" s="83"/>
      <c r="T236" s="83"/>
      <c r="U236" s="83"/>
      <c r="V236" s="83"/>
      <c r="W236" s="83"/>
      <c r="X236" s="83"/>
      <c r="Y236" s="83"/>
      <c r="Z236" s="83"/>
      <c r="AA236" s="83"/>
    </row>
    <row r="237" spans="1:40" ht="15" customHeight="1" x14ac:dyDescent="0.45">
      <c r="C237" s="83"/>
      <c r="D237" s="83"/>
      <c r="E237" s="83"/>
      <c r="F237" s="83"/>
      <c r="G237" s="83"/>
      <c r="H237" s="83"/>
      <c r="I237" s="83"/>
      <c r="J237" s="7"/>
      <c r="K237" s="7"/>
      <c r="L237" s="83"/>
      <c r="M237" s="83"/>
      <c r="N237" s="83"/>
      <c r="O237" s="83"/>
      <c r="P237" s="83"/>
      <c r="Q237" s="7"/>
      <c r="R237" s="83"/>
      <c r="S237" s="83"/>
      <c r="T237" s="83"/>
      <c r="U237" s="83"/>
      <c r="V237" s="83"/>
      <c r="W237" s="83"/>
      <c r="X237" s="83"/>
      <c r="Y237" s="83"/>
      <c r="Z237" s="83"/>
      <c r="AA237" s="83"/>
    </row>
    <row r="238" spans="1:40" ht="15" customHeight="1" x14ac:dyDescent="0.45">
      <c r="C238" s="83"/>
      <c r="D238" s="83"/>
      <c r="E238" s="83"/>
      <c r="F238" s="83"/>
      <c r="G238" s="83"/>
      <c r="H238" s="83"/>
      <c r="I238" s="83"/>
      <c r="J238" s="7"/>
      <c r="K238" s="7"/>
      <c r="L238" s="83"/>
      <c r="M238" s="83"/>
      <c r="N238" s="83"/>
      <c r="O238" s="83"/>
      <c r="P238" s="83"/>
      <c r="Q238" s="7"/>
      <c r="R238" s="83"/>
      <c r="S238" s="83"/>
      <c r="T238" s="83"/>
      <c r="U238" s="83"/>
      <c r="V238" s="83"/>
      <c r="W238" s="83"/>
      <c r="X238" s="83"/>
      <c r="Y238" s="83"/>
      <c r="Z238" s="83"/>
      <c r="AA238" s="83"/>
    </row>
    <row r="239" spans="1:40" ht="15" customHeight="1" x14ac:dyDescent="0.45">
      <c r="C239" s="83"/>
      <c r="D239" s="83"/>
      <c r="E239" s="83"/>
      <c r="F239" s="83"/>
      <c r="G239" s="83"/>
      <c r="H239" s="83"/>
      <c r="I239" s="83"/>
      <c r="J239" s="7"/>
      <c r="K239" s="7"/>
      <c r="L239" s="83"/>
      <c r="M239" s="83"/>
      <c r="N239" s="83"/>
      <c r="O239" s="83"/>
      <c r="P239" s="83"/>
      <c r="Q239" s="7"/>
      <c r="R239" s="83"/>
      <c r="S239" s="83"/>
      <c r="T239" s="83"/>
      <c r="U239" s="83"/>
      <c r="V239" s="83"/>
      <c r="W239" s="83"/>
      <c r="X239" s="83"/>
      <c r="Y239" s="83"/>
      <c r="Z239" s="83"/>
      <c r="AA239" s="83"/>
    </row>
    <row r="240" spans="1:40" ht="15" customHeight="1" x14ac:dyDescent="0.45">
      <c r="C240" s="83"/>
      <c r="D240" s="83"/>
      <c r="E240" s="83"/>
      <c r="F240" s="83"/>
      <c r="G240" s="83"/>
      <c r="H240" s="83"/>
      <c r="I240" s="83"/>
      <c r="J240" s="7"/>
      <c r="K240" s="7"/>
      <c r="L240" s="83"/>
      <c r="M240" s="83"/>
      <c r="N240" s="83"/>
      <c r="O240" s="83"/>
      <c r="P240" s="83"/>
      <c r="Q240" s="7"/>
      <c r="R240" s="83"/>
      <c r="S240" s="83"/>
      <c r="T240" s="83"/>
      <c r="U240" s="83"/>
      <c r="V240" s="83"/>
      <c r="W240" s="83"/>
      <c r="X240" s="83"/>
      <c r="Y240" s="83"/>
      <c r="Z240" s="83"/>
      <c r="AA240" s="83"/>
    </row>
    <row r="241" spans="3:27" ht="15" customHeight="1" x14ac:dyDescent="0.45">
      <c r="C241" s="83"/>
      <c r="D241" s="83"/>
      <c r="E241" s="83"/>
      <c r="F241" s="83"/>
      <c r="G241" s="83"/>
      <c r="H241" s="83"/>
      <c r="I241" s="83"/>
      <c r="J241" s="7"/>
      <c r="K241" s="7"/>
      <c r="L241" s="83"/>
      <c r="M241" s="83"/>
      <c r="N241" s="83"/>
      <c r="O241" s="83"/>
      <c r="P241" s="83"/>
      <c r="Q241" s="7"/>
      <c r="R241" s="83"/>
      <c r="S241" s="83"/>
      <c r="T241" s="83"/>
      <c r="U241" s="83"/>
      <c r="V241" s="83"/>
      <c r="W241" s="83"/>
      <c r="X241" s="83"/>
      <c r="Y241" s="83"/>
      <c r="Z241" s="83"/>
      <c r="AA241" s="83"/>
    </row>
    <row r="242" spans="3:27" ht="15" customHeight="1" x14ac:dyDescent="0.45">
      <c r="C242" s="83"/>
      <c r="D242" s="83"/>
      <c r="E242" s="83"/>
      <c r="F242" s="83"/>
      <c r="G242" s="83"/>
      <c r="H242" s="83"/>
      <c r="I242" s="83"/>
      <c r="J242" s="7"/>
      <c r="K242" s="7"/>
      <c r="L242" s="83"/>
      <c r="M242" s="83"/>
      <c r="N242" s="83"/>
      <c r="O242" s="83"/>
      <c r="P242" s="83"/>
      <c r="Q242" s="7"/>
      <c r="R242" s="83"/>
      <c r="S242" s="83"/>
      <c r="T242" s="83"/>
      <c r="U242" s="83"/>
      <c r="V242" s="83"/>
      <c r="W242" s="83"/>
      <c r="X242" s="83"/>
      <c r="Y242" s="83"/>
      <c r="Z242" s="83"/>
      <c r="AA242" s="83"/>
    </row>
    <row r="243" spans="3:27" ht="15" customHeight="1" x14ac:dyDescent="0.45">
      <c r="C243" s="83"/>
      <c r="D243" s="83"/>
      <c r="E243" s="83"/>
      <c r="F243" s="83"/>
      <c r="G243" s="83"/>
      <c r="H243" s="83"/>
      <c r="I243" s="83"/>
      <c r="J243" s="7"/>
      <c r="K243" s="7"/>
      <c r="L243" s="83"/>
      <c r="M243" s="83"/>
      <c r="N243" s="83"/>
      <c r="O243" s="83"/>
      <c r="P243" s="83"/>
      <c r="Q243" s="7"/>
      <c r="R243" s="83"/>
      <c r="S243" s="83"/>
      <c r="T243" s="83"/>
      <c r="U243" s="83"/>
      <c r="V243" s="83"/>
      <c r="W243" s="83"/>
      <c r="X243" s="83"/>
      <c r="Y243" s="83"/>
      <c r="Z243" s="83"/>
      <c r="AA243" s="83"/>
    </row>
    <row r="244" spans="3:27" ht="15" customHeight="1" x14ac:dyDescent="0.45">
      <c r="C244" s="83"/>
      <c r="D244" s="83"/>
      <c r="E244" s="83"/>
      <c r="F244" s="83"/>
      <c r="G244" s="83"/>
      <c r="H244" s="83"/>
      <c r="I244" s="83"/>
      <c r="J244" s="7"/>
      <c r="K244" s="7"/>
      <c r="L244" s="83"/>
      <c r="M244" s="83"/>
      <c r="N244" s="83"/>
      <c r="O244" s="83"/>
      <c r="P244" s="83"/>
      <c r="Q244" s="7"/>
      <c r="R244" s="83"/>
      <c r="S244" s="83"/>
      <c r="T244" s="83"/>
      <c r="U244" s="83"/>
      <c r="V244" s="83"/>
      <c r="W244" s="83"/>
      <c r="X244" s="83"/>
      <c r="Y244" s="83"/>
      <c r="Z244" s="83"/>
      <c r="AA244" s="83"/>
    </row>
    <row r="245" spans="3:27" ht="15" customHeight="1" x14ac:dyDescent="0.45">
      <c r="C245" s="83"/>
      <c r="D245" s="83"/>
      <c r="E245" s="83"/>
      <c r="F245" s="83"/>
      <c r="G245" s="83"/>
      <c r="H245" s="83"/>
      <c r="I245" s="83"/>
      <c r="J245" s="7"/>
      <c r="K245" s="7"/>
      <c r="L245" s="83"/>
      <c r="M245" s="83"/>
      <c r="N245" s="83"/>
      <c r="O245" s="83"/>
      <c r="P245" s="83"/>
      <c r="Q245" s="7"/>
      <c r="R245" s="83"/>
      <c r="S245" s="83"/>
      <c r="T245" s="83"/>
      <c r="U245" s="83"/>
      <c r="V245" s="83"/>
      <c r="W245" s="83"/>
      <c r="X245" s="83"/>
      <c r="Y245" s="83"/>
      <c r="Z245" s="83"/>
      <c r="AA245" s="83"/>
    </row>
    <row r="246" spans="3:27" ht="15" customHeight="1" x14ac:dyDescent="0.45">
      <c r="C246" s="83"/>
      <c r="D246" s="83"/>
      <c r="E246" s="83"/>
      <c r="F246" s="83"/>
      <c r="G246" s="83"/>
      <c r="H246" s="83"/>
      <c r="I246" s="83"/>
      <c r="J246" s="7"/>
      <c r="K246" s="7"/>
      <c r="L246" s="83"/>
      <c r="M246" s="83"/>
      <c r="N246" s="83"/>
      <c r="O246" s="83"/>
      <c r="P246" s="83"/>
      <c r="Q246" s="7"/>
      <c r="R246" s="83"/>
      <c r="S246" s="83"/>
      <c r="T246" s="83"/>
      <c r="U246" s="83"/>
      <c r="V246" s="83"/>
      <c r="W246" s="83"/>
      <c r="X246" s="83"/>
      <c r="Y246" s="83"/>
      <c r="Z246" s="83"/>
      <c r="AA246" s="83"/>
    </row>
    <row r="247" spans="3:27" ht="15" customHeight="1" x14ac:dyDescent="0.45">
      <c r="C247" s="83"/>
      <c r="D247" s="83"/>
      <c r="E247" s="83"/>
      <c r="F247" s="83"/>
      <c r="G247" s="83"/>
      <c r="H247" s="83"/>
      <c r="I247" s="83"/>
      <c r="J247" s="7"/>
      <c r="K247" s="7"/>
      <c r="L247" s="83"/>
      <c r="M247" s="83"/>
      <c r="N247" s="83"/>
      <c r="O247" s="83"/>
      <c r="P247" s="83"/>
      <c r="Q247" s="7"/>
      <c r="R247" s="83"/>
      <c r="S247" s="83"/>
      <c r="T247" s="83"/>
      <c r="U247" s="83"/>
      <c r="V247" s="83"/>
      <c r="W247" s="83"/>
      <c r="X247" s="83"/>
      <c r="Y247" s="83"/>
      <c r="Z247" s="83"/>
      <c r="AA247" s="83"/>
    </row>
    <row r="248" spans="3:27" ht="15" customHeight="1" x14ac:dyDescent="0.45">
      <c r="C248" s="83"/>
      <c r="D248" s="83"/>
      <c r="E248" s="83"/>
      <c r="F248" s="83"/>
      <c r="G248" s="83"/>
      <c r="H248" s="83"/>
      <c r="I248" s="83"/>
      <c r="J248" s="7"/>
      <c r="K248" s="7"/>
      <c r="L248" s="83"/>
      <c r="M248" s="83"/>
      <c r="N248" s="83"/>
      <c r="O248" s="83"/>
      <c r="P248" s="83"/>
      <c r="Q248" s="7"/>
      <c r="R248" s="83"/>
      <c r="S248" s="83"/>
      <c r="T248" s="83"/>
      <c r="U248" s="83"/>
      <c r="V248" s="83"/>
      <c r="W248" s="83"/>
      <c r="X248" s="83"/>
      <c r="Y248" s="83"/>
      <c r="Z248" s="83"/>
      <c r="AA248" s="83"/>
    </row>
    <row r="249" spans="3:27" ht="15" customHeight="1" x14ac:dyDescent="0.45">
      <c r="C249" s="83"/>
      <c r="D249" s="83"/>
      <c r="E249" s="83"/>
      <c r="F249" s="83"/>
      <c r="G249" s="83"/>
      <c r="H249" s="83"/>
      <c r="I249" s="83"/>
      <c r="J249" s="7"/>
      <c r="K249" s="7"/>
      <c r="L249" s="83"/>
      <c r="M249" s="83"/>
      <c r="N249" s="83"/>
      <c r="O249" s="83"/>
      <c r="P249" s="83"/>
      <c r="Q249" s="7"/>
      <c r="R249" s="83"/>
      <c r="S249" s="83"/>
      <c r="T249" s="83"/>
      <c r="U249" s="83"/>
      <c r="V249" s="83"/>
      <c r="W249" s="83"/>
      <c r="X249" s="83"/>
      <c r="Y249" s="83"/>
      <c r="Z249" s="83"/>
      <c r="AA249" s="83"/>
    </row>
    <row r="250" spans="3:27" ht="15" customHeight="1" x14ac:dyDescent="0.45">
      <c r="C250" s="83"/>
      <c r="D250" s="83"/>
      <c r="E250" s="83"/>
      <c r="F250" s="83"/>
      <c r="G250" s="83"/>
      <c r="H250" s="83"/>
      <c r="I250" s="83"/>
      <c r="J250" s="7"/>
      <c r="K250" s="7"/>
      <c r="L250" s="83"/>
      <c r="M250" s="83"/>
      <c r="N250" s="83"/>
      <c r="O250" s="83"/>
      <c r="P250" s="83"/>
      <c r="Q250" s="7"/>
      <c r="R250" s="83"/>
      <c r="S250" s="83"/>
      <c r="T250" s="83"/>
      <c r="U250" s="83"/>
      <c r="V250" s="83"/>
      <c r="W250" s="83"/>
      <c r="X250" s="83"/>
      <c r="Y250" s="83"/>
      <c r="Z250" s="83"/>
      <c r="AA250" s="83"/>
    </row>
    <row r="251" spans="3:27" ht="15" customHeight="1" x14ac:dyDescent="0.45">
      <c r="C251" s="83"/>
      <c r="D251" s="83"/>
      <c r="E251" s="83"/>
      <c r="F251" s="83"/>
      <c r="G251" s="83"/>
      <c r="H251" s="83"/>
      <c r="I251" s="83"/>
      <c r="J251" s="7"/>
      <c r="K251" s="7"/>
      <c r="L251" s="83"/>
      <c r="M251" s="83"/>
      <c r="N251" s="83"/>
      <c r="O251" s="83"/>
      <c r="P251" s="83"/>
      <c r="Q251" s="7"/>
      <c r="R251" s="83"/>
      <c r="S251" s="83"/>
      <c r="T251" s="83"/>
      <c r="U251" s="83"/>
      <c r="V251" s="83"/>
      <c r="W251" s="83"/>
      <c r="X251" s="83"/>
      <c r="Y251" s="83"/>
      <c r="Z251" s="83"/>
      <c r="AA251" s="83"/>
    </row>
    <row r="252" spans="3:27" ht="15" customHeight="1" x14ac:dyDescent="0.45">
      <c r="C252" s="83"/>
      <c r="D252" s="83"/>
      <c r="E252" s="83"/>
      <c r="F252" s="83"/>
      <c r="G252" s="83"/>
      <c r="H252" s="83"/>
      <c r="I252" s="83"/>
      <c r="J252" s="7"/>
      <c r="K252" s="7"/>
      <c r="L252" s="83"/>
      <c r="M252" s="83"/>
      <c r="N252" s="83"/>
      <c r="O252" s="83"/>
      <c r="P252" s="83"/>
      <c r="Q252" s="7"/>
      <c r="R252" s="83"/>
      <c r="S252" s="83"/>
      <c r="T252" s="83"/>
      <c r="U252" s="83"/>
      <c r="V252" s="83"/>
      <c r="W252" s="83"/>
      <c r="X252" s="83"/>
      <c r="Y252" s="83"/>
      <c r="Z252" s="83"/>
      <c r="AA252" s="83"/>
    </row>
    <row r="253" spans="3:27" ht="15" customHeight="1" x14ac:dyDescent="0.45">
      <c r="C253" s="83"/>
      <c r="D253" s="83"/>
      <c r="E253" s="83"/>
      <c r="F253" s="83"/>
      <c r="G253" s="83"/>
      <c r="H253" s="83"/>
      <c r="I253" s="83"/>
      <c r="J253" s="7"/>
      <c r="K253" s="7"/>
      <c r="L253" s="83"/>
      <c r="M253" s="83"/>
      <c r="N253" s="83"/>
      <c r="O253" s="83"/>
      <c r="P253" s="83"/>
      <c r="Q253" s="7"/>
      <c r="R253" s="83"/>
      <c r="S253" s="83"/>
      <c r="T253" s="83"/>
      <c r="U253" s="83"/>
      <c r="V253" s="83"/>
      <c r="W253" s="83"/>
      <c r="X253" s="83"/>
      <c r="Y253" s="83"/>
      <c r="Z253" s="83"/>
      <c r="AA253" s="83"/>
    </row>
    <row r="254" spans="3:27" ht="15" customHeight="1" x14ac:dyDescent="0.45">
      <c r="C254" s="83"/>
      <c r="D254" s="83"/>
      <c r="E254" s="83"/>
      <c r="F254" s="83"/>
      <c r="G254" s="83"/>
      <c r="H254" s="83"/>
      <c r="I254" s="83"/>
      <c r="J254" s="7"/>
      <c r="K254" s="7"/>
      <c r="L254" s="83"/>
      <c r="M254" s="83"/>
      <c r="N254" s="83"/>
      <c r="O254" s="83"/>
      <c r="P254" s="83"/>
      <c r="Q254" s="7"/>
      <c r="R254" s="83"/>
      <c r="S254" s="83"/>
      <c r="T254" s="83"/>
      <c r="U254" s="83"/>
      <c r="V254" s="83"/>
      <c r="W254" s="83"/>
      <c r="X254" s="83"/>
      <c r="Y254" s="83"/>
      <c r="Z254" s="83"/>
      <c r="AA254" s="83"/>
    </row>
    <row r="255" spans="3:27" ht="15" customHeight="1" x14ac:dyDescent="0.45">
      <c r="C255" s="83"/>
      <c r="D255" s="83"/>
      <c r="E255" s="83"/>
      <c r="F255" s="83"/>
      <c r="G255" s="83"/>
      <c r="H255" s="83"/>
      <c r="I255" s="83"/>
      <c r="J255" s="7"/>
      <c r="K255" s="7"/>
      <c r="L255" s="83"/>
      <c r="M255" s="83"/>
      <c r="N255" s="83"/>
      <c r="O255" s="83"/>
      <c r="P255" s="83"/>
      <c r="Q255" s="7"/>
      <c r="R255" s="83"/>
      <c r="S255" s="83"/>
      <c r="T255" s="83"/>
      <c r="U255" s="83"/>
      <c r="V255" s="83"/>
      <c r="W255" s="83"/>
      <c r="X255" s="83"/>
      <c r="Y255" s="83"/>
      <c r="Z255" s="83"/>
      <c r="AA255" s="83"/>
    </row>
    <row r="256" spans="3:27" ht="15" customHeight="1" x14ac:dyDescent="0.45">
      <c r="C256" s="83"/>
      <c r="D256" s="83"/>
      <c r="E256" s="83"/>
      <c r="F256" s="83"/>
      <c r="G256" s="83"/>
      <c r="H256" s="83"/>
      <c r="I256" s="83"/>
      <c r="J256" s="7"/>
      <c r="K256" s="7"/>
      <c r="L256" s="83"/>
      <c r="M256" s="83"/>
      <c r="N256" s="83"/>
      <c r="O256" s="83"/>
      <c r="P256" s="83"/>
      <c r="Q256" s="7"/>
      <c r="R256" s="83"/>
      <c r="S256" s="83"/>
      <c r="T256" s="83"/>
      <c r="U256" s="83"/>
      <c r="V256" s="83"/>
      <c r="W256" s="83"/>
      <c r="X256" s="83"/>
      <c r="Y256" s="83"/>
      <c r="Z256" s="83"/>
      <c r="AA256" s="83"/>
    </row>
    <row r="257" spans="3:27" ht="15" customHeight="1" x14ac:dyDescent="0.45">
      <c r="C257" s="83"/>
      <c r="D257" s="83"/>
      <c r="E257" s="83"/>
      <c r="F257" s="83"/>
      <c r="G257" s="83"/>
      <c r="H257" s="83"/>
      <c r="I257" s="83"/>
      <c r="J257" s="7"/>
      <c r="K257" s="7"/>
      <c r="L257" s="83"/>
      <c r="M257" s="83"/>
      <c r="N257" s="83"/>
      <c r="O257" s="83"/>
      <c r="P257" s="83"/>
      <c r="Q257" s="7"/>
      <c r="R257" s="83"/>
      <c r="S257" s="83"/>
      <c r="T257" s="83"/>
      <c r="U257" s="83"/>
      <c r="V257" s="83"/>
      <c r="W257" s="83"/>
      <c r="X257" s="83"/>
      <c r="Y257" s="83"/>
      <c r="Z257" s="83"/>
      <c r="AA257" s="83"/>
    </row>
    <row r="258" spans="3:27" ht="15" customHeight="1" x14ac:dyDescent="0.45">
      <c r="C258" s="83"/>
      <c r="D258" s="83"/>
      <c r="E258" s="83"/>
      <c r="F258" s="83"/>
      <c r="G258" s="83"/>
      <c r="H258" s="83"/>
      <c r="I258" s="83"/>
      <c r="J258" s="7"/>
      <c r="K258" s="7"/>
      <c r="L258" s="83"/>
      <c r="M258" s="83"/>
      <c r="N258" s="83"/>
      <c r="O258" s="83"/>
      <c r="P258" s="83"/>
      <c r="Q258" s="7"/>
      <c r="R258" s="83"/>
      <c r="S258" s="83"/>
      <c r="T258" s="83"/>
      <c r="U258" s="83"/>
      <c r="V258" s="83"/>
      <c r="W258" s="83"/>
      <c r="X258" s="83"/>
      <c r="Y258" s="83"/>
      <c r="Z258" s="83"/>
      <c r="AA258" s="83"/>
    </row>
    <row r="259" spans="3:27" ht="15" customHeight="1" x14ac:dyDescent="0.45">
      <c r="C259" s="83"/>
      <c r="D259" s="83"/>
      <c r="E259" s="83"/>
      <c r="F259" s="83"/>
      <c r="G259" s="83"/>
      <c r="H259" s="83"/>
      <c r="I259" s="83"/>
      <c r="J259" s="7"/>
      <c r="K259" s="7"/>
      <c r="L259" s="83"/>
      <c r="M259" s="83"/>
      <c r="N259" s="83"/>
      <c r="O259" s="83"/>
      <c r="P259" s="83"/>
      <c r="Q259" s="7"/>
      <c r="R259" s="83"/>
      <c r="S259" s="83"/>
      <c r="T259" s="83"/>
      <c r="U259" s="83"/>
      <c r="V259" s="83"/>
      <c r="W259" s="83"/>
      <c r="X259" s="83"/>
      <c r="Y259" s="83"/>
      <c r="Z259" s="83"/>
      <c r="AA259" s="83"/>
    </row>
    <row r="260" spans="3:27" ht="15" customHeight="1" x14ac:dyDescent="0.45">
      <c r="C260" s="83"/>
      <c r="D260" s="83"/>
      <c r="E260" s="83"/>
      <c r="F260" s="83"/>
      <c r="G260" s="83"/>
      <c r="H260" s="83"/>
      <c r="I260" s="83"/>
      <c r="J260" s="7"/>
      <c r="K260" s="7"/>
      <c r="L260" s="83"/>
      <c r="M260" s="83"/>
      <c r="N260" s="83"/>
      <c r="O260" s="83"/>
      <c r="P260" s="83"/>
      <c r="Q260" s="7"/>
      <c r="R260" s="83"/>
      <c r="S260" s="83"/>
      <c r="T260" s="83"/>
      <c r="U260" s="83"/>
      <c r="V260" s="83"/>
      <c r="W260" s="83"/>
      <c r="X260" s="83"/>
      <c r="Y260" s="83"/>
      <c r="Z260" s="83"/>
      <c r="AA260" s="83"/>
    </row>
    <row r="261" spans="3:27" ht="15" customHeight="1" x14ac:dyDescent="0.45">
      <c r="C261" s="83"/>
      <c r="D261" s="83"/>
      <c r="E261" s="83"/>
      <c r="F261" s="83"/>
      <c r="G261" s="83"/>
      <c r="H261" s="83"/>
      <c r="I261" s="83"/>
      <c r="J261" s="7"/>
      <c r="K261" s="7"/>
      <c r="L261" s="83"/>
      <c r="M261" s="83"/>
      <c r="N261" s="83"/>
      <c r="O261" s="83"/>
      <c r="P261" s="83"/>
      <c r="Q261" s="7"/>
      <c r="R261" s="83"/>
      <c r="S261" s="83"/>
      <c r="T261" s="83"/>
      <c r="U261" s="83"/>
      <c r="V261" s="83"/>
      <c r="W261" s="83"/>
      <c r="X261" s="83"/>
      <c r="Y261" s="83"/>
      <c r="Z261" s="83"/>
      <c r="AA261" s="83"/>
    </row>
    <row r="262" spans="3:27" ht="15" customHeight="1" x14ac:dyDescent="0.45">
      <c r="C262" s="83"/>
      <c r="D262" s="83"/>
      <c r="E262" s="83"/>
      <c r="F262" s="83"/>
      <c r="G262" s="83"/>
      <c r="H262" s="83"/>
      <c r="I262" s="83"/>
      <c r="J262" s="7"/>
      <c r="K262" s="7"/>
      <c r="L262" s="83"/>
      <c r="M262" s="83"/>
      <c r="N262" s="83"/>
      <c r="O262" s="83"/>
      <c r="P262" s="83"/>
      <c r="Q262" s="7"/>
      <c r="R262" s="83"/>
      <c r="S262" s="83"/>
      <c r="T262" s="83"/>
      <c r="U262" s="83"/>
      <c r="V262" s="83"/>
      <c r="W262" s="83"/>
      <c r="X262" s="83"/>
      <c r="Y262" s="83"/>
      <c r="Z262" s="83"/>
      <c r="AA262" s="83"/>
    </row>
    <row r="263" spans="3:27" ht="15" customHeight="1" x14ac:dyDescent="0.45">
      <c r="C263" s="83"/>
      <c r="D263" s="83"/>
      <c r="E263" s="83"/>
      <c r="F263" s="83"/>
      <c r="G263" s="83"/>
      <c r="H263" s="83"/>
      <c r="I263" s="83"/>
      <c r="J263" s="7"/>
      <c r="K263" s="7"/>
      <c r="L263" s="83"/>
      <c r="M263" s="83"/>
      <c r="N263" s="83"/>
      <c r="O263" s="83"/>
      <c r="P263" s="83"/>
      <c r="Q263" s="7"/>
      <c r="R263" s="83"/>
      <c r="S263" s="83"/>
      <c r="T263" s="83"/>
      <c r="U263" s="83"/>
      <c r="V263" s="83"/>
      <c r="W263" s="83"/>
      <c r="X263" s="83"/>
      <c r="Y263" s="83"/>
      <c r="Z263" s="83"/>
      <c r="AA263" s="83"/>
    </row>
    <row r="264" spans="3:27" ht="15" customHeight="1" x14ac:dyDescent="0.45">
      <c r="C264" s="83"/>
      <c r="D264" s="83"/>
      <c r="E264" s="83"/>
      <c r="F264" s="83"/>
      <c r="G264" s="83"/>
      <c r="H264" s="83"/>
      <c r="I264" s="83"/>
      <c r="J264" s="7"/>
      <c r="K264" s="7"/>
      <c r="L264" s="83"/>
      <c r="M264" s="83"/>
      <c r="N264" s="83"/>
      <c r="O264" s="83"/>
      <c r="P264" s="83"/>
      <c r="Q264" s="7"/>
      <c r="R264" s="83"/>
      <c r="S264" s="83"/>
      <c r="T264" s="83"/>
      <c r="U264" s="83"/>
      <c r="V264" s="83"/>
      <c r="W264" s="83"/>
      <c r="X264" s="83"/>
      <c r="Y264" s="83"/>
      <c r="Z264" s="83"/>
      <c r="AA264" s="83"/>
    </row>
    <row r="265" spans="3:27" ht="15" customHeight="1" x14ac:dyDescent="0.45">
      <c r="C265" s="83"/>
      <c r="D265" s="83"/>
      <c r="E265" s="83"/>
      <c r="F265" s="83"/>
      <c r="G265" s="83"/>
      <c r="H265" s="83"/>
      <c r="I265" s="83"/>
      <c r="J265" s="7"/>
      <c r="K265" s="7"/>
      <c r="L265" s="83"/>
      <c r="M265" s="83"/>
      <c r="N265" s="83"/>
      <c r="O265" s="83"/>
      <c r="P265" s="83"/>
      <c r="Q265" s="7"/>
      <c r="R265" s="83"/>
      <c r="S265" s="83"/>
      <c r="T265" s="83"/>
      <c r="U265" s="83"/>
      <c r="V265" s="83"/>
      <c r="W265" s="83"/>
      <c r="X265" s="83"/>
      <c r="Y265" s="83"/>
      <c r="Z265" s="83"/>
      <c r="AA265" s="83"/>
    </row>
    <row r="266" spans="3:27" ht="15" customHeight="1" x14ac:dyDescent="0.45">
      <c r="C266" s="83"/>
      <c r="D266" s="83"/>
      <c r="E266" s="83"/>
      <c r="F266" s="83"/>
      <c r="G266" s="83"/>
      <c r="H266" s="83"/>
      <c r="I266" s="83"/>
      <c r="J266" s="7"/>
      <c r="K266" s="7"/>
      <c r="L266" s="83"/>
      <c r="M266" s="83"/>
      <c r="N266" s="83"/>
      <c r="O266" s="83"/>
      <c r="P266" s="83"/>
      <c r="Q266" s="7"/>
      <c r="R266" s="83"/>
      <c r="S266" s="83"/>
      <c r="T266" s="83"/>
      <c r="U266" s="83"/>
      <c r="V266" s="83"/>
      <c r="W266" s="83"/>
      <c r="X266" s="83"/>
      <c r="Y266" s="83"/>
      <c r="Z266" s="83"/>
      <c r="AA266" s="83"/>
    </row>
    <row r="267" spans="3:27" ht="15" customHeight="1" x14ac:dyDescent="0.45">
      <c r="C267" s="83"/>
      <c r="D267" s="83"/>
      <c r="E267" s="83"/>
      <c r="F267" s="83"/>
      <c r="G267" s="83"/>
      <c r="H267" s="83"/>
      <c r="I267" s="83"/>
      <c r="J267" s="7"/>
      <c r="K267" s="7"/>
      <c r="L267" s="83"/>
      <c r="M267" s="83"/>
      <c r="N267" s="83"/>
      <c r="O267" s="83"/>
      <c r="P267" s="83"/>
      <c r="Q267" s="7"/>
      <c r="R267" s="83"/>
      <c r="S267" s="83"/>
      <c r="T267" s="83"/>
      <c r="U267" s="83"/>
      <c r="V267" s="83"/>
      <c r="W267" s="83"/>
      <c r="X267" s="83"/>
      <c r="Y267" s="83"/>
      <c r="Z267" s="83"/>
      <c r="AA267" s="83"/>
    </row>
    <row r="268" spans="3:27" ht="15" customHeight="1" x14ac:dyDescent="0.45">
      <c r="C268" s="83"/>
      <c r="D268" s="83"/>
      <c r="E268" s="83"/>
      <c r="F268" s="83"/>
      <c r="G268" s="83"/>
      <c r="H268" s="83"/>
      <c r="I268" s="83"/>
      <c r="J268" s="7"/>
      <c r="K268" s="7"/>
      <c r="L268" s="83"/>
      <c r="M268" s="83"/>
      <c r="N268" s="83"/>
      <c r="O268" s="83"/>
      <c r="P268" s="83"/>
      <c r="Q268" s="7"/>
      <c r="R268" s="83"/>
      <c r="S268" s="83"/>
      <c r="T268" s="83"/>
      <c r="U268" s="83"/>
      <c r="V268" s="83"/>
      <c r="W268" s="83"/>
      <c r="X268" s="83"/>
      <c r="Y268" s="83"/>
      <c r="Z268" s="83"/>
      <c r="AA268" s="83"/>
    </row>
    <row r="269" spans="3:27" ht="15" customHeight="1" x14ac:dyDescent="0.45">
      <c r="C269" s="83"/>
      <c r="D269" s="83"/>
      <c r="E269" s="83"/>
      <c r="F269" s="83"/>
      <c r="G269" s="83"/>
      <c r="H269" s="83"/>
      <c r="I269" s="83"/>
      <c r="J269" s="7"/>
      <c r="K269" s="7"/>
      <c r="L269" s="83"/>
      <c r="M269" s="83"/>
      <c r="N269" s="83"/>
      <c r="O269" s="83"/>
      <c r="P269" s="83"/>
      <c r="Q269" s="7"/>
      <c r="R269" s="83"/>
      <c r="S269" s="83"/>
      <c r="T269" s="83"/>
      <c r="U269" s="83"/>
      <c r="V269" s="83"/>
      <c r="W269" s="83"/>
      <c r="X269" s="83"/>
      <c r="Y269" s="83"/>
      <c r="Z269" s="83"/>
      <c r="AA269" s="83"/>
    </row>
    <row r="270" spans="3:27" ht="15" customHeight="1" x14ac:dyDescent="0.45">
      <c r="C270" s="83"/>
      <c r="D270" s="83"/>
      <c r="E270" s="83"/>
      <c r="F270" s="83"/>
      <c r="G270" s="83"/>
      <c r="H270" s="83"/>
      <c r="I270" s="83"/>
      <c r="J270" s="7"/>
      <c r="K270" s="7"/>
      <c r="L270" s="83"/>
      <c r="M270" s="83"/>
      <c r="N270" s="83"/>
      <c r="O270" s="83"/>
      <c r="P270" s="83"/>
      <c r="Q270" s="7"/>
      <c r="R270" s="83"/>
      <c r="S270" s="83"/>
      <c r="T270" s="83"/>
      <c r="U270" s="83"/>
      <c r="V270" s="83"/>
      <c r="W270" s="83"/>
      <c r="X270" s="83"/>
      <c r="Y270" s="83"/>
      <c r="Z270" s="83"/>
      <c r="AA270" s="83"/>
    </row>
    <row r="271" spans="3:27" ht="15" customHeight="1" x14ac:dyDescent="0.45">
      <c r="C271" s="83"/>
      <c r="D271" s="83"/>
      <c r="E271" s="83"/>
      <c r="F271" s="83"/>
      <c r="G271" s="83"/>
      <c r="H271" s="83"/>
      <c r="I271" s="83"/>
      <c r="J271" s="7"/>
      <c r="K271" s="7"/>
      <c r="L271" s="83"/>
      <c r="M271" s="83"/>
      <c r="N271" s="83"/>
      <c r="O271" s="83"/>
      <c r="P271" s="83"/>
      <c r="Q271" s="7"/>
      <c r="R271" s="83"/>
      <c r="S271" s="83"/>
      <c r="T271" s="83"/>
      <c r="U271" s="83"/>
      <c r="V271" s="83"/>
      <c r="W271" s="83"/>
      <c r="X271" s="83"/>
      <c r="Y271" s="83"/>
      <c r="Z271" s="83"/>
      <c r="AA271" s="83"/>
    </row>
    <row r="272" spans="3:27" ht="15" customHeight="1" x14ac:dyDescent="0.45">
      <c r="C272" s="83"/>
      <c r="D272" s="83"/>
      <c r="E272" s="83"/>
      <c r="F272" s="83"/>
      <c r="G272" s="83"/>
      <c r="H272" s="83"/>
      <c r="I272" s="83"/>
      <c r="J272" s="7"/>
      <c r="K272" s="7"/>
      <c r="L272" s="83"/>
      <c r="M272" s="83"/>
      <c r="N272" s="83"/>
      <c r="O272" s="83"/>
      <c r="P272" s="83"/>
      <c r="Q272" s="7"/>
      <c r="R272" s="83"/>
      <c r="S272" s="83"/>
      <c r="T272" s="83"/>
      <c r="U272" s="83"/>
      <c r="V272" s="83"/>
      <c r="W272" s="83"/>
      <c r="X272" s="83"/>
      <c r="Y272" s="83"/>
      <c r="Z272" s="83"/>
      <c r="AA272" s="83"/>
    </row>
    <row r="273" spans="3:27" ht="15" customHeight="1" x14ac:dyDescent="0.45">
      <c r="C273" s="83"/>
      <c r="D273" s="83"/>
      <c r="E273" s="83"/>
      <c r="F273" s="83"/>
      <c r="G273" s="83"/>
      <c r="H273" s="83"/>
      <c r="I273" s="83"/>
      <c r="J273" s="7"/>
      <c r="K273" s="7"/>
      <c r="L273" s="83"/>
      <c r="M273" s="83"/>
      <c r="N273" s="83"/>
      <c r="O273" s="83"/>
      <c r="P273" s="83"/>
      <c r="Q273" s="7"/>
      <c r="R273" s="83"/>
      <c r="S273" s="83"/>
      <c r="T273" s="83"/>
      <c r="U273" s="83"/>
      <c r="V273" s="83"/>
      <c r="W273" s="83"/>
      <c r="X273" s="83"/>
      <c r="Y273" s="83"/>
      <c r="Z273" s="83"/>
      <c r="AA273" s="83"/>
    </row>
    <row r="274" spans="3:27" ht="15" customHeight="1" x14ac:dyDescent="0.45">
      <c r="C274" s="83"/>
      <c r="D274" s="83"/>
      <c r="E274" s="83"/>
      <c r="F274" s="83"/>
      <c r="G274" s="83"/>
      <c r="H274" s="83"/>
      <c r="I274" s="83"/>
      <c r="J274" s="7"/>
      <c r="K274" s="7"/>
      <c r="L274" s="83"/>
      <c r="M274" s="83"/>
      <c r="N274" s="83"/>
      <c r="O274" s="83"/>
      <c r="P274" s="83"/>
      <c r="Q274" s="7"/>
      <c r="R274" s="83"/>
      <c r="S274" s="83"/>
      <c r="T274" s="83"/>
      <c r="U274" s="83"/>
      <c r="V274" s="83"/>
      <c r="W274" s="83"/>
      <c r="X274" s="83"/>
      <c r="Y274" s="83"/>
      <c r="Z274" s="83"/>
      <c r="AA274" s="83"/>
    </row>
    <row r="275" spans="3:27" ht="15" customHeight="1" x14ac:dyDescent="0.45">
      <c r="C275" s="83"/>
      <c r="D275" s="83"/>
      <c r="E275" s="83"/>
      <c r="F275" s="83"/>
      <c r="G275" s="83"/>
      <c r="H275" s="83"/>
      <c r="I275" s="83"/>
      <c r="J275" s="7"/>
      <c r="K275" s="7"/>
      <c r="L275" s="83"/>
      <c r="M275" s="83"/>
      <c r="N275" s="83"/>
      <c r="O275" s="83"/>
      <c r="P275" s="83"/>
      <c r="Q275" s="7"/>
      <c r="R275" s="83"/>
      <c r="S275" s="83"/>
      <c r="T275" s="83"/>
      <c r="U275" s="83"/>
      <c r="V275" s="83"/>
      <c r="W275" s="83"/>
      <c r="X275" s="83"/>
      <c r="Y275" s="83"/>
      <c r="Z275" s="83"/>
      <c r="AA275" s="83"/>
    </row>
    <row r="276" spans="3:27" ht="15" customHeight="1" x14ac:dyDescent="0.45">
      <c r="C276" s="83"/>
      <c r="D276" s="83"/>
      <c r="E276" s="83"/>
      <c r="F276" s="83"/>
      <c r="G276" s="83"/>
      <c r="H276" s="83"/>
      <c r="I276" s="83"/>
      <c r="J276" s="7"/>
      <c r="K276" s="7"/>
      <c r="L276" s="83"/>
      <c r="M276" s="83"/>
      <c r="N276" s="83"/>
      <c r="O276" s="83"/>
      <c r="P276" s="83"/>
      <c r="Q276" s="7"/>
      <c r="R276" s="83"/>
      <c r="S276" s="83"/>
      <c r="T276" s="83"/>
      <c r="U276" s="83"/>
      <c r="V276" s="83"/>
      <c r="W276" s="83"/>
      <c r="X276" s="83"/>
      <c r="Y276" s="83"/>
      <c r="Z276" s="83"/>
      <c r="AA276" s="83"/>
    </row>
    <row r="277" spans="3:27" ht="15" customHeight="1" x14ac:dyDescent="0.45">
      <c r="C277" s="83"/>
      <c r="D277" s="83"/>
      <c r="E277" s="83"/>
      <c r="F277" s="83"/>
      <c r="G277" s="83"/>
      <c r="H277" s="83"/>
      <c r="I277" s="83"/>
      <c r="J277" s="7"/>
      <c r="K277" s="7"/>
      <c r="L277" s="83"/>
      <c r="M277" s="83"/>
      <c r="N277" s="83"/>
      <c r="O277" s="83"/>
      <c r="P277" s="83"/>
      <c r="Q277" s="7"/>
      <c r="R277" s="83"/>
      <c r="S277" s="83"/>
      <c r="T277" s="83"/>
      <c r="U277" s="83"/>
      <c r="V277" s="83"/>
      <c r="W277" s="83"/>
      <c r="X277" s="83"/>
      <c r="Y277" s="83"/>
      <c r="Z277" s="83"/>
      <c r="AA277" s="83"/>
    </row>
    <row r="278" spans="3:27" ht="15" customHeight="1" x14ac:dyDescent="0.45">
      <c r="C278" s="83"/>
      <c r="D278" s="83"/>
      <c r="E278" s="83"/>
      <c r="F278" s="83"/>
      <c r="G278" s="83"/>
      <c r="H278" s="83"/>
      <c r="I278" s="83"/>
      <c r="J278" s="7"/>
      <c r="K278" s="7"/>
      <c r="L278" s="83"/>
      <c r="M278" s="83"/>
      <c r="N278" s="83"/>
      <c r="O278" s="83"/>
      <c r="P278" s="83"/>
      <c r="Q278" s="7"/>
      <c r="R278" s="83"/>
      <c r="S278" s="83"/>
      <c r="T278" s="83"/>
      <c r="U278" s="83"/>
      <c r="V278" s="83"/>
      <c r="W278" s="83"/>
      <c r="X278" s="83"/>
      <c r="Y278" s="83"/>
      <c r="Z278" s="83"/>
      <c r="AA278" s="83"/>
    </row>
    <row r="279" spans="3:27" ht="15" customHeight="1" x14ac:dyDescent="0.45">
      <c r="C279" s="83"/>
      <c r="D279" s="83"/>
      <c r="E279" s="83"/>
      <c r="F279" s="83"/>
      <c r="G279" s="83"/>
      <c r="H279" s="83"/>
      <c r="I279" s="83"/>
      <c r="J279" s="7"/>
      <c r="K279" s="7"/>
      <c r="L279" s="83"/>
      <c r="M279" s="83"/>
      <c r="N279" s="83"/>
      <c r="O279" s="83"/>
      <c r="P279" s="83"/>
      <c r="Q279" s="7"/>
      <c r="R279" s="83"/>
      <c r="S279" s="83"/>
      <c r="T279" s="83"/>
      <c r="U279" s="83"/>
      <c r="V279" s="83"/>
      <c r="W279" s="83"/>
      <c r="X279" s="83"/>
      <c r="Y279" s="83"/>
      <c r="Z279" s="83"/>
      <c r="AA279" s="83"/>
    </row>
    <row r="280" spans="3:27" ht="15" customHeight="1" x14ac:dyDescent="0.45">
      <c r="C280" s="83"/>
      <c r="D280" s="83"/>
      <c r="E280" s="83"/>
      <c r="F280" s="83"/>
      <c r="G280" s="83"/>
      <c r="H280" s="83"/>
      <c r="I280" s="83"/>
      <c r="J280" s="7"/>
      <c r="K280" s="7"/>
      <c r="L280" s="83"/>
      <c r="M280" s="83"/>
      <c r="N280" s="83"/>
      <c r="O280" s="83"/>
      <c r="P280" s="83"/>
      <c r="Q280" s="7"/>
      <c r="R280" s="83"/>
      <c r="S280" s="83"/>
      <c r="T280" s="83"/>
      <c r="U280" s="83"/>
      <c r="V280" s="83"/>
      <c r="W280" s="83"/>
      <c r="X280" s="83"/>
      <c r="Y280" s="83"/>
      <c r="Z280" s="83"/>
      <c r="AA280" s="83"/>
    </row>
    <row r="281" spans="3:27" ht="15" customHeight="1" x14ac:dyDescent="0.45">
      <c r="C281" s="83"/>
      <c r="D281" s="83"/>
      <c r="E281" s="83"/>
      <c r="F281" s="83"/>
      <c r="G281" s="83"/>
      <c r="H281" s="83"/>
      <c r="I281" s="83"/>
      <c r="J281" s="7"/>
      <c r="K281" s="7"/>
      <c r="L281" s="83"/>
      <c r="M281" s="83"/>
      <c r="N281" s="83"/>
      <c r="O281" s="83"/>
      <c r="P281" s="83"/>
      <c r="Q281" s="7"/>
      <c r="R281" s="83"/>
      <c r="S281" s="83"/>
      <c r="T281" s="83"/>
      <c r="U281" s="83"/>
      <c r="V281" s="83"/>
      <c r="W281" s="83"/>
      <c r="X281" s="83"/>
      <c r="Y281" s="83"/>
      <c r="Z281" s="83"/>
      <c r="AA281" s="83"/>
    </row>
    <row r="282" spans="3:27" ht="15" customHeight="1" x14ac:dyDescent="0.45">
      <c r="C282" s="83"/>
      <c r="D282" s="83"/>
      <c r="E282" s="83"/>
      <c r="F282" s="83"/>
      <c r="G282" s="83"/>
      <c r="H282" s="83"/>
      <c r="I282" s="83"/>
      <c r="J282" s="7"/>
      <c r="K282" s="7"/>
      <c r="L282" s="83"/>
      <c r="M282" s="83"/>
      <c r="N282" s="83"/>
      <c r="O282" s="83"/>
      <c r="P282" s="83"/>
      <c r="Q282" s="7"/>
      <c r="R282" s="83"/>
      <c r="S282" s="83"/>
      <c r="T282" s="83"/>
      <c r="U282" s="83"/>
      <c r="V282" s="83"/>
      <c r="W282" s="83"/>
      <c r="X282" s="83"/>
      <c r="Y282" s="83"/>
      <c r="Z282" s="83"/>
      <c r="AA282" s="83"/>
    </row>
    <row r="283" spans="3:27" ht="15" customHeight="1" x14ac:dyDescent="0.45">
      <c r="C283" s="83"/>
      <c r="D283" s="83"/>
      <c r="E283" s="83"/>
      <c r="F283" s="83"/>
      <c r="G283" s="83"/>
      <c r="H283" s="83"/>
      <c r="I283" s="83"/>
      <c r="J283" s="7"/>
      <c r="K283" s="7"/>
      <c r="L283" s="83"/>
      <c r="M283" s="83"/>
      <c r="N283" s="83"/>
      <c r="O283" s="83"/>
      <c r="P283" s="83"/>
      <c r="Q283" s="7"/>
      <c r="R283" s="83"/>
      <c r="S283" s="83"/>
      <c r="T283" s="83"/>
      <c r="U283" s="83"/>
      <c r="V283" s="83"/>
      <c r="W283" s="83"/>
      <c r="X283" s="83"/>
      <c r="Y283" s="83"/>
      <c r="Z283" s="83"/>
      <c r="AA283" s="83"/>
    </row>
    <row r="284" spans="3:27" ht="15" customHeight="1" x14ac:dyDescent="0.45">
      <c r="C284" s="83"/>
      <c r="D284" s="83"/>
      <c r="E284" s="83"/>
      <c r="F284" s="83"/>
      <c r="G284" s="83"/>
      <c r="H284" s="83"/>
      <c r="I284" s="83"/>
      <c r="J284" s="7"/>
      <c r="K284" s="7"/>
      <c r="L284" s="83"/>
      <c r="M284" s="83"/>
      <c r="N284" s="83"/>
      <c r="O284" s="83"/>
      <c r="P284" s="83"/>
      <c r="Q284" s="7"/>
      <c r="R284" s="83"/>
      <c r="S284" s="83"/>
      <c r="T284" s="83"/>
      <c r="U284" s="83"/>
      <c r="V284" s="83"/>
      <c r="W284" s="83"/>
      <c r="X284" s="83"/>
      <c r="Y284" s="83"/>
      <c r="Z284" s="83"/>
      <c r="AA284" s="83"/>
    </row>
    <row r="285" spans="3:27" ht="15" customHeight="1" x14ac:dyDescent="0.45">
      <c r="C285" s="83"/>
      <c r="D285" s="83"/>
      <c r="E285" s="83"/>
      <c r="F285" s="83"/>
      <c r="G285" s="83"/>
      <c r="H285" s="83"/>
      <c r="I285" s="83"/>
      <c r="J285" s="7"/>
      <c r="K285" s="7"/>
      <c r="L285" s="83"/>
      <c r="M285" s="83"/>
      <c r="N285" s="83"/>
      <c r="O285" s="83"/>
      <c r="P285" s="83"/>
      <c r="Q285" s="7"/>
      <c r="R285" s="83"/>
      <c r="S285" s="83"/>
      <c r="T285" s="83"/>
      <c r="U285" s="83"/>
      <c r="V285" s="83"/>
      <c r="W285" s="83"/>
      <c r="X285" s="83"/>
      <c r="Y285" s="83"/>
      <c r="Z285" s="83"/>
      <c r="AA285" s="83"/>
    </row>
    <row r="286" spans="3:27" ht="15" customHeight="1" x14ac:dyDescent="0.45">
      <c r="C286" s="83"/>
      <c r="D286" s="83"/>
      <c r="E286" s="83"/>
      <c r="F286" s="83"/>
      <c r="G286" s="83"/>
      <c r="H286" s="83"/>
      <c r="I286" s="83"/>
      <c r="J286" s="7"/>
      <c r="K286" s="7"/>
      <c r="L286" s="83"/>
      <c r="M286" s="83"/>
      <c r="N286" s="83"/>
      <c r="O286" s="83"/>
      <c r="P286" s="83"/>
      <c r="Q286" s="7"/>
      <c r="R286" s="83"/>
      <c r="S286" s="83"/>
      <c r="T286" s="83"/>
      <c r="U286" s="83"/>
      <c r="V286" s="83"/>
      <c r="W286" s="83"/>
      <c r="X286" s="83"/>
      <c r="Y286" s="83"/>
      <c r="Z286" s="83"/>
      <c r="AA286" s="83"/>
    </row>
    <row r="287" spans="3:27" ht="15" customHeight="1" x14ac:dyDescent="0.45">
      <c r="C287" s="83"/>
      <c r="D287" s="83"/>
      <c r="E287" s="83"/>
      <c r="F287" s="83"/>
      <c r="G287" s="83"/>
      <c r="H287" s="83"/>
      <c r="I287" s="83"/>
      <c r="J287" s="7"/>
      <c r="K287" s="7"/>
      <c r="L287" s="83"/>
      <c r="M287" s="83"/>
      <c r="N287" s="83"/>
      <c r="O287" s="83"/>
      <c r="P287" s="83"/>
      <c r="Q287" s="7"/>
      <c r="R287" s="83"/>
      <c r="S287" s="83"/>
      <c r="T287" s="83"/>
      <c r="U287" s="83"/>
      <c r="V287" s="83"/>
      <c r="W287" s="83"/>
      <c r="X287" s="83"/>
      <c r="Y287" s="83"/>
      <c r="Z287" s="83"/>
      <c r="AA287" s="83"/>
    </row>
    <row r="288" spans="3:27" ht="15" customHeight="1" x14ac:dyDescent="0.45">
      <c r="C288" s="83"/>
      <c r="D288" s="83"/>
      <c r="E288" s="83"/>
      <c r="F288" s="83"/>
      <c r="G288" s="83"/>
      <c r="H288" s="83"/>
      <c r="I288" s="83"/>
      <c r="J288" s="7"/>
      <c r="K288" s="7"/>
      <c r="L288" s="83"/>
      <c r="M288" s="83"/>
      <c r="N288" s="83"/>
      <c r="O288" s="83"/>
      <c r="P288" s="83"/>
      <c r="Q288" s="7"/>
      <c r="R288" s="83"/>
      <c r="S288" s="83"/>
      <c r="T288" s="83"/>
      <c r="U288" s="83"/>
      <c r="V288" s="83"/>
      <c r="W288" s="83"/>
      <c r="X288" s="83"/>
      <c r="Y288" s="83"/>
      <c r="Z288" s="83"/>
      <c r="AA288" s="83"/>
    </row>
    <row r="289" spans="3:27" ht="15" customHeight="1" x14ac:dyDescent="0.45">
      <c r="C289" s="83"/>
      <c r="D289" s="83"/>
      <c r="E289" s="83"/>
      <c r="F289" s="83"/>
      <c r="G289" s="83"/>
      <c r="H289" s="83"/>
      <c r="I289" s="83"/>
      <c r="J289" s="7"/>
      <c r="K289" s="7"/>
      <c r="L289" s="83"/>
      <c r="M289" s="83"/>
      <c r="N289" s="83"/>
      <c r="O289" s="83"/>
      <c r="P289" s="83"/>
      <c r="Q289" s="7"/>
      <c r="R289" s="83"/>
      <c r="S289" s="83"/>
      <c r="T289" s="83"/>
      <c r="U289" s="83"/>
      <c r="V289" s="83"/>
      <c r="W289" s="83"/>
      <c r="X289" s="83"/>
      <c r="Y289" s="83"/>
      <c r="Z289" s="83"/>
      <c r="AA289" s="83"/>
    </row>
    <row r="290" spans="3:27" ht="15" customHeight="1" x14ac:dyDescent="0.45">
      <c r="C290" s="83"/>
      <c r="D290" s="83"/>
      <c r="E290" s="83"/>
      <c r="F290" s="83"/>
      <c r="G290" s="83"/>
      <c r="H290" s="83"/>
      <c r="I290" s="83"/>
      <c r="J290" s="7"/>
      <c r="K290" s="7"/>
      <c r="L290" s="83"/>
      <c r="M290" s="83"/>
      <c r="N290" s="83"/>
      <c r="O290" s="83"/>
      <c r="P290" s="83"/>
      <c r="Q290" s="7"/>
      <c r="R290" s="83"/>
      <c r="S290" s="83"/>
      <c r="T290" s="83"/>
      <c r="U290" s="83"/>
      <c r="V290" s="83"/>
      <c r="W290" s="83"/>
      <c r="X290" s="83"/>
      <c r="Y290" s="83"/>
      <c r="Z290" s="83"/>
      <c r="AA290" s="83"/>
    </row>
    <row r="291" spans="3:27" ht="15" customHeight="1" x14ac:dyDescent="0.45">
      <c r="C291" s="83"/>
      <c r="D291" s="83"/>
      <c r="E291" s="83"/>
      <c r="F291" s="83"/>
      <c r="G291" s="83"/>
      <c r="H291" s="83"/>
      <c r="I291" s="83"/>
      <c r="J291" s="7"/>
      <c r="K291" s="7"/>
      <c r="L291" s="83"/>
      <c r="M291" s="83"/>
      <c r="N291" s="83"/>
      <c r="O291" s="83"/>
      <c r="P291" s="83"/>
      <c r="Q291" s="7"/>
      <c r="R291" s="83"/>
      <c r="S291" s="83"/>
      <c r="T291" s="83"/>
      <c r="U291" s="83"/>
      <c r="V291" s="83"/>
      <c r="W291" s="83"/>
      <c r="X291" s="83"/>
      <c r="Y291" s="83"/>
      <c r="Z291" s="83"/>
      <c r="AA291" s="83"/>
    </row>
    <row r="292" spans="3:27" ht="15" customHeight="1" x14ac:dyDescent="0.45">
      <c r="C292" s="83"/>
      <c r="D292" s="83"/>
      <c r="E292" s="83"/>
      <c r="F292" s="83"/>
      <c r="G292" s="83"/>
      <c r="H292" s="83"/>
      <c r="I292" s="83"/>
      <c r="J292" s="7"/>
      <c r="K292" s="7"/>
      <c r="L292" s="83"/>
      <c r="M292" s="83"/>
      <c r="N292" s="83"/>
      <c r="O292" s="83"/>
      <c r="P292" s="83"/>
      <c r="Q292" s="7"/>
      <c r="R292" s="83"/>
      <c r="S292" s="83"/>
      <c r="T292" s="83"/>
      <c r="U292" s="83"/>
      <c r="V292" s="83"/>
      <c r="W292" s="83"/>
      <c r="X292" s="83"/>
      <c r="Y292" s="83"/>
      <c r="Z292" s="83"/>
      <c r="AA292" s="83"/>
    </row>
    <row r="293" spans="3:27" ht="15" customHeight="1" x14ac:dyDescent="0.45">
      <c r="C293" s="83"/>
      <c r="D293" s="83"/>
      <c r="E293" s="83"/>
      <c r="F293" s="83"/>
      <c r="G293" s="83"/>
      <c r="H293" s="83"/>
      <c r="I293" s="83"/>
      <c r="J293" s="7"/>
      <c r="K293" s="7"/>
      <c r="L293" s="83"/>
      <c r="M293" s="83"/>
      <c r="N293" s="83"/>
      <c r="O293" s="83"/>
      <c r="P293" s="83"/>
      <c r="Q293" s="7"/>
      <c r="R293" s="83"/>
      <c r="S293" s="83"/>
      <c r="T293" s="83"/>
      <c r="U293" s="83"/>
      <c r="V293" s="83"/>
      <c r="W293" s="83"/>
      <c r="X293" s="83"/>
      <c r="Y293" s="83"/>
      <c r="Z293" s="83"/>
      <c r="AA293" s="83"/>
    </row>
    <row r="294" spans="3:27" ht="15" customHeight="1" x14ac:dyDescent="0.45">
      <c r="C294" s="83"/>
      <c r="D294" s="83"/>
      <c r="E294" s="83"/>
      <c r="F294" s="83"/>
      <c r="G294" s="83"/>
      <c r="H294" s="83"/>
      <c r="I294" s="83"/>
      <c r="J294" s="7"/>
      <c r="K294" s="7"/>
      <c r="L294" s="83"/>
      <c r="M294" s="83"/>
      <c r="N294" s="83"/>
      <c r="O294" s="83"/>
      <c r="P294" s="83"/>
      <c r="Q294" s="7"/>
      <c r="R294" s="83"/>
      <c r="S294" s="83"/>
      <c r="T294" s="83"/>
      <c r="U294" s="83"/>
      <c r="V294" s="83"/>
      <c r="W294" s="83"/>
      <c r="X294" s="83"/>
      <c r="Y294" s="83"/>
      <c r="Z294" s="83"/>
      <c r="AA294" s="83"/>
    </row>
    <row r="295" spans="3:27" ht="15" customHeight="1" x14ac:dyDescent="0.45">
      <c r="C295" s="83"/>
      <c r="D295" s="83"/>
      <c r="E295" s="83"/>
      <c r="F295" s="83"/>
      <c r="G295" s="83"/>
      <c r="H295" s="83"/>
      <c r="I295" s="83"/>
      <c r="J295" s="7"/>
      <c r="K295" s="7"/>
      <c r="L295" s="83"/>
      <c r="M295" s="83"/>
      <c r="N295" s="83"/>
      <c r="O295" s="83"/>
      <c r="P295" s="83"/>
      <c r="Q295" s="7"/>
      <c r="R295" s="83"/>
      <c r="S295" s="83"/>
      <c r="T295" s="83"/>
      <c r="U295" s="83"/>
      <c r="V295" s="83"/>
      <c r="W295" s="83"/>
      <c r="X295" s="83"/>
      <c r="Y295" s="83"/>
      <c r="Z295" s="83"/>
      <c r="AA295" s="83"/>
    </row>
    <row r="296" spans="3:27" ht="15" customHeight="1" x14ac:dyDescent="0.45">
      <c r="C296" s="83"/>
      <c r="D296" s="83"/>
      <c r="E296" s="83"/>
      <c r="F296" s="83"/>
      <c r="G296" s="83"/>
      <c r="H296" s="83"/>
      <c r="I296" s="83"/>
      <c r="J296" s="7"/>
      <c r="K296" s="7"/>
      <c r="L296" s="83"/>
      <c r="M296" s="83"/>
      <c r="N296" s="83"/>
      <c r="O296" s="83"/>
      <c r="P296" s="83"/>
      <c r="Q296" s="7"/>
      <c r="R296" s="83"/>
      <c r="S296" s="83"/>
      <c r="T296" s="83"/>
      <c r="U296" s="83"/>
      <c r="V296" s="83"/>
      <c r="W296" s="83"/>
      <c r="X296" s="83"/>
      <c r="Y296" s="83"/>
      <c r="Z296" s="83"/>
      <c r="AA296" s="83"/>
    </row>
    <row r="297" spans="3:27" ht="15" customHeight="1" x14ac:dyDescent="0.45">
      <c r="C297" s="83"/>
      <c r="D297" s="83"/>
      <c r="E297" s="83"/>
      <c r="F297" s="83"/>
      <c r="G297" s="83"/>
      <c r="H297" s="83"/>
      <c r="I297" s="83"/>
      <c r="J297" s="7"/>
      <c r="K297" s="7"/>
      <c r="L297" s="83"/>
      <c r="M297" s="83"/>
      <c r="N297" s="83"/>
      <c r="O297" s="83"/>
      <c r="P297" s="83"/>
      <c r="Q297" s="7"/>
      <c r="R297" s="83"/>
      <c r="S297" s="83"/>
      <c r="T297" s="83"/>
      <c r="U297" s="83"/>
      <c r="V297" s="83"/>
      <c r="W297" s="83"/>
      <c r="X297" s="83"/>
      <c r="Y297" s="83"/>
      <c r="Z297" s="83"/>
      <c r="AA297" s="83"/>
    </row>
    <row r="298" spans="3:27" ht="15" customHeight="1" x14ac:dyDescent="0.45">
      <c r="C298" s="83"/>
      <c r="D298" s="83"/>
      <c r="E298" s="83"/>
      <c r="F298" s="83"/>
      <c r="G298" s="83"/>
      <c r="H298" s="83"/>
      <c r="I298" s="83"/>
      <c r="J298" s="7"/>
      <c r="K298" s="7"/>
      <c r="L298" s="83"/>
      <c r="M298" s="83"/>
      <c r="N298" s="83"/>
      <c r="O298" s="83"/>
      <c r="P298" s="83"/>
      <c r="Q298" s="7"/>
      <c r="R298" s="83"/>
      <c r="S298" s="83"/>
      <c r="T298" s="83"/>
      <c r="U298" s="83"/>
      <c r="V298" s="83"/>
      <c r="W298" s="83"/>
      <c r="X298" s="83"/>
      <c r="Y298" s="83"/>
      <c r="Z298" s="83"/>
      <c r="AA298" s="83"/>
    </row>
    <row r="299" spans="3:27" ht="15" customHeight="1" x14ac:dyDescent="0.45">
      <c r="C299" s="83"/>
      <c r="D299" s="83"/>
      <c r="E299" s="83"/>
      <c r="F299" s="83"/>
      <c r="G299" s="83"/>
      <c r="H299" s="83"/>
      <c r="I299" s="83"/>
      <c r="J299" s="7"/>
      <c r="K299" s="7"/>
      <c r="L299" s="83"/>
      <c r="M299" s="83"/>
      <c r="N299" s="83"/>
      <c r="O299" s="83"/>
      <c r="P299" s="83"/>
      <c r="Q299" s="7"/>
      <c r="R299" s="83"/>
      <c r="S299" s="83"/>
      <c r="T299" s="83"/>
      <c r="U299" s="83"/>
      <c r="V299" s="83"/>
      <c r="W299" s="83"/>
      <c r="X299" s="83"/>
      <c r="Y299" s="83"/>
      <c r="Z299" s="83"/>
      <c r="AA299" s="83"/>
    </row>
    <row r="300" spans="3:27" ht="15" customHeight="1" x14ac:dyDescent="0.45">
      <c r="C300" s="83"/>
      <c r="D300" s="83"/>
      <c r="E300" s="83"/>
      <c r="F300" s="83"/>
      <c r="G300" s="83"/>
      <c r="H300" s="83"/>
      <c r="I300" s="83"/>
      <c r="J300" s="7"/>
      <c r="K300" s="7"/>
      <c r="L300" s="83"/>
      <c r="M300" s="83"/>
      <c r="N300" s="83"/>
      <c r="O300" s="83"/>
      <c r="P300" s="83"/>
      <c r="Q300" s="7"/>
      <c r="R300" s="83"/>
      <c r="S300" s="83"/>
      <c r="T300" s="83"/>
      <c r="U300" s="83"/>
      <c r="V300" s="83"/>
      <c r="W300" s="83"/>
      <c r="X300" s="83"/>
      <c r="Y300" s="83"/>
      <c r="Z300" s="83"/>
      <c r="AA300" s="83"/>
    </row>
    <row r="301" spans="3:27" ht="15" customHeight="1" x14ac:dyDescent="0.45">
      <c r="C301" s="83"/>
      <c r="D301" s="83"/>
      <c r="E301" s="83"/>
      <c r="F301" s="83"/>
      <c r="G301" s="83"/>
      <c r="H301" s="83"/>
      <c r="I301" s="83"/>
      <c r="J301" s="7"/>
      <c r="K301" s="7"/>
      <c r="L301" s="83"/>
      <c r="M301" s="83"/>
      <c r="N301" s="83"/>
      <c r="O301" s="83"/>
      <c r="P301" s="83"/>
      <c r="Q301" s="7"/>
      <c r="R301" s="83"/>
      <c r="S301" s="83"/>
      <c r="T301" s="83"/>
      <c r="U301" s="83"/>
      <c r="V301" s="83"/>
      <c r="W301" s="83"/>
      <c r="X301" s="83"/>
      <c r="Y301" s="83"/>
      <c r="Z301" s="83"/>
      <c r="AA301" s="83"/>
    </row>
    <row r="302" spans="3:27" ht="15" customHeight="1" x14ac:dyDescent="0.45">
      <c r="C302" s="83"/>
      <c r="D302" s="83"/>
      <c r="E302" s="83"/>
      <c r="F302" s="83"/>
      <c r="G302" s="83"/>
      <c r="H302" s="83"/>
      <c r="I302" s="83"/>
      <c r="J302" s="7"/>
      <c r="K302" s="7"/>
      <c r="L302" s="83"/>
      <c r="M302" s="83"/>
      <c r="N302" s="83"/>
      <c r="O302" s="83"/>
      <c r="P302" s="83"/>
      <c r="Q302" s="7"/>
      <c r="R302" s="83"/>
      <c r="S302" s="83"/>
      <c r="T302" s="83"/>
      <c r="U302" s="83"/>
      <c r="V302" s="83"/>
      <c r="W302" s="83"/>
      <c r="X302" s="83"/>
      <c r="Y302" s="83"/>
      <c r="Z302" s="83"/>
      <c r="AA302" s="83"/>
    </row>
    <row r="303" spans="3:27" ht="15" customHeight="1" x14ac:dyDescent="0.45">
      <c r="C303" s="83"/>
      <c r="D303" s="83"/>
      <c r="E303" s="83"/>
      <c r="F303" s="83"/>
      <c r="G303" s="83"/>
      <c r="H303" s="83"/>
      <c r="I303" s="83"/>
      <c r="J303" s="7"/>
      <c r="K303" s="7"/>
      <c r="L303" s="83"/>
      <c r="M303" s="83"/>
      <c r="N303" s="83"/>
      <c r="O303" s="83"/>
      <c r="P303" s="83"/>
      <c r="Q303" s="7"/>
      <c r="R303" s="83"/>
      <c r="S303" s="83"/>
      <c r="T303" s="83"/>
      <c r="U303" s="83"/>
      <c r="V303" s="83"/>
      <c r="W303" s="83"/>
      <c r="X303" s="83"/>
      <c r="Y303" s="83"/>
      <c r="Z303" s="83"/>
      <c r="AA303" s="83"/>
    </row>
    <row r="304" spans="3:27" ht="15" customHeight="1" x14ac:dyDescent="0.45">
      <c r="C304" s="83"/>
      <c r="D304" s="83"/>
      <c r="E304" s="83"/>
      <c r="F304" s="83"/>
      <c r="G304" s="83"/>
      <c r="H304" s="83"/>
      <c r="I304" s="83"/>
      <c r="J304" s="7"/>
      <c r="K304" s="7"/>
      <c r="L304" s="83"/>
      <c r="M304" s="83"/>
      <c r="N304" s="83"/>
      <c r="O304" s="83"/>
      <c r="P304" s="83"/>
      <c r="Q304" s="7"/>
      <c r="R304" s="83"/>
      <c r="S304" s="83"/>
      <c r="T304" s="83"/>
      <c r="U304" s="83"/>
      <c r="V304" s="83"/>
      <c r="W304" s="83"/>
      <c r="X304" s="83"/>
      <c r="Y304" s="83"/>
      <c r="Z304" s="83"/>
      <c r="AA304" s="83"/>
    </row>
    <row r="305" spans="3:27" ht="15" customHeight="1" x14ac:dyDescent="0.45">
      <c r="C305" s="83"/>
      <c r="D305" s="83"/>
      <c r="E305" s="83"/>
      <c r="F305" s="83"/>
      <c r="G305" s="83"/>
      <c r="H305" s="83"/>
      <c r="I305" s="83"/>
      <c r="J305" s="7"/>
      <c r="K305" s="7"/>
      <c r="L305" s="83"/>
      <c r="M305" s="83"/>
      <c r="N305" s="83"/>
      <c r="O305" s="83"/>
      <c r="P305" s="83"/>
      <c r="Q305" s="7"/>
      <c r="R305" s="83"/>
      <c r="S305" s="83"/>
      <c r="T305" s="83"/>
      <c r="U305" s="83"/>
      <c r="V305" s="83"/>
      <c r="W305" s="83"/>
      <c r="X305" s="83"/>
      <c r="Y305" s="83"/>
      <c r="Z305" s="83"/>
      <c r="AA305" s="83"/>
    </row>
    <row r="306" spans="3:27" ht="15" customHeight="1" x14ac:dyDescent="0.45">
      <c r="C306" s="83"/>
      <c r="D306" s="83"/>
      <c r="E306" s="83"/>
      <c r="F306" s="83"/>
      <c r="G306" s="83"/>
      <c r="H306" s="83"/>
      <c r="I306" s="83"/>
      <c r="J306" s="7"/>
      <c r="K306" s="7"/>
      <c r="L306" s="83"/>
      <c r="M306" s="83"/>
      <c r="N306" s="83"/>
      <c r="O306" s="83"/>
      <c r="P306" s="83"/>
      <c r="Q306" s="7"/>
      <c r="R306" s="83"/>
      <c r="S306" s="83"/>
      <c r="T306" s="83"/>
      <c r="U306" s="83"/>
      <c r="V306" s="83"/>
      <c r="W306" s="83"/>
      <c r="X306" s="83"/>
      <c r="Y306" s="83"/>
      <c r="Z306" s="83"/>
      <c r="AA306" s="83"/>
    </row>
    <row r="307" spans="3:27" ht="15" customHeight="1" x14ac:dyDescent="0.45">
      <c r="C307" s="83"/>
      <c r="D307" s="83"/>
      <c r="E307" s="83"/>
      <c r="F307" s="83"/>
      <c r="G307" s="83"/>
      <c r="H307" s="83"/>
      <c r="I307" s="83"/>
      <c r="J307" s="7"/>
      <c r="K307" s="7"/>
      <c r="L307" s="83"/>
      <c r="M307" s="83"/>
      <c r="N307" s="83"/>
      <c r="O307" s="83"/>
      <c r="P307" s="83"/>
      <c r="Q307" s="7"/>
      <c r="R307" s="83"/>
      <c r="S307" s="83"/>
      <c r="T307" s="83"/>
      <c r="U307" s="83"/>
      <c r="V307" s="83"/>
      <c r="W307" s="83"/>
      <c r="X307" s="83"/>
      <c r="Y307" s="83"/>
      <c r="Z307" s="83"/>
      <c r="AA307" s="83"/>
    </row>
    <row r="308" spans="3:27" ht="15" customHeight="1" x14ac:dyDescent="0.45">
      <c r="C308" s="83"/>
      <c r="D308" s="83"/>
      <c r="E308" s="83"/>
      <c r="F308" s="83"/>
      <c r="G308" s="83"/>
      <c r="H308" s="83"/>
      <c r="I308" s="83"/>
      <c r="J308" s="7"/>
      <c r="K308" s="7"/>
      <c r="L308" s="83"/>
      <c r="M308" s="83"/>
      <c r="N308" s="83"/>
      <c r="O308" s="83"/>
      <c r="P308" s="83"/>
      <c r="Q308" s="7"/>
      <c r="R308" s="83"/>
      <c r="S308" s="83"/>
      <c r="T308" s="83"/>
      <c r="U308" s="83"/>
      <c r="V308" s="83"/>
      <c r="W308" s="83"/>
      <c r="X308" s="83"/>
      <c r="Y308" s="83"/>
      <c r="Z308" s="83"/>
      <c r="AA308" s="83"/>
    </row>
    <row r="309" spans="3:27" ht="15" customHeight="1" x14ac:dyDescent="0.45">
      <c r="C309" s="83"/>
      <c r="D309" s="83"/>
      <c r="E309" s="83"/>
      <c r="F309" s="83"/>
      <c r="G309" s="83"/>
      <c r="H309" s="83"/>
      <c r="I309" s="83"/>
      <c r="J309" s="7"/>
      <c r="K309" s="7"/>
      <c r="L309" s="83"/>
      <c r="M309" s="83"/>
      <c r="N309" s="83"/>
      <c r="O309" s="83"/>
      <c r="P309" s="83"/>
      <c r="Q309" s="7"/>
      <c r="R309" s="83"/>
      <c r="S309" s="83"/>
      <c r="T309" s="83"/>
      <c r="U309" s="83"/>
      <c r="V309" s="83"/>
      <c r="W309" s="83"/>
      <c r="X309" s="83"/>
      <c r="Y309" s="83"/>
      <c r="Z309" s="83"/>
      <c r="AA309" s="83"/>
    </row>
    <row r="310" spans="3:27" ht="15" customHeight="1" x14ac:dyDescent="0.45">
      <c r="C310" s="83"/>
      <c r="D310" s="83"/>
      <c r="E310" s="83"/>
      <c r="F310" s="83"/>
      <c r="G310" s="83"/>
      <c r="H310" s="83"/>
      <c r="I310" s="83"/>
      <c r="J310" s="7"/>
      <c r="K310" s="7"/>
      <c r="L310" s="83"/>
      <c r="M310" s="83"/>
      <c r="N310" s="83"/>
      <c r="O310" s="83"/>
      <c r="P310" s="83"/>
      <c r="Q310" s="7"/>
      <c r="R310" s="83"/>
      <c r="S310" s="83"/>
      <c r="T310" s="83"/>
      <c r="U310" s="83"/>
      <c r="V310" s="83"/>
      <c r="W310" s="83"/>
      <c r="X310" s="83"/>
      <c r="Y310" s="83"/>
      <c r="Z310" s="83"/>
      <c r="AA310" s="83"/>
    </row>
    <row r="311" spans="3:27" ht="15" customHeight="1" x14ac:dyDescent="0.45">
      <c r="C311" s="83"/>
      <c r="D311" s="83"/>
      <c r="E311" s="83"/>
      <c r="F311" s="83"/>
      <c r="G311" s="83"/>
      <c r="H311" s="83"/>
      <c r="I311" s="83"/>
      <c r="J311" s="7"/>
      <c r="K311" s="7"/>
      <c r="L311" s="83"/>
      <c r="M311" s="83"/>
      <c r="N311" s="83"/>
      <c r="O311" s="83"/>
      <c r="P311" s="83"/>
      <c r="Q311" s="7"/>
      <c r="R311" s="83"/>
      <c r="S311" s="83"/>
      <c r="T311" s="83"/>
      <c r="U311" s="83"/>
      <c r="V311" s="83"/>
      <c r="W311" s="83"/>
      <c r="X311" s="83"/>
      <c r="Y311" s="83"/>
      <c r="Z311" s="83"/>
      <c r="AA311" s="83"/>
    </row>
    <row r="312" spans="3:27" ht="15" customHeight="1" x14ac:dyDescent="0.45">
      <c r="C312" s="83"/>
      <c r="D312" s="83"/>
      <c r="E312" s="83"/>
      <c r="F312" s="83"/>
      <c r="G312" s="83"/>
      <c r="H312" s="83"/>
      <c r="I312" s="83"/>
      <c r="J312" s="7"/>
      <c r="K312" s="7"/>
      <c r="L312" s="83"/>
      <c r="M312" s="83"/>
      <c r="N312" s="83"/>
      <c r="O312" s="83"/>
      <c r="P312" s="83"/>
      <c r="Q312" s="7"/>
      <c r="R312" s="83"/>
      <c r="S312" s="83"/>
      <c r="T312" s="83"/>
      <c r="U312" s="83"/>
      <c r="V312" s="83"/>
      <c r="W312" s="83"/>
      <c r="X312" s="83"/>
      <c r="Y312" s="83"/>
      <c r="Z312" s="83"/>
      <c r="AA312" s="83"/>
    </row>
    <row r="313" spans="3:27" ht="15" customHeight="1" x14ac:dyDescent="0.45">
      <c r="C313" s="83"/>
      <c r="D313" s="83"/>
      <c r="E313" s="83"/>
      <c r="F313" s="83"/>
      <c r="G313" s="83"/>
      <c r="H313" s="83"/>
      <c r="I313" s="83"/>
      <c r="J313" s="7"/>
      <c r="K313" s="7"/>
      <c r="L313" s="83"/>
      <c r="M313" s="83"/>
      <c r="N313" s="83"/>
      <c r="O313" s="83"/>
      <c r="P313" s="83"/>
      <c r="Q313" s="7"/>
      <c r="R313" s="83"/>
      <c r="S313" s="83"/>
      <c r="T313" s="83"/>
      <c r="U313" s="83"/>
      <c r="V313" s="83"/>
      <c r="W313" s="83"/>
      <c r="X313" s="83"/>
      <c r="Y313" s="83"/>
      <c r="Z313" s="83"/>
      <c r="AA313" s="83"/>
    </row>
    <row r="314" spans="3:27" ht="15" customHeight="1" x14ac:dyDescent="0.45">
      <c r="C314" s="83"/>
      <c r="D314" s="83"/>
      <c r="E314" s="83"/>
      <c r="F314" s="83"/>
      <c r="G314" s="83"/>
      <c r="H314" s="83"/>
      <c r="I314" s="83"/>
      <c r="J314" s="7"/>
      <c r="K314" s="7"/>
      <c r="L314" s="83"/>
      <c r="M314" s="83"/>
      <c r="N314" s="83"/>
      <c r="O314" s="83"/>
      <c r="P314" s="83"/>
      <c r="Q314" s="7"/>
      <c r="R314" s="83"/>
      <c r="S314" s="83"/>
      <c r="T314" s="83"/>
      <c r="U314" s="83"/>
      <c r="V314" s="83"/>
      <c r="W314" s="83"/>
      <c r="X314" s="83"/>
      <c r="Y314" s="83"/>
      <c r="Z314" s="83"/>
      <c r="AA314" s="83"/>
    </row>
    <row r="315" spans="3:27" ht="15" customHeight="1" x14ac:dyDescent="0.45">
      <c r="C315" s="83"/>
      <c r="D315" s="83"/>
      <c r="E315" s="83"/>
      <c r="F315" s="83"/>
      <c r="G315" s="83"/>
      <c r="H315" s="83"/>
      <c r="I315" s="83"/>
      <c r="J315" s="7"/>
      <c r="K315" s="7"/>
      <c r="L315" s="83"/>
      <c r="M315" s="83"/>
      <c r="N315" s="83"/>
      <c r="O315" s="83"/>
      <c r="P315" s="83"/>
      <c r="Q315" s="7"/>
      <c r="R315" s="83"/>
      <c r="S315" s="83"/>
      <c r="T315" s="83"/>
      <c r="U315" s="83"/>
      <c r="V315" s="83"/>
      <c r="W315" s="83"/>
      <c r="X315" s="83"/>
      <c r="Y315" s="83"/>
      <c r="Z315" s="83"/>
      <c r="AA315" s="83"/>
    </row>
    <row r="316" spans="3:27" ht="15" customHeight="1" x14ac:dyDescent="0.45">
      <c r="C316" s="83"/>
      <c r="D316" s="83"/>
      <c r="E316" s="83"/>
      <c r="F316" s="83"/>
      <c r="G316" s="83"/>
      <c r="H316" s="83"/>
      <c r="I316" s="83"/>
      <c r="J316" s="7"/>
      <c r="K316" s="7"/>
      <c r="L316" s="83"/>
      <c r="M316" s="83"/>
      <c r="N316" s="83"/>
      <c r="O316" s="83"/>
      <c r="P316" s="83"/>
      <c r="Q316" s="7"/>
      <c r="R316" s="83"/>
      <c r="S316" s="83"/>
      <c r="T316" s="83"/>
      <c r="U316" s="83"/>
      <c r="V316" s="83"/>
      <c r="W316" s="83"/>
      <c r="X316" s="83"/>
      <c r="Y316" s="83"/>
      <c r="Z316" s="83"/>
      <c r="AA316" s="83"/>
    </row>
    <row r="317" spans="3:27" ht="15" customHeight="1" x14ac:dyDescent="0.45">
      <c r="C317" s="83"/>
      <c r="D317" s="83"/>
      <c r="E317" s="83"/>
      <c r="F317" s="83"/>
      <c r="G317" s="83"/>
      <c r="H317" s="83"/>
      <c r="I317" s="83"/>
      <c r="J317" s="7"/>
      <c r="K317" s="7"/>
      <c r="L317" s="83"/>
      <c r="M317" s="83"/>
      <c r="N317" s="83"/>
      <c r="O317" s="83"/>
      <c r="P317" s="83"/>
      <c r="Q317" s="7"/>
      <c r="R317" s="83"/>
      <c r="S317" s="83"/>
      <c r="T317" s="83"/>
      <c r="U317" s="83"/>
      <c r="V317" s="83"/>
      <c r="W317" s="83"/>
      <c r="X317" s="83"/>
      <c r="Y317" s="83"/>
      <c r="Z317" s="83"/>
      <c r="AA317" s="83"/>
    </row>
    <row r="318" spans="3:27" ht="15" customHeight="1" x14ac:dyDescent="0.45">
      <c r="C318" s="83"/>
      <c r="D318" s="83"/>
      <c r="E318" s="83"/>
      <c r="F318" s="83"/>
      <c r="G318" s="83"/>
      <c r="H318" s="83"/>
      <c r="I318" s="83"/>
      <c r="J318" s="7"/>
      <c r="K318" s="7"/>
      <c r="L318" s="83"/>
      <c r="M318" s="83"/>
      <c r="N318" s="83"/>
      <c r="O318" s="83"/>
      <c r="P318" s="83"/>
      <c r="Q318" s="7"/>
      <c r="R318" s="83"/>
      <c r="S318" s="83"/>
      <c r="T318" s="83"/>
      <c r="U318" s="83"/>
      <c r="V318" s="83"/>
      <c r="W318" s="83"/>
      <c r="X318" s="83"/>
      <c r="Y318" s="83"/>
      <c r="Z318" s="83"/>
      <c r="AA318" s="83"/>
    </row>
    <row r="319" spans="3:27" ht="15" customHeight="1" x14ac:dyDescent="0.45">
      <c r="C319" s="83"/>
      <c r="D319" s="83"/>
      <c r="E319" s="83"/>
      <c r="F319" s="83"/>
      <c r="G319" s="83"/>
      <c r="H319" s="83"/>
      <c r="I319" s="83"/>
      <c r="J319" s="7"/>
      <c r="K319" s="7"/>
      <c r="L319" s="83"/>
      <c r="M319" s="83"/>
      <c r="N319" s="83"/>
      <c r="O319" s="83"/>
      <c r="P319" s="83"/>
      <c r="Q319" s="7"/>
      <c r="R319" s="83"/>
      <c r="S319" s="83"/>
      <c r="T319" s="83"/>
      <c r="U319" s="83"/>
      <c r="V319" s="83"/>
      <c r="W319" s="83"/>
      <c r="X319" s="83"/>
      <c r="Y319" s="83"/>
      <c r="Z319" s="83"/>
      <c r="AA319" s="83"/>
    </row>
    <row r="320" spans="3:27" ht="15" customHeight="1" x14ac:dyDescent="0.45">
      <c r="C320" s="83"/>
      <c r="D320" s="83"/>
      <c r="E320" s="83"/>
      <c r="F320" s="83"/>
      <c r="G320" s="83"/>
      <c r="H320" s="83"/>
      <c r="I320" s="83"/>
      <c r="J320" s="7"/>
      <c r="K320" s="7"/>
      <c r="L320" s="83"/>
      <c r="M320" s="83"/>
      <c r="N320" s="83"/>
      <c r="O320" s="83"/>
      <c r="P320" s="83"/>
      <c r="Q320" s="7"/>
      <c r="R320" s="83"/>
      <c r="S320" s="83"/>
      <c r="T320" s="83"/>
      <c r="U320" s="83"/>
      <c r="V320" s="83"/>
      <c r="W320" s="83"/>
      <c r="X320" s="83"/>
      <c r="Y320" s="83"/>
      <c r="Z320" s="83"/>
      <c r="AA320" s="83"/>
    </row>
    <row r="321" spans="3:27" ht="15" customHeight="1" x14ac:dyDescent="0.45">
      <c r="C321" s="83"/>
      <c r="D321" s="83"/>
      <c r="E321" s="83"/>
      <c r="F321" s="83"/>
      <c r="G321" s="83"/>
      <c r="H321" s="83"/>
      <c r="I321" s="83"/>
      <c r="J321" s="7"/>
      <c r="K321" s="7"/>
      <c r="L321" s="83"/>
      <c r="M321" s="83"/>
      <c r="N321" s="83"/>
      <c r="O321" s="83"/>
      <c r="P321" s="83"/>
      <c r="Q321" s="7"/>
      <c r="R321" s="83"/>
      <c r="S321" s="83"/>
      <c r="T321" s="83"/>
      <c r="U321" s="83"/>
      <c r="V321" s="83"/>
      <c r="W321" s="83"/>
      <c r="X321" s="83"/>
      <c r="Y321" s="83"/>
      <c r="Z321" s="83"/>
      <c r="AA321" s="83"/>
    </row>
    <row r="322" spans="3:27" ht="15" customHeight="1" x14ac:dyDescent="0.45">
      <c r="C322" s="83"/>
      <c r="D322" s="83"/>
      <c r="E322" s="83"/>
      <c r="F322" s="83"/>
      <c r="G322" s="83"/>
      <c r="H322" s="83"/>
      <c r="I322" s="83"/>
      <c r="J322" s="7"/>
      <c r="K322" s="7"/>
      <c r="L322" s="83"/>
      <c r="M322" s="83"/>
      <c r="N322" s="83"/>
      <c r="O322" s="83"/>
      <c r="P322" s="83"/>
      <c r="Q322" s="7"/>
      <c r="R322" s="83"/>
      <c r="S322" s="83"/>
      <c r="T322" s="83"/>
      <c r="U322" s="83"/>
      <c r="V322" s="83"/>
      <c r="W322" s="83"/>
      <c r="X322" s="83"/>
      <c r="Y322" s="83"/>
      <c r="Z322" s="83"/>
      <c r="AA322" s="83"/>
    </row>
    <row r="323" spans="3:27" ht="15" customHeight="1" x14ac:dyDescent="0.45">
      <c r="C323" s="83"/>
      <c r="D323" s="83"/>
      <c r="E323" s="83"/>
      <c r="F323" s="83"/>
      <c r="G323" s="83"/>
      <c r="H323" s="83"/>
      <c r="I323" s="83"/>
      <c r="J323" s="7"/>
      <c r="K323" s="7"/>
      <c r="L323" s="83"/>
      <c r="M323" s="83"/>
      <c r="N323" s="83"/>
      <c r="O323" s="83"/>
      <c r="P323" s="83"/>
      <c r="Q323" s="7"/>
      <c r="R323" s="83"/>
      <c r="S323" s="83"/>
      <c r="T323" s="83"/>
      <c r="U323" s="83"/>
      <c r="V323" s="83"/>
      <c r="W323" s="83"/>
      <c r="X323" s="83"/>
      <c r="Y323" s="83"/>
      <c r="Z323" s="83"/>
      <c r="AA323" s="83"/>
    </row>
    <row r="324" spans="3:27" ht="15" customHeight="1" x14ac:dyDescent="0.45">
      <c r="C324" s="83"/>
      <c r="D324" s="83"/>
      <c r="E324" s="83"/>
      <c r="F324" s="83"/>
      <c r="G324" s="83"/>
      <c r="H324" s="83"/>
      <c r="I324" s="83"/>
      <c r="J324" s="7"/>
      <c r="K324" s="7"/>
      <c r="L324" s="83"/>
      <c r="M324" s="83"/>
      <c r="N324" s="83"/>
      <c r="O324" s="83"/>
      <c r="P324" s="83"/>
      <c r="Q324" s="7"/>
      <c r="R324" s="83"/>
      <c r="S324" s="83"/>
      <c r="T324" s="83"/>
      <c r="U324" s="83"/>
      <c r="V324" s="83"/>
      <c r="W324" s="83"/>
      <c r="X324" s="83"/>
      <c r="Y324" s="83"/>
      <c r="Z324" s="83"/>
      <c r="AA324" s="83"/>
    </row>
    <row r="325" spans="3:27" ht="15" customHeight="1" x14ac:dyDescent="0.45">
      <c r="C325" s="83"/>
      <c r="D325" s="83"/>
      <c r="E325" s="83"/>
      <c r="F325" s="83"/>
      <c r="G325" s="83"/>
      <c r="H325" s="83"/>
      <c r="I325" s="83"/>
      <c r="J325" s="7"/>
      <c r="K325" s="7"/>
      <c r="L325" s="83"/>
      <c r="M325" s="83"/>
      <c r="N325" s="83"/>
      <c r="O325" s="83"/>
      <c r="P325" s="83"/>
      <c r="Q325" s="7"/>
      <c r="R325" s="83"/>
      <c r="S325" s="83"/>
      <c r="T325" s="83"/>
      <c r="U325" s="83"/>
      <c r="V325" s="83"/>
      <c r="W325" s="83"/>
      <c r="X325" s="83"/>
      <c r="Y325" s="83"/>
      <c r="Z325" s="83"/>
      <c r="AA325" s="83"/>
    </row>
    <row r="326" spans="3:27" ht="15" customHeight="1" x14ac:dyDescent="0.45">
      <c r="C326" s="83"/>
      <c r="D326" s="83"/>
      <c r="E326" s="83"/>
      <c r="F326" s="83"/>
      <c r="G326" s="83"/>
      <c r="H326" s="83"/>
      <c r="I326" s="83"/>
      <c r="J326" s="7"/>
      <c r="K326" s="7"/>
      <c r="L326" s="83"/>
      <c r="M326" s="83"/>
      <c r="N326" s="83"/>
      <c r="O326" s="83"/>
      <c r="P326" s="83"/>
      <c r="Q326" s="7"/>
      <c r="R326" s="83"/>
      <c r="S326" s="83"/>
      <c r="T326" s="83"/>
      <c r="U326" s="83"/>
      <c r="V326" s="83"/>
      <c r="W326" s="83"/>
      <c r="X326" s="83"/>
      <c r="Y326" s="83"/>
      <c r="Z326" s="83"/>
      <c r="AA326" s="83"/>
    </row>
    <row r="327" spans="3:27" ht="15" customHeight="1" x14ac:dyDescent="0.45">
      <c r="C327" s="83"/>
      <c r="D327" s="83"/>
      <c r="E327" s="83"/>
      <c r="F327" s="83"/>
      <c r="G327" s="83"/>
      <c r="H327" s="83"/>
      <c r="I327" s="83"/>
      <c r="J327" s="7"/>
      <c r="K327" s="7"/>
      <c r="L327" s="83"/>
      <c r="M327" s="83"/>
      <c r="N327" s="83"/>
      <c r="O327" s="83"/>
      <c r="P327" s="83"/>
      <c r="Q327" s="7"/>
      <c r="R327" s="83"/>
      <c r="S327" s="83"/>
      <c r="T327" s="83"/>
      <c r="U327" s="83"/>
      <c r="V327" s="83"/>
      <c r="W327" s="83"/>
      <c r="X327" s="83"/>
      <c r="Y327" s="83"/>
      <c r="Z327" s="83"/>
      <c r="AA327" s="83"/>
    </row>
    <row r="328" spans="3:27" ht="15" customHeight="1" x14ac:dyDescent="0.45">
      <c r="C328" s="83"/>
      <c r="D328" s="83"/>
      <c r="E328" s="83"/>
      <c r="F328" s="83"/>
      <c r="G328" s="83"/>
      <c r="H328" s="83"/>
      <c r="I328" s="83"/>
      <c r="J328" s="7"/>
      <c r="K328" s="7"/>
      <c r="L328" s="83"/>
      <c r="M328" s="83"/>
      <c r="N328" s="83"/>
      <c r="O328" s="83"/>
      <c r="P328" s="83"/>
      <c r="Q328" s="7"/>
      <c r="R328" s="83"/>
      <c r="S328" s="83"/>
      <c r="T328" s="83"/>
      <c r="U328" s="83"/>
      <c r="V328" s="83"/>
      <c r="W328" s="83"/>
      <c r="X328" s="83"/>
      <c r="Y328" s="83"/>
      <c r="Z328" s="83"/>
      <c r="AA328" s="83"/>
    </row>
    <row r="329" spans="3:27" ht="15" customHeight="1" x14ac:dyDescent="0.45">
      <c r="C329" s="83"/>
      <c r="D329" s="83"/>
      <c r="E329" s="83"/>
      <c r="F329" s="83"/>
      <c r="G329" s="83"/>
      <c r="H329" s="83"/>
      <c r="I329" s="83"/>
      <c r="J329" s="7"/>
      <c r="K329" s="7"/>
      <c r="L329" s="83"/>
      <c r="M329" s="83"/>
      <c r="N329" s="83"/>
      <c r="O329" s="83"/>
      <c r="P329" s="83"/>
      <c r="Q329" s="7"/>
      <c r="R329" s="83"/>
      <c r="S329" s="83"/>
      <c r="T329" s="83"/>
      <c r="U329" s="83"/>
      <c r="V329" s="83"/>
      <c r="W329" s="83"/>
      <c r="X329" s="83"/>
      <c r="Y329" s="83"/>
      <c r="Z329" s="83"/>
      <c r="AA329" s="83"/>
    </row>
    <row r="330" spans="3:27" ht="15" customHeight="1" x14ac:dyDescent="0.45">
      <c r="C330" s="83"/>
      <c r="D330" s="83"/>
      <c r="E330" s="83"/>
      <c r="F330" s="83"/>
      <c r="G330" s="83"/>
      <c r="H330" s="83"/>
      <c r="I330" s="83"/>
      <c r="J330" s="7"/>
      <c r="K330" s="7"/>
      <c r="L330" s="83"/>
      <c r="M330" s="83"/>
      <c r="N330" s="83"/>
      <c r="O330" s="83"/>
      <c r="P330" s="83"/>
      <c r="Q330" s="7"/>
      <c r="R330" s="83"/>
      <c r="S330" s="83"/>
      <c r="T330" s="83"/>
      <c r="U330" s="83"/>
      <c r="V330" s="83"/>
      <c r="W330" s="83"/>
      <c r="X330" s="83"/>
      <c r="Y330" s="83"/>
      <c r="Z330" s="83"/>
      <c r="AA330" s="83"/>
    </row>
    <row r="331" spans="3:27" ht="15" customHeight="1" x14ac:dyDescent="0.45">
      <c r="C331" s="83"/>
      <c r="D331" s="83"/>
      <c r="E331" s="83"/>
      <c r="F331" s="83"/>
      <c r="G331" s="83"/>
      <c r="H331" s="83"/>
      <c r="I331" s="83"/>
      <c r="J331" s="7"/>
      <c r="K331" s="7"/>
      <c r="L331" s="83"/>
      <c r="M331" s="83"/>
      <c r="N331" s="83"/>
      <c r="O331" s="83"/>
      <c r="P331" s="83"/>
      <c r="Q331" s="7"/>
      <c r="R331" s="83"/>
      <c r="S331" s="83"/>
      <c r="T331" s="83"/>
      <c r="U331" s="83"/>
      <c r="V331" s="83"/>
      <c r="W331" s="83"/>
      <c r="X331" s="83"/>
      <c r="Y331" s="83"/>
      <c r="Z331" s="83"/>
      <c r="AA331" s="83"/>
    </row>
    <row r="332" spans="3:27" ht="15" customHeight="1" x14ac:dyDescent="0.45">
      <c r="C332" s="83"/>
      <c r="D332" s="83"/>
      <c r="E332" s="83"/>
      <c r="F332" s="83"/>
      <c r="G332" s="83"/>
      <c r="H332" s="83"/>
      <c r="I332" s="83"/>
      <c r="J332" s="7"/>
      <c r="K332" s="7"/>
      <c r="L332" s="83"/>
      <c r="M332" s="83"/>
      <c r="N332" s="83"/>
      <c r="O332" s="83"/>
      <c r="P332" s="83"/>
      <c r="Q332" s="7"/>
      <c r="R332" s="83"/>
      <c r="S332" s="83"/>
      <c r="T332" s="83"/>
      <c r="U332" s="83"/>
      <c r="V332" s="83"/>
      <c r="W332" s="83"/>
      <c r="X332" s="83"/>
      <c r="Y332" s="83"/>
      <c r="Z332" s="83"/>
      <c r="AA332" s="83"/>
    </row>
    <row r="333" spans="3:27" ht="15" customHeight="1" x14ac:dyDescent="0.45">
      <c r="C333" s="83"/>
      <c r="D333" s="83"/>
      <c r="E333" s="83"/>
      <c r="F333" s="83"/>
      <c r="G333" s="83"/>
      <c r="H333" s="83"/>
      <c r="I333" s="83"/>
      <c r="J333" s="7"/>
      <c r="K333" s="7"/>
      <c r="L333" s="83"/>
      <c r="M333" s="83"/>
      <c r="N333" s="83"/>
      <c r="O333" s="83"/>
      <c r="P333" s="83"/>
      <c r="Q333" s="7"/>
      <c r="R333" s="83"/>
      <c r="S333" s="83"/>
      <c r="T333" s="83"/>
      <c r="U333" s="83"/>
      <c r="V333" s="83"/>
      <c r="W333" s="83"/>
      <c r="X333" s="83"/>
      <c r="Y333" s="83"/>
      <c r="Z333" s="83"/>
      <c r="AA333" s="83"/>
    </row>
    <row r="334" spans="3:27" ht="15" customHeight="1" x14ac:dyDescent="0.45">
      <c r="C334" s="83"/>
      <c r="D334" s="83"/>
      <c r="E334" s="83"/>
      <c r="F334" s="83"/>
      <c r="G334" s="83"/>
      <c r="H334" s="83"/>
      <c r="I334" s="83"/>
      <c r="J334" s="7"/>
      <c r="K334" s="7"/>
      <c r="L334" s="83"/>
      <c r="M334" s="83"/>
      <c r="N334" s="83"/>
      <c r="O334" s="83"/>
      <c r="P334" s="83"/>
      <c r="Q334" s="7"/>
      <c r="R334" s="83"/>
      <c r="S334" s="83"/>
      <c r="T334" s="83"/>
      <c r="U334" s="83"/>
      <c r="V334" s="83"/>
      <c r="W334" s="83"/>
      <c r="X334" s="83"/>
      <c r="Y334" s="83"/>
      <c r="Z334" s="83"/>
      <c r="AA334" s="83"/>
    </row>
    <row r="335" spans="3:27" ht="15" customHeight="1" x14ac:dyDescent="0.45">
      <c r="C335" s="83"/>
      <c r="D335" s="83"/>
      <c r="E335" s="83"/>
      <c r="F335" s="83"/>
      <c r="G335" s="83"/>
      <c r="H335" s="83"/>
      <c r="I335" s="83"/>
      <c r="J335" s="7"/>
      <c r="K335" s="7"/>
      <c r="L335" s="83"/>
      <c r="M335" s="83"/>
      <c r="N335" s="83"/>
      <c r="O335" s="83"/>
      <c r="P335" s="83"/>
      <c r="Q335" s="7"/>
      <c r="R335" s="83"/>
      <c r="S335" s="83"/>
      <c r="T335" s="83"/>
      <c r="U335" s="83"/>
      <c r="V335" s="83"/>
      <c r="W335" s="83"/>
      <c r="X335" s="83"/>
      <c r="Y335" s="83"/>
      <c r="Z335" s="83"/>
      <c r="AA335" s="83"/>
    </row>
    <row r="336" spans="3:27" ht="15" customHeight="1" x14ac:dyDescent="0.45">
      <c r="C336" s="83"/>
      <c r="D336" s="83"/>
      <c r="E336" s="83"/>
      <c r="F336" s="83"/>
      <c r="G336" s="83"/>
      <c r="H336" s="83"/>
      <c r="I336" s="83"/>
      <c r="J336" s="7"/>
      <c r="K336" s="7"/>
      <c r="L336" s="83"/>
      <c r="M336" s="83"/>
      <c r="N336" s="83"/>
      <c r="O336" s="83"/>
      <c r="P336" s="83"/>
      <c r="Q336" s="7"/>
      <c r="R336" s="83"/>
      <c r="S336" s="83"/>
      <c r="T336" s="83"/>
      <c r="U336" s="83"/>
      <c r="V336" s="83"/>
      <c r="W336" s="83"/>
      <c r="X336" s="83"/>
      <c r="Y336" s="83"/>
      <c r="Z336" s="83"/>
      <c r="AA336" s="83"/>
    </row>
    <row r="337" spans="3:27" ht="15" customHeight="1" x14ac:dyDescent="0.45">
      <c r="C337" s="83"/>
      <c r="D337" s="83"/>
      <c r="E337" s="83"/>
      <c r="F337" s="83"/>
      <c r="G337" s="83"/>
      <c r="H337" s="83"/>
      <c r="I337" s="83"/>
      <c r="J337" s="7"/>
      <c r="K337" s="7"/>
      <c r="L337" s="83"/>
      <c r="M337" s="83"/>
      <c r="N337" s="83"/>
      <c r="O337" s="83"/>
      <c r="P337" s="83"/>
      <c r="Q337" s="7"/>
      <c r="R337" s="83"/>
      <c r="S337" s="83"/>
      <c r="T337" s="83"/>
      <c r="U337" s="83"/>
      <c r="V337" s="83"/>
      <c r="W337" s="83"/>
      <c r="X337" s="83"/>
      <c r="Y337" s="83"/>
      <c r="Z337" s="83"/>
      <c r="AA337" s="83"/>
    </row>
    <row r="338" spans="3:27" ht="15" customHeight="1" x14ac:dyDescent="0.45">
      <c r="C338" s="83"/>
      <c r="D338" s="83"/>
      <c r="E338" s="83"/>
      <c r="F338" s="83"/>
      <c r="G338" s="83"/>
      <c r="H338" s="83"/>
      <c r="I338" s="83"/>
      <c r="J338" s="7"/>
      <c r="K338" s="7"/>
      <c r="L338" s="83"/>
      <c r="M338" s="83"/>
      <c r="N338" s="83"/>
      <c r="O338" s="83"/>
      <c r="P338" s="83"/>
      <c r="Q338" s="7"/>
      <c r="R338" s="83"/>
      <c r="S338" s="83"/>
      <c r="T338" s="83"/>
      <c r="U338" s="83"/>
      <c r="V338" s="83"/>
      <c r="W338" s="83"/>
      <c r="X338" s="83"/>
      <c r="Y338" s="83"/>
      <c r="Z338" s="83"/>
      <c r="AA338" s="83"/>
    </row>
    <row r="339" spans="3:27" ht="15" customHeight="1" x14ac:dyDescent="0.45">
      <c r="C339" s="83"/>
      <c r="D339" s="83"/>
      <c r="E339" s="83"/>
      <c r="F339" s="83"/>
      <c r="G339" s="83"/>
      <c r="H339" s="83"/>
      <c r="I339" s="83"/>
      <c r="J339" s="7"/>
      <c r="K339" s="7"/>
      <c r="L339" s="83"/>
      <c r="M339" s="83"/>
      <c r="N339" s="83"/>
      <c r="O339" s="83"/>
      <c r="P339" s="83"/>
      <c r="Q339" s="7"/>
      <c r="R339" s="83"/>
      <c r="S339" s="83"/>
      <c r="T339" s="83"/>
      <c r="U339" s="83"/>
      <c r="V339" s="83"/>
      <c r="W339" s="83"/>
      <c r="X339" s="83"/>
      <c r="Y339" s="83"/>
      <c r="Z339" s="83"/>
      <c r="AA339" s="83"/>
    </row>
    <row r="340" spans="3:27" ht="15" customHeight="1" x14ac:dyDescent="0.45">
      <c r="C340" s="83"/>
      <c r="D340" s="83"/>
      <c r="E340" s="83"/>
      <c r="F340" s="83"/>
      <c r="G340" s="83"/>
      <c r="H340" s="83"/>
      <c r="I340" s="83"/>
      <c r="J340" s="7"/>
      <c r="K340" s="7"/>
      <c r="L340" s="83"/>
      <c r="M340" s="83"/>
      <c r="N340" s="83"/>
      <c r="O340" s="83"/>
      <c r="P340" s="83"/>
      <c r="Q340" s="7"/>
      <c r="R340" s="83"/>
      <c r="S340" s="83"/>
      <c r="T340" s="83"/>
      <c r="U340" s="83"/>
      <c r="V340" s="83"/>
      <c r="W340" s="83"/>
      <c r="X340" s="83"/>
      <c r="Y340" s="83"/>
      <c r="Z340" s="83"/>
      <c r="AA340" s="83"/>
    </row>
    <row r="341" spans="3:27" ht="15" customHeight="1" x14ac:dyDescent="0.45">
      <c r="C341" s="83"/>
      <c r="D341" s="83"/>
      <c r="E341" s="83"/>
      <c r="F341" s="83"/>
      <c r="G341" s="83"/>
      <c r="H341" s="83"/>
      <c r="I341" s="83"/>
      <c r="J341" s="7"/>
      <c r="K341" s="7"/>
      <c r="L341" s="83"/>
      <c r="M341" s="83"/>
      <c r="N341" s="83"/>
      <c r="O341" s="83"/>
      <c r="P341" s="83"/>
      <c r="Q341" s="7"/>
      <c r="R341" s="83"/>
      <c r="S341" s="83"/>
      <c r="T341" s="83"/>
      <c r="U341" s="83"/>
      <c r="V341" s="83"/>
      <c r="W341" s="83"/>
      <c r="X341" s="83"/>
      <c r="Y341" s="83"/>
      <c r="Z341" s="83"/>
      <c r="AA341" s="83"/>
    </row>
    <row r="342" spans="3:27" ht="15" customHeight="1" x14ac:dyDescent="0.45">
      <c r="C342" s="83"/>
      <c r="D342" s="83"/>
      <c r="E342" s="83"/>
      <c r="F342" s="83"/>
      <c r="G342" s="83"/>
      <c r="H342" s="83"/>
      <c r="I342" s="83"/>
      <c r="J342" s="7"/>
      <c r="K342" s="7"/>
      <c r="L342" s="83"/>
      <c r="M342" s="83"/>
      <c r="N342" s="83"/>
      <c r="O342" s="83"/>
      <c r="P342" s="83"/>
      <c r="Q342" s="7"/>
      <c r="R342" s="83"/>
      <c r="S342" s="83"/>
      <c r="T342" s="83"/>
      <c r="U342" s="83"/>
      <c r="V342" s="83"/>
      <c r="W342" s="83"/>
      <c r="X342" s="83"/>
      <c r="Y342" s="83"/>
      <c r="Z342" s="83"/>
      <c r="AA342" s="83"/>
    </row>
    <row r="343" spans="3:27" ht="15" customHeight="1" x14ac:dyDescent="0.45">
      <c r="C343" s="83"/>
      <c r="D343" s="83"/>
      <c r="E343" s="83"/>
      <c r="F343" s="83"/>
      <c r="G343" s="83"/>
      <c r="H343" s="83"/>
      <c r="I343" s="83"/>
      <c r="J343" s="7"/>
      <c r="K343" s="7"/>
      <c r="L343" s="83"/>
      <c r="M343" s="83"/>
      <c r="N343" s="83"/>
      <c r="O343" s="83"/>
      <c r="P343" s="83"/>
      <c r="Q343" s="7"/>
      <c r="R343" s="83"/>
      <c r="S343" s="83"/>
      <c r="T343" s="83"/>
      <c r="U343" s="83"/>
      <c r="V343" s="83"/>
      <c r="W343" s="83"/>
      <c r="X343" s="83"/>
      <c r="Y343" s="83"/>
      <c r="Z343" s="83"/>
      <c r="AA343" s="83"/>
    </row>
    <row r="344" spans="3:27" ht="15" customHeight="1" x14ac:dyDescent="0.45">
      <c r="C344" s="83"/>
      <c r="D344" s="83"/>
      <c r="E344" s="83"/>
      <c r="F344" s="83"/>
      <c r="G344" s="83"/>
      <c r="H344" s="83"/>
      <c r="I344" s="83"/>
      <c r="J344" s="7"/>
      <c r="K344" s="7"/>
      <c r="L344" s="83"/>
      <c r="M344" s="83"/>
      <c r="N344" s="83"/>
      <c r="O344" s="83"/>
      <c r="P344" s="83"/>
      <c r="Q344" s="7"/>
      <c r="R344" s="83"/>
      <c r="S344" s="83"/>
      <c r="T344" s="83"/>
      <c r="U344" s="83"/>
      <c r="V344" s="83"/>
      <c r="W344" s="83"/>
      <c r="X344" s="83"/>
      <c r="Y344" s="83"/>
      <c r="Z344" s="83"/>
      <c r="AA344" s="83"/>
    </row>
    <row r="345" spans="3:27" ht="15" customHeight="1" x14ac:dyDescent="0.45">
      <c r="C345" s="83"/>
      <c r="D345" s="83"/>
      <c r="E345" s="83"/>
      <c r="F345" s="83"/>
      <c r="G345" s="83"/>
      <c r="H345" s="83"/>
      <c r="I345" s="83"/>
      <c r="J345" s="7"/>
      <c r="K345" s="7"/>
      <c r="L345" s="83"/>
      <c r="M345" s="83"/>
      <c r="N345" s="83"/>
      <c r="O345" s="83"/>
      <c r="P345" s="83"/>
      <c r="Q345" s="7"/>
      <c r="R345" s="83"/>
      <c r="S345" s="83"/>
      <c r="T345" s="83"/>
      <c r="U345" s="83"/>
      <c r="V345" s="83"/>
      <c r="W345" s="83"/>
      <c r="X345" s="83"/>
      <c r="Y345" s="83"/>
      <c r="Z345" s="83"/>
      <c r="AA345" s="83"/>
    </row>
    <row r="346" spans="3:27" ht="15" customHeight="1" x14ac:dyDescent="0.45">
      <c r="C346" s="83"/>
      <c r="D346" s="83"/>
      <c r="E346" s="83"/>
      <c r="F346" s="83"/>
      <c r="G346" s="83"/>
      <c r="H346" s="83"/>
      <c r="I346" s="83"/>
      <c r="J346" s="7"/>
      <c r="K346" s="7"/>
      <c r="L346" s="83"/>
      <c r="M346" s="83"/>
      <c r="N346" s="83"/>
      <c r="O346" s="83"/>
      <c r="P346" s="83"/>
      <c r="Q346" s="7"/>
      <c r="R346" s="83"/>
      <c r="S346" s="83"/>
      <c r="T346" s="83"/>
      <c r="U346" s="83"/>
      <c r="V346" s="83"/>
      <c r="W346" s="83"/>
      <c r="X346" s="83"/>
      <c r="Y346" s="83"/>
      <c r="Z346" s="83"/>
      <c r="AA346" s="83"/>
    </row>
    <row r="347" spans="3:27" ht="15" customHeight="1" x14ac:dyDescent="0.45">
      <c r="C347" s="83"/>
      <c r="D347" s="83"/>
      <c r="E347" s="83"/>
      <c r="F347" s="83"/>
      <c r="G347" s="83"/>
      <c r="H347" s="83"/>
      <c r="I347" s="83"/>
      <c r="J347" s="7"/>
      <c r="K347" s="7"/>
      <c r="L347" s="83"/>
      <c r="M347" s="83"/>
      <c r="N347" s="83"/>
      <c r="O347" s="83"/>
      <c r="P347" s="83"/>
      <c r="Q347" s="7"/>
      <c r="R347" s="83"/>
      <c r="S347" s="83"/>
      <c r="T347" s="83"/>
      <c r="U347" s="83"/>
      <c r="V347" s="83"/>
      <c r="W347" s="83"/>
      <c r="X347" s="83"/>
      <c r="Y347" s="83"/>
      <c r="Z347" s="83"/>
      <c r="AA347" s="83"/>
    </row>
    <row r="348" spans="3:27" ht="15" customHeight="1" x14ac:dyDescent="0.45">
      <c r="C348" s="83"/>
      <c r="D348" s="83"/>
      <c r="E348" s="83"/>
      <c r="F348" s="83"/>
      <c r="G348" s="83"/>
      <c r="H348" s="83"/>
      <c r="I348" s="83"/>
      <c r="J348" s="7"/>
      <c r="K348" s="7"/>
      <c r="L348" s="83"/>
      <c r="M348" s="83"/>
      <c r="N348" s="83"/>
      <c r="O348" s="83"/>
      <c r="P348" s="83"/>
      <c r="Q348" s="7"/>
      <c r="R348" s="83"/>
      <c r="S348" s="83"/>
      <c r="T348" s="83"/>
      <c r="U348" s="83"/>
      <c r="V348" s="83"/>
      <c r="W348" s="83"/>
      <c r="X348" s="83"/>
      <c r="Y348" s="83"/>
      <c r="Z348" s="83"/>
      <c r="AA348" s="83"/>
    </row>
    <row r="349" spans="3:27" ht="15" customHeight="1" x14ac:dyDescent="0.45">
      <c r="C349" s="83"/>
      <c r="D349" s="83"/>
      <c r="E349" s="83"/>
      <c r="F349" s="83"/>
      <c r="G349" s="83"/>
      <c r="H349" s="83"/>
      <c r="I349" s="83"/>
      <c r="J349" s="7"/>
      <c r="K349" s="7"/>
      <c r="L349" s="83"/>
      <c r="M349" s="83"/>
      <c r="N349" s="83"/>
      <c r="O349" s="83"/>
      <c r="P349" s="83"/>
      <c r="Q349" s="7"/>
      <c r="R349" s="83"/>
      <c r="S349" s="83"/>
      <c r="T349" s="83"/>
      <c r="U349" s="83"/>
      <c r="V349" s="83"/>
      <c r="W349" s="83"/>
      <c r="X349" s="83"/>
      <c r="Y349" s="83"/>
      <c r="Z349" s="83"/>
      <c r="AA349" s="83"/>
    </row>
    <row r="350" spans="3:27" ht="15" customHeight="1" x14ac:dyDescent="0.45">
      <c r="C350" s="83"/>
      <c r="D350" s="83"/>
      <c r="E350" s="83"/>
      <c r="F350" s="83"/>
      <c r="G350" s="83"/>
      <c r="H350" s="83"/>
      <c r="I350" s="83"/>
      <c r="J350" s="7"/>
      <c r="K350" s="7"/>
      <c r="L350" s="83"/>
      <c r="M350" s="83"/>
      <c r="N350" s="83"/>
      <c r="O350" s="83"/>
      <c r="P350" s="83"/>
      <c r="Q350" s="7"/>
      <c r="R350" s="83"/>
      <c r="S350" s="83"/>
      <c r="T350" s="83"/>
      <c r="U350" s="83"/>
      <c r="V350" s="83"/>
      <c r="W350" s="83"/>
      <c r="X350" s="83"/>
      <c r="Y350" s="83"/>
      <c r="Z350" s="83"/>
      <c r="AA350" s="83"/>
    </row>
    <row r="351" spans="3:27" ht="15" customHeight="1" x14ac:dyDescent="0.45">
      <c r="C351" s="83"/>
      <c r="D351" s="83"/>
      <c r="E351" s="83"/>
      <c r="F351" s="83"/>
      <c r="G351" s="83"/>
      <c r="H351" s="83"/>
      <c r="I351" s="83"/>
      <c r="J351" s="7"/>
      <c r="K351" s="7"/>
      <c r="L351" s="83"/>
      <c r="M351" s="83"/>
      <c r="N351" s="83"/>
      <c r="O351" s="83"/>
      <c r="P351" s="83"/>
      <c r="Q351" s="7"/>
      <c r="R351" s="83"/>
      <c r="S351" s="83"/>
      <c r="T351" s="83"/>
      <c r="U351" s="83"/>
      <c r="V351" s="83"/>
      <c r="W351" s="83"/>
      <c r="X351" s="83"/>
      <c r="Y351" s="83"/>
      <c r="Z351" s="83"/>
      <c r="AA351" s="83"/>
    </row>
    <row r="352" spans="3:27" ht="15" customHeight="1" x14ac:dyDescent="0.45">
      <c r="C352" s="83"/>
      <c r="D352" s="83"/>
      <c r="E352" s="83"/>
      <c r="F352" s="83"/>
      <c r="G352" s="83"/>
      <c r="H352" s="83"/>
      <c r="I352" s="83"/>
      <c r="J352" s="7"/>
      <c r="K352" s="7"/>
      <c r="L352" s="83"/>
      <c r="M352" s="83"/>
      <c r="N352" s="83"/>
      <c r="O352" s="83"/>
      <c r="P352" s="83"/>
      <c r="Q352" s="7"/>
      <c r="R352" s="83"/>
      <c r="S352" s="83"/>
      <c r="T352" s="83"/>
      <c r="U352" s="83"/>
      <c r="V352" s="83"/>
      <c r="W352" s="83"/>
      <c r="X352" s="83"/>
      <c r="Y352" s="83"/>
      <c r="Z352" s="83"/>
      <c r="AA352" s="83"/>
    </row>
    <row r="353" spans="3:27" ht="15" customHeight="1" x14ac:dyDescent="0.45">
      <c r="C353" s="83"/>
      <c r="D353" s="83"/>
      <c r="E353" s="83"/>
      <c r="F353" s="83"/>
      <c r="G353" s="83"/>
      <c r="H353" s="83"/>
      <c r="I353" s="83"/>
      <c r="J353" s="7"/>
      <c r="K353" s="7"/>
      <c r="L353" s="83"/>
      <c r="M353" s="83"/>
      <c r="N353" s="83"/>
      <c r="O353" s="83"/>
      <c r="P353" s="83"/>
      <c r="Q353" s="7"/>
      <c r="R353" s="83"/>
      <c r="S353" s="83"/>
      <c r="T353" s="83"/>
      <c r="U353" s="83"/>
      <c r="V353" s="83"/>
      <c r="W353" s="83"/>
      <c r="X353" s="83"/>
      <c r="Y353" s="83"/>
      <c r="Z353" s="83"/>
      <c r="AA353" s="83"/>
    </row>
    <row r="354" spans="3:27" ht="15" customHeight="1" x14ac:dyDescent="0.45">
      <c r="C354" s="83"/>
      <c r="D354" s="83"/>
      <c r="E354" s="83"/>
      <c r="F354" s="83"/>
      <c r="G354" s="83"/>
      <c r="H354" s="83"/>
      <c r="I354" s="83"/>
      <c r="J354" s="7"/>
      <c r="K354" s="7"/>
      <c r="L354" s="83"/>
      <c r="M354" s="83"/>
      <c r="N354" s="83"/>
      <c r="O354" s="83"/>
      <c r="P354" s="83"/>
      <c r="Q354" s="7"/>
      <c r="R354" s="83"/>
      <c r="S354" s="83"/>
      <c r="T354" s="83"/>
      <c r="U354" s="83"/>
      <c r="V354" s="83"/>
      <c r="W354" s="83"/>
      <c r="X354" s="83"/>
      <c r="Y354" s="83"/>
      <c r="Z354" s="83"/>
      <c r="AA354" s="83"/>
    </row>
    <row r="355" spans="3:27" ht="15" customHeight="1" x14ac:dyDescent="0.45">
      <c r="C355" s="83"/>
      <c r="D355" s="83"/>
      <c r="E355" s="83"/>
      <c r="F355" s="83"/>
      <c r="G355" s="83"/>
      <c r="H355" s="83"/>
      <c r="I355" s="83"/>
      <c r="J355" s="7"/>
      <c r="K355" s="7"/>
      <c r="L355" s="83"/>
      <c r="M355" s="83"/>
      <c r="N355" s="83"/>
      <c r="O355" s="83"/>
      <c r="P355" s="83"/>
      <c r="Q355" s="7"/>
      <c r="R355" s="83"/>
      <c r="S355" s="83"/>
      <c r="T355" s="83"/>
      <c r="U355" s="83"/>
      <c r="V355" s="83"/>
      <c r="W355" s="83"/>
      <c r="X355" s="83"/>
      <c r="Y355" s="83"/>
      <c r="Z355" s="83"/>
      <c r="AA355" s="83"/>
    </row>
    <row r="356" spans="3:27" ht="15" customHeight="1" x14ac:dyDescent="0.45">
      <c r="C356" s="83"/>
      <c r="D356" s="83"/>
      <c r="E356" s="83"/>
      <c r="F356" s="83"/>
      <c r="G356" s="83"/>
      <c r="H356" s="83"/>
      <c r="I356" s="83"/>
      <c r="J356" s="7"/>
      <c r="K356" s="7"/>
      <c r="L356" s="83"/>
      <c r="M356" s="83"/>
      <c r="N356" s="83"/>
      <c r="O356" s="83"/>
      <c r="P356" s="83"/>
      <c r="Q356" s="7"/>
      <c r="R356" s="83"/>
      <c r="S356" s="83"/>
      <c r="T356" s="83"/>
      <c r="U356" s="83"/>
      <c r="V356" s="83"/>
      <c r="W356" s="83"/>
      <c r="X356" s="83"/>
      <c r="Y356" s="83"/>
      <c r="Z356" s="83"/>
      <c r="AA356" s="83"/>
    </row>
    <row r="357" spans="3:27" ht="15" customHeight="1" x14ac:dyDescent="0.45">
      <c r="C357" s="83"/>
      <c r="D357" s="83"/>
      <c r="E357" s="83"/>
      <c r="F357" s="83"/>
      <c r="G357" s="83"/>
      <c r="H357" s="83"/>
      <c r="I357" s="83"/>
      <c r="J357" s="7"/>
      <c r="K357" s="7"/>
      <c r="L357" s="83"/>
      <c r="M357" s="83"/>
      <c r="N357" s="83"/>
      <c r="O357" s="83"/>
      <c r="P357" s="83"/>
      <c r="Q357" s="7"/>
      <c r="R357" s="83"/>
      <c r="S357" s="83"/>
      <c r="T357" s="83"/>
      <c r="U357" s="83"/>
      <c r="V357" s="83"/>
      <c r="W357" s="83"/>
      <c r="X357" s="83"/>
      <c r="Y357" s="83"/>
      <c r="Z357" s="83"/>
      <c r="AA357" s="83"/>
    </row>
    <row r="358" spans="3:27" ht="15" customHeight="1" x14ac:dyDescent="0.45">
      <c r="C358" s="83"/>
      <c r="D358" s="83"/>
      <c r="E358" s="83"/>
      <c r="F358" s="83"/>
      <c r="G358" s="83"/>
      <c r="H358" s="83"/>
      <c r="I358" s="83"/>
      <c r="J358" s="7"/>
      <c r="K358" s="7"/>
      <c r="L358" s="83"/>
      <c r="M358" s="83"/>
      <c r="N358" s="83"/>
      <c r="O358" s="83"/>
      <c r="P358" s="83"/>
      <c r="Q358" s="7"/>
      <c r="R358" s="83"/>
      <c r="S358" s="83"/>
      <c r="T358" s="83"/>
      <c r="U358" s="83"/>
      <c r="V358" s="83"/>
      <c r="W358" s="83"/>
      <c r="X358" s="83"/>
      <c r="Y358" s="83"/>
      <c r="Z358" s="83"/>
      <c r="AA358" s="83"/>
    </row>
    <row r="359" spans="3:27" ht="15" customHeight="1" x14ac:dyDescent="0.45">
      <c r="C359" s="83"/>
      <c r="D359" s="83"/>
      <c r="E359" s="83"/>
      <c r="F359" s="83"/>
      <c r="G359" s="83"/>
      <c r="H359" s="83"/>
      <c r="I359" s="83"/>
      <c r="J359" s="7"/>
      <c r="K359" s="7"/>
      <c r="L359" s="83"/>
      <c r="M359" s="83"/>
      <c r="N359" s="83"/>
      <c r="O359" s="83"/>
      <c r="P359" s="83"/>
      <c r="Q359" s="7"/>
      <c r="R359" s="83"/>
      <c r="S359" s="83"/>
      <c r="T359" s="83"/>
      <c r="U359" s="83"/>
      <c r="V359" s="83"/>
      <c r="W359" s="83"/>
      <c r="X359" s="83"/>
      <c r="Y359" s="83"/>
      <c r="Z359" s="83"/>
      <c r="AA359" s="83"/>
    </row>
    <row r="360" spans="3:27" ht="15" customHeight="1" x14ac:dyDescent="0.45">
      <c r="C360" s="83"/>
      <c r="D360" s="83"/>
      <c r="E360" s="83"/>
      <c r="F360" s="83"/>
      <c r="G360" s="83"/>
      <c r="H360" s="83"/>
      <c r="I360" s="83"/>
      <c r="J360" s="7"/>
      <c r="K360" s="7"/>
      <c r="L360" s="83"/>
      <c r="M360" s="83"/>
      <c r="N360" s="83"/>
      <c r="O360" s="83"/>
      <c r="P360" s="83"/>
      <c r="Q360" s="7"/>
      <c r="R360" s="83"/>
      <c r="S360" s="83"/>
      <c r="T360" s="83"/>
      <c r="U360" s="83"/>
      <c r="V360" s="83"/>
      <c r="W360" s="83"/>
      <c r="X360" s="83"/>
      <c r="Y360" s="83"/>
      <c r="Z360" s="83"/>
      <c r="AA360" s="83"/>
    </row>
    <row r="361" spans="3:27" ht="15" customHeight="1" x14ac:dyDescent="0.45">
      <c r="C361" s="83"/>
      <c r="D361" s="83"/>
      <c r="E361" s="83"/>
      <c r="F361" s="83"/>
      <c r="G361" s="83"/>
      <c r="H361" s="83"/>
      <c r="I361" s="83"/>
      <c r="J361" s="7"/>
      <c r="K361" s="7"/>
      <c r="L361" s="83"/>
      <c r="M361" s="83"/>
      <c r="N361" s="83"/>
      <c r="O361" s="83"/>
      <c r="P361" s="83"/>
      <c r="Q361" s="7"/>
      <c r="R361" s="83"/>
      <c r="S361" s="83"/>
      <c r="T361" s="83"/>
      <c r="U361" s="83"/>
      <c r="V361" s="83"/>
      <c r="W361" s="83"/>
      <c r="X361" s="83"/>
      <c r="Y361" s="83"/>
      <c r="Z361" s="83"/>
      <c r="AA361" s="83"/>
    </row>
    <row r="362" spans="3:27" ht="15" customHeight="1" x14ac:dyDescent="0.45">
      <c r="C362" s="83"/>
      <c r="D362" s="83"/>
      <c r="E362" s="83"/>
      <c r="F362" s="83"/>
      <c r="G362" s="83"/>
      <c r="H362" s="83"/>
      <c r="I362" s="83"/>
      <c r="J362" s="7"/>
      <c r="K362" s="7"/>
      <c r="L362" s="83"/>
      <c r="M362" s="83"/>
      <c r="N362" s="83"/>
      <c r="O362" s="83"/>
      <c r="P362" s="83"/>
      <c r="Q362" s="7"/>
      <c r="R362" s="83"/>
      <c r="S362" s="83"/>
      <c r="T362" s="83"/>
      <c r="U362" s="83"/>
      <c r="V362" s="83"/>
      <c r="W362" s="83"/>
      <c r="X362" s="83"/>
      <c r="Y362" s="83"/>
      <c r="Z362" s="83"/>
      <c r="AA362" s="83"/>
    </row>
    <row r="363" spans="3:27" ht="15" customHeight="1" x14ac:dyDescent="0.45">
      <c r="C363" s="83"/>
      <c r="D363" s="83"/>
      <c r="E363" s="83"/>
      <c r="F363" s="83"/>
      <c r="G363" s="83"/>
      <c r="H363" s="83"/>
      <c r="I363" s="83"/>
      <c r="J363" s="7"/>
      <c r="K363" s="7"/>
      <c r="L363" s="83"/>
      <c r="M363" s="83"/>
      <c r="N363" s="83"/>
      <c r="O363" s="83"/>
      <c r="P363" s="83"/>
      <c r="Q363" s="7"/>
      <c r="R363" s="83"/>
      <c r="S363" s="83"/>
      <c r="T363" s="83"/>
      <c r="U363" s="83"/>
      <c r="V363" s="83"/>
      <c r="W363" s="83"/>
      <c r="X363" s="83"/>
      <c r="Y363" s="83"/>
      <c r="Z363" s="83"/>
      <c r="AA363" s="83"/>
    </row>
    <row r="364" spans="3:27" ht="15" customHeight="1" x14ac:dyDescent="0.45">
      <c r="C364" s="83"/>
      <c r="D364" s="83"/>
      <c r="E364" s="83"/>
      <c r="F364" s="83"/>
      <c r="G364" s="83"/>
      <c r="H364" s="83"/>
      <c r="I364" s="83"/>
      <c r="J364" s="7"/>
      <c r="K364" s="7"/>
      <c r="L364" s="83"/>
      <c r="M364" s="83"/>
      <c r="N364" s="83"/>
      <c r="O364" s="83"/>
      <c r="P364" s="83"/>
      <c r="Q364" s="7"/>
      <c r="R364" s="83"/>
      <c r="S364" s="83"/>
      <c r="T364" s="83"/>
      <c r="U364" s="83"/>
      <c r="V364" s="83"/>
      <c r="W364" s="83"/>
      <c r="X364" s="83"/>
      <c r="Y364" s="83"/>
      <c r="Z364" s="83"/>
      <c r="AA364" s="83"/>
    </row>
    <row r="365" spans="3:27" ht="15" customHeight="1" x14ac:dyDescent="0.45">
      <c r="C365" s="83"/>
      <c r="D365" s="83"/>
      <c r="E365" s="83"/>
      <c r="F365" s="83"/>
      <c r="G365" s="83"/>
      <c r="H365" s="83"/>
      <c r="I365" s="83"/>
      <c r="J365" s="7"/>
      <c r="K365" s="7"/>
      <c r="L365" s="83"/>
      <c r="M365" s="83"/>
      <c r="N365" s="83"/>
      <c r="O365" s="83"/>
      <c r="P365" s="83"/>
      <c r="Q365" s="7"/>
      <c r="R365" s="83"/>
      <c r="S365" s="83"/>
      <c r="T365" s="83"/>
      <c r="U365" s="83"/>
      <c r="V365" s="83"/>
      <c r="W365" s="83"/>
      <c r="X365" s="83"/>
      <c r="Y365" s="83"/>
      <c r="Z365" s="83"/>
      <c r="AA365" s="83"/>
    </row>
    <row r="366" spans="3:27" ht="15" customHeight="1" x14ac:dyDescent="0.45">
      <c r="C366" s="83"/>
      <c r="D366" s="83"/>
      <c r="E366" s="83"/>
      <c r="F366" s="83"/>
      <c r="G366" s="83"/>
      <c r="H366" s="83"/>
      <c r="I366" s="83"/>
      <c r="J366" s="7"/>
      <c r="K366" s="7"/>
      <c r="L366" s="83"/>
      <c r="M366" s="83"/>
      <c r="N366" s="83"/>
      <c r="O366" s="83"/>
      <c r="P366" s="83"/>
      <c r="Q366" s="7"/>
      <c r="R366" s="83"/>
      <c r="S366" s="83"/>
      <c r="T366" s="83"/>
      <c r="U366" s="83"/>
      <c r="V366" s="83"/>
      <c r="W366" s="83"/>
      <c r="X366" s="83"/>
      <c r="Y366" s="83"/>
      <c r="Z366" s="83"/>
      <c r="AA366" s="83"/>
    </row>
    <row r="367" spans="3:27" ht="15" customHeight="1" x14ac:dyDescent="0.45">
      <c r="C367" s="83"/>
      <c r="D367" s="83"/>
      <c r="E367" s="83"/>
      <c r="F367" s="83"/>
      <c r="G367" s="83"/>
      <c r="H367" s="83"/>
      <c r="I367" s="83"/>
      <c r="J367" s="7"/>
      <c r="K367" s="7"/>
      <c r="L367" s="83"/>
      <c r="M367" s="83"/>
      <c r="N367" s="83"/>
      <c r="O367" s="83"/>
      <c r="P367" s="83"/>
      <c r="Q367" s="7"/>
      <c r="R367" s="83"/>
      <c r="S367" s="83"/>
      <c r="T367" s="83"/>
      <c r="U367" s="83"/>
      <c r="V367" s="83"/>
      <c r="W367" s="83"/>
      <c r="X367" s="83"/>
      <c r="Y367" s="83"/>
      <c r="Z367" s="83"/>
      <c r="AA367" s="83"/>
    </row>
    <row r="368" spans="3:27" ht="15" customHeight="1" x14ac:dyDescent="0.45">
      <c r="C368" s="83"/>
      <c r="D368" s="83"/>
      <c r="E368" s="83"/>
      <c r="F368" s="83"/>
      <c r="G368" s="83"/>
      <c r="H368" s="83"/>
      <c r="I368" s="83"/>
      <c r="J368" s="7"/>
      <c r="K368" s="7"/>
      <c r="L368" s="83"/>
      <c r="M368" s="83"/>
      <c r="N368" s="83"/>
      <c r="O368" s="83"/>
      <c r="P368" s="83"/>
      <c r="Q368" s="7"/>
      <c r="R368" s="83"/>
      <c r="S368" s="83"/>
      <c r="T368" s="83"/>
      <c r="U368" s="83"/>
      <c r="V368" s="83"/>
      <c r="W368" s="83"/>
      <c r="X368" s="83"/>
      <c r="Y368" s="83"/>
      <c r="Z368" s="83"/>
      <c r="AA368" s="83"/>
    </row>
    <row r="369" spans="3:27" ht="15" customHeight="1" x14ac:dyDescent="0.45">
      <c r="C369" s="83"/>
      <c r="D369" s="83"/>
      <c r="E369" s="83"/>
      <c r="F369" s="83"/>
      <c r="G369" s="83"/>
      <c r="H369" s="83"/>
      <c r="I369" s="83"/>
      <c r="J369" s="7"/>
      <c r="K369" s="7"/>
      <c r="L369" s="83"/>
      <c r="M369" s="83"/>
      <c r="N369" s="83"/>
      <c r="O369" s="83"/>
      <c r="P369" s="83"/>
      <c r="Q369" s="7"/>
      <c r="R369" s="83"/>
      <c r="S369" s="83"/>
      <c r="T369" s="83"/>
      <c r="U369" s="83"/>
      <c r="V369" s="83"/>
      <c r="W369" s="83"/>
      <c r="X369" s="83"/>
      <c r="Y369" s="83"/>
      <c r="Z369" s="83"/>
      <c r="AA369" s="83"/>
    </row>
    <row r="370" spans="3:27" ht="15" customHeight="1" x14ac:dyDescent="0.45">
      <c r="C370" s="83"/>
      <c r="D370" s="83"/>
      <c r="E370" s="83"/>
      <c r="F370" s="83"/>
      <c r="G370" s="83"/>
      <c r="H370" s="83"/>
      <c r="I370" s="83"/>
      <c r="J370" s="7"/>
      <c r="K370" s="7"/>
      <c r="L370" s="83"/>
      <c r="M370" s="83"/>
      <c r="N370" s="83"/>
      <c r="O370" s="83"/>
      <c r="P370" s="83"/>
      <c r="Q370" s="7"/>
      <c r="R370" s="83"/>
      <c r="S370" s="83"/>
      <c r="T370" s="83"/>
      <c r="U370" s="83"/>
      <c r="V370" s="83"/>
      <c r="W370" s="83"/>
      <c r="X370" s="83"/>
      <c r="Y370" s="83"/>
      <c r="Z370" s="83"/>
      <c r="AA370" s="83"/>
    </row>
    <row r="371" spans="3:27" ht="15" customHeight="1" x14ac:dyDescent="0.45">
      <c r="C371" s="83"/>
      <c r="D371" s="83"/>
      <c r="E371" s="83"/>
      <c r="F371" s="83"/>
      <c r="G371" s="83"/>
      <c r="H371" s="83"/>
      <c r="I371" s="83"/>
      <c r="J371" s="7"/>
      <c r="K371" s="7"/>
      <c r="L371" s="83"/>
      <c r="M371" s="83"/>
      <c r="N371" s="83"/>
      <c r="O371" s="83"/>
      <c r="P371" s="83"/>
      <c r="Q371" s="7"/>
      <c r="R371" s="83"/>
      <c r="S371" s="83"/>
      <c r="T371" s="83"/>
      <c r="U371" s="83"/>
      <c r="V371" s="83"/>
      <c r="W371" s="83"/>
      <c r="X371" s="83"/>
      <c r="Y371" s="83"/>
      <c r="Z371" s="83"/>
      <c r="AA371" s="83"/>
    </row>
    <row r="372" spans="3:27" ht="15" customHeight="1" x14ac:dyDescent="0.45">
      <c r="C372" s="83"/>
      <c r="D372" s="83"/>
      <c r="E372" s="83"/>
      <c r="F372" s="83"/>
      <c r="G372" s="83"/>
      <c r="H372" s="83"/>
      <c r="I372" s="83"/>
      <c r="J372" s="7"/>
      <c r="K372" s="7"/>
      <c r="L372" s="83"/>
      <c r="M372" s="83"/>
      <c r="N372" s="83"/>
      <c r="O372" s="83"/>
      <c r="P372" s="83"/>
      <c r="Q372" s="7"/>
      <c r="R372" s="83"/>
      <c r="S372" s="83"/>
      <c r="T372" s="83"/>
      <c r="U372" s="83"/>
      <c r="V372" s="83"/>
      <c r="W372" s="83"/>
      <c r="X372" s="83"/>
      <c r="Y372" s="83"/>
      <c r="Z372" s="83"/>
      <c r="AA372" s="83"/>
    </row>
    <row r="373" spans="3:27" ht="15" customHeight="1" x14ac:dyDescent="0.45">
      <c r="C373" s="83"/>
      <c r="D373" s="83"/>
      <c r="E373" s="83"/>
      <c r="F373" s="83"/>
      <c r="G373" s="83"/>
      <c r="H373" s="83"/>
      <c r="I373" s="83"/>
      <c r="J373" s="7"/>
      <c r="K373" s="7"/>
      <c r="L373" s="83"/>
      <c r="M373" s="83"/>
      <c r="N373" s="83"/>
      <c r="O373" s="83"/>
      <c r="P373" s="83"/>
      <c r="Q373" s="7"/>
      <c r="R373" s="83"/>
      <c r="S373" s="83"/>
      <c r="T373" s="83"/>
      <c r="U373" s="83"/>
      <c r="V373" s="83"/>
      <c r="W373" s="83"/>
      <c r="X373" s="83"/>
      <c r="Y373" s="83"/>
      <c r="Z373" s="83"/>
      <c r="AA373" s="83"/>
    </row>
    <row r="374" spans="3:27" ht="15" customHeight="1" x14ac:dyDescent="0.45">
      <c r="C374" s="83"/>
      <c r="D374" s="83"/>
      <c r="E374" s="83"/>
      <c r="F374" s="83"/>
      <c r="G374" s="83"/>
      <c r="H374" s="83"/>
      <c r="I374" s="83"/>
      <c r="J374" s="7"/>
      <c r="K374" s="7"/>
      <c r="L374" s="83"/>
      <c r="M374" s="83"/>
      <c r="N374" s="83"/>
      <c r="O374" s="83"/>
      <c r="P374" s="83"/>
      <c r="Q374" s="7"/>
      <c r="R374" s="83"/>
      <c r="S374" s="83"/>
      <c r="T374" s="83"/>
      <c r="U374" s="83"/>
      <c r="V374" s="83"/>
      <c r="W374" s="83"/>
      <c r="X374" s="83"/>
      <c r="Y374" s="83"/>
      <c r="Z374" s="83"/>
      <c r="AA374" s="83"/>
    </row>
    <row r="375" spans="3:27" ht="15" customHeight="1" x14ac:dyDescent="0.45">
      <c r="C375" s="83"/>
      <c r="D375" s="83"/>
      <c r="E375" s="83"/>
      <c r="F375" s="83"/>
      <c r="G375" s="83"/>
      <c r="H375" s="83"/>
      <c r="I375" s="83"/>
      <c r="J375" s="7"/>
      <c r="K375" s="7"/>
      <c r="L375" s="83"/>
      <c r="M375" s="83"/>
      <c r="N375" s="83"/>
      <c r="O375" s="83"/>
      <c r="P375" s="83"/>
      <c r="Q375" s="7"/>
      <c r="R375" s="83"/>
      <c r="S375" s="83"/>
      <c r="T375" s="83"/>
      <c r="U375" s="83"/>
      <c r="V375" s="83"/>
      <c r="W375" s="83"/>
      <c r="X375" s="83"/>
      <c r="Y375" s="83"/>
      <c r="Z375" s="83"/>
      <c r="AA375" s="83"/>
    </row>
    <row r="376" spans="3:27" ht="15" customHeight="1" x14ac:dyDescent="0.45">
      <c r="C376" s="83"/>
      <c r="D376" s="83"/>
      <c r="E376" s="83"/>
      <c r="F376" s="83"/>
      <c r="G376" s="83"/>
      <c r="H376" s="83"/>
      <c r="I376" s="83"/>
      <c r="J376" s="7"/>
      <c r="K376" s="7"/>
      <c r="L376" s="83"/>
      <c r="M376" s="83"/>
      <c r="N376" s="83"/>
      <c r="O376" s="83"/>
      <c r="P376" s="83"/>
      <c r="Q376" s="7"/>
      <c r="R376" s="83"/>
      <c r="S376" s="83"/>
      <c r="T376" s="83"/>
      <c r="U376" s="83"/>
      <c r="V376" s="83"/>
      <c r="W376" s="83"/>
      <c r="X376" s="83"/>
      <c r="Y376" s="83"/>
      <c r="Z376" s="83"/>
      <c r="AA376" s="83"/>
    </row>
    <row r="377" spans="3:27" ht="15" customHeight="1" x14ac:dyDescent="0.45">
      <c r="C377" s="83"/>
      <c r="D377" s="83"/>
      <c r="E377" s="83"/>
      <c r="F377" s="83"/>
      <c r="G377" s="83"/>
      <c r="H377" s="83"/>
      <c r="I377" s="83"/>
      <c r="J377" s="7"/>
      <c r="K377" s="7"/>
      <c r="L377" s="83"/>
      <c r="M377" s="83"/>
      <c r="N377" s="83"/>
      <c r="O377" s="83"/>
      <c r="P377" s="83"/>
      <c r="Q377" s="7"/>
      <c r="R377" s="83"/>
      <c r="S377" s="83"/>
      <c r="T377" s="83"/>
      <c r="U377" s="83"/>
      <c r="V377" s="83"/>
      <c r="W377" s="83"/>
      <c r="X377" s="83"/>
      <c r="Y377" s="83"/>
      <c r="Z377" s="83"/>
      <c r="AA377" s="83"/>
    </row>
    <row r="378" spans="3:27" ht="15" customHeight="1" x14ac:dyDescent="0.45">
      <c r="C378" s="83"/>
      <c r="D378" s="83"/>
      <c r="E378" s="83"/>
      <c r="F378" s="83"/>
      <c r="G378" s="83"/>
      <c r="H378" s="83"/>
      <c r="I378" s="83"/>
      <c r="J378" s="7"/>
      <c r="K378" s="7"/>
      <c r="L378" s="83"/>
      <c r="M378" s="83"/>
      <c r="N378" s="83"/>
      <c r="O378" s="83"/>
      <c r="P378" s="83"/>
      <c r="Q378" s="7"/>
      <c r="R378" s="83"/>
      <c r="S378" s="83"/>
      <c r="T378" s="83"/>
      <c r="U378" s="83"/>
      <c r="V378" s="83"/>
      <c r="W378" s="83"/>
      <c r="X378" s="83"/>
      <c r="Y378" s="83"/>
      <c r="Z378" s="83"/>
      <c r="AA378" s="83"/>
    </row>
    <row r="379" spans="3:27" ht="15" customHeight="1" x14ac:dyDescent="0.45">
      <c r="C379" s="83"/>
      <c r="D379" s="83"/>
      <c r="E379" s="83"/>
      <c r="F379" s="83"/>
      <c r="G379" s="83"/>
      <c r="H379" s="83"/>
      <c r="I379" s="83"/>
      <c r="J379" s="7"/>
      <c r="K379" s="7"/>
      <c r="L379" s="83"/>
      <c r="M379" s="83"/>
      <c r="N379" s="83"/>
      <c r="O379" s="83"/>
      <c r="P379" s="83"/>
      <c r="Q379" s="7"/>
      <c r="R379" s="83"/>
      <c r="S379" s="83"/>
      <c r="T379" s="83"/>
      <c r="U379" s="83"/>
      <c r="V379" s="83"/>
      <c r="W379" s="83"/>
      <c r="X379" s="83"/>
      <c r="Y379" s="83"/>
      <c r="Z379" s="83"/>
      <c r="AA379" s="83"/>
    </row>
    <row r="380" spans="3:27" ht="15" customHeight="1" x14ac:dyDescent="0.45">
      <c r="C380" s="83"/>
      <c r="D380" s="83"/>
      <c r="E380" s="83"/>
      <c r="F380" s="83"/>
      <c r="G380" s="83"/>
      <c r="H380" s="83"/>
      <c r="I380" s="83"/>
      <c r="J380" s="7"/>
      <c r="K380" s="7"/>
      <c r="L380" s="83"/>
      <c r="M380" s="83"/>
      <c r="N380" s="83"/>
      <c r="O380" s="83"/>
      <c r="P380" s="83"/>
      <c r="Q380" s="7"/>
      <c r="R380" s="83"/>
      <c r="S380" s="83"/>
      <c r="T380" s="83"/>
      <c r="U380" s="83"/>
      <c r="V380" s="83"/>
      <c r="W380" s="83"/>
      <c r="X380" s="83"/>
      <c r="Y380" s="83"/>
      <c r="Z380" s="83"/>
      <c r="AA380" s="83"/>
    </row>
    <row r="381" spans="3:27" ht="15" customHeight="1" x14ac:dyDescent="0.45">
      <c r="C381" s="83"/>
      <c r="D381" s="83"/>
      <c r="E381" s="83"/>
      <c r="F381" s="83"/>
      <c r="G381" s="83"/>
      <c r="H381" s="83"/>
      <c r="I381" s="83"/>
      <c r="J381" s="7"/>
      <c r="K381" s="7"/>
      <c r="L381" s="83"/>
      <c r="M381" s="83"/>
      <c r="N381" s="83"/>
      <c r="O381" s="83"/>
      <c r="P381" s="83"/>
      <c r="Q381" s="7"/>
      <c r="R381" s="83"/>
      <c r="S381" s="83"/>
      <c r="T381" s="83"/>
      <c r="U381" s="83"/>
      <c r="V381" s="83"/>
      <c r="W381" s="83"/>
      <c r="X381" s="83"/>
      <c r="Y381" s="83"/>
      <c r="Z381" s="83"/>
      <c r="AA381" s="83"/>
    </row>
    <row r="382" spans="3:27" ht="15" customHeight="1" x14ac:dyDescent="0.45">
      <c r="C382" s="83"/>
      <c r="D382" s="83"/>
      <c r="E382" s="83"/>
      <c r="F382" s="83"/>
      <c r="G382" s="83"/>
      <c r="H382" s="83"/>
      <c r="I382" s="83"/>
      <c r="J382" s="7"/>
      <c r="K382" s="7"/>
      <c r="L382" s="83"/>
      <c r="M382" s="83"/>
      <c r="N382" s="83"/>
      <c r="O382" s="83"/>
      <c r="P382" s="83"/>
      <c r="Q382" s="7"/>
      <c r="R382" s="83"/>
      <c r="S382" s="83"/>
      <c r="T382" s="83"/>
      <c r="U382" s="83"/>
      <c r="V382" s="83"/>
      <c r="W382" s="83"/>
      <c r="X382" s="83"/>
      <c r="Y382" s="83"/>
      <c r="Z382" s="83"/>
      <c r="AA382" s="83"/>
    </row>
    <row r="383" spans="3:27" ht="15" customHeight="1" x14ac:dyDescent="0.45">
      <c r="C383" s="83"/>
      <c r="D383" s="83"/>
      <c r="E383" s="83"/>
      <c r="F383" s="83"/>
      <c r="G383" s="83"/>
      <c r="H383" s="83"/>
      <c r="I383" s="83"/>
      <c r="J383" s="7"/>
      <c r="K383" s="7"/>
      <c r="L383" s="83"/>
      <c r="M383" s="83"/>
      <c r="N383" s="83"/>
      <c r="O383" s="83"/>
      <c r="P383" s="83"/>
      <c r="Q383" s="7"/>
      <c r="R383" s="83"/>
      <c r="S383" s="83"/>
      <c r="T383" s="83"/>
      <c r="U383" s="83"/>
      <c r="V383" s="83"/>
      <c r="W383" s="83"/>
      <c r="X383" s="83"/>
      <c r="Y383" s="83"/>
      <c r="Z383" s="83"/>
      <c r="AA383" s="83"/>
    </row>
    <row r="384" spans="3:27" ht="15" customHeight="1" x14ac:dyDescent="0.45">
      <c r="C384" s="83"/>
      <c r="D384" s="83"/>
      <c r="E384" s="83"/>
      <c r="F384" s="83"/>
      <c r="G384" s="83"/>
      <c r="H384" s="83"/>
      <c r="I384" s="83"/>
      <c r="J384" s="7"/>
      <c r="K384" s="7"/>
      <c r="L384" s="83"/>
      <c r="M384" s="83"/>
      <c r="N384" s="83"/>
      <c r="O384" s="83"/>
      <c r="P384" s="83"/>
      <c r="Q384" s="7"/>
      <c r="R384" s="83"/>
      <c r="S384" s="83"/>
      <c r="T384" s="83"/>
      <c r="U384" s="83"/>
      <c r="V384" s="83"/>
      <c r="W384" s="83"/>
      <c r="X384" s="83"/>
      <c r="Y384" s="83"/>
      <c r="Z384" s="83"/>
      <c r="AA384" s="83"/>
    </row>
    <row r="385" spans="3:27" ht="15" customHeight="1" x14ac:dyDescent="0.45">
      <c r="C385" s="83"/>
      <c r="D385" s="83"/>
      <c r="E385" s="83"/>
      <c r="F385" s="83"/>
      <c r="G385" s="83"/>
      <c r="H385" s="83"/>
      <c r="I385" s="83"/>
      <c r="J385" s="7"/>
      <c r="K385" s="7"/>
      <c r="L385" s="83"/>
      <c r="M385" s="83"/>
      <c r="N385" s="83"/>
      <c r="O385" s="83"/>
      <c r="P385" s="83"/>
      <c r="Q385" s="7"/>
      <c r="R385" s="83"/>
      <c r="S385" s="83"/>
      <c r="T385" s="83"/>
      <c r="U385" s="83"/>
      <c r="V385" s="83"/>
      <c r="W385" s="83"/>
      <c r="X385" s="83"/>
      <c r="Y385" s="83"/>
      <c r="Z385" s="83"/>
      <c r="AA385" s="83"/>
    </row>
    <row r="386" spans="3:27" ht="15" customHeight="1" x14ac:dyDescent="0.45">
      <c r="C386" s="83"/>
      <c r="D386" s="83"/>
      <c r="E386" s="83"/>
      <c r="F386" s="83"/>
      <c r="G386" s="83"/>
      <c r="H386" s="83"/>
      <c r="I386" s="83"/>
      <c r="J386" s="7"/>
      <c r="K386" s="7"/>
      <c r="L386" s="83"/>
      <c r="M386" s="83"/>
      <c r="N386" s="83"/>
      <c r="O386" s="83"/>
      <c r="P386" s="83"/>
      <c r="Q386" s="7"/>
      <c r="R386" s="83"/>
      <c r="S386" s="83"/>
      <c r="T386" s="83"/>
      <c r="U386" s="83"/>
      <c r="V386" s="83"/>
      <c r="W386" s="83"/>
      <c r="X386" s="83"/>
      <c r="Y386" s="83"/>
      <c r="Z386" s="83"/>
      <c r="AA386" s="83"/>
    </row>
    <row r="387" spans="3:27" ht="15" customHeight="1" x14ac:dyDescent="0.45">
      <c r="C387" s="83"/>
      <c r="D387" s="83"/>
      <c r="E387" s="83"/>
      <c r="F387" s="83"/>
      <c r="G387" s="83"/>
      <c r="H387" s="83"/>
      <c r="I387" s="83"/>
      <c r="J387" s="7"/>
      <c r="K387" s="7"/>
      <c r="L387" s="83"/>
      <c r="M387" s="83"/>
      <c r="N387" s="83"/>
      <c r="O387" s="83"/>
      <c r="P387" s="83"/>
      <c r="Q387" s="7"/>
      <c r="R387" s="83"/>
      <c r="S387" s="83"/>
      <c r="T387" s="83"/>
      <c r="U387" s="83"/>
      <c r="V387" s="83"/>
      <c r="W387" s="83"/>
      <c r="X387" s="83"/>
      <c r="Y387" s="83"/>
      <c r="Z387" s="83"/>
      <c r="AA387" s="83"/>
    </row>
    <row r="388" spans="3:27" ht="15" customHeight="1" x14ac:dyDescent="0.45">
      <c r="C388" s="83"/>
      <c r="D388" s="83"/>
      <c r="E388" s="83"/>
      <c r="F388" s="83"/>
      <c r="G388" s="83"/>
      <c r="H388" s="83"/>
      <c r="I388" s="83"/>
      <c r="J388" s="7"/>
      <c r="K388" s="7"/>
      <c r="L388" s="83"/>
      <c r="M388" s="83"/>
      <c r="N388" s="83"/>
      <c r="O388" s="83"/>
      <c r="P388" s="83"/>
      <c r="Q388" s="7"/>
      <c r="R388" s="83"/>
      <c r="S388" s="83"/>
      <c r="T388" s="83"/>
      <c r="U388" s="83"/>
      <c r="V388" s="83"/>
      <c r="W388" s="83"/>
      <c r="X388" s="83"/>
      <c r="Y388" s="83"/>
      <c r="Z388" s="83"/>
      <c r="AA388" s="83"/>
    </row>
    <row r="389" spans="3:27" ht="15" customHeight="1" x14ac:dyDescent="0.45">
      <c r="C389" s="83"/>
      <c r="D389" s="83"/>
      <c r="E389" s="83"/>
      <c r="F389" s="83"/>
      <c r="G389" s="83"/>
      <c r="H389" s="83"/>
      <c r="I389" s="83"/>
      <c r="J389" s="7"/>
      <c r="K389" s="7"/>
      <c r="L389" s="83"/>
      <c r="M389" s="83"/>
      <c r="N389" s="83"/>
      <c r="O389" s="83"/>
      <c r="P389" s="83"/>
      <c r="Q389" s="7"/>
      <c r="R389" s="83"/>
      <c r="S389" s="83"/>
      <c r="T389" s="83"/>
      <c r="U389" s="83"/>
      <c r="V389" s="83"/>
      <c r="W389" s="83"/>
      <c r="X389" s="83"/>
      <c r="Y389" s="83"/>
      <c r="Z389" s="83"/>
      <c r="AA389" s="83"/>
    </row>
    <row r="390" spans="3:27" ht="15" customHeight="1" x14ac:dyDescent="0.45">
      <c r="C390" s="83"/>
      <c r="D390" s="83"/>
      <c r="E390" s="83"/>
      <c r="F390" s="83"/>
      <c r="G390" s="83"/>
      <c r="H390" s="83"/>
      <c r="I390" s="83"/>
      <c r="J390" s="7"/>
      <c r="K390" s="7"/>
      <c r="L390" s="83"/>
      <c r="M390" s="83"/>
      <c r="N390" s="83"/>
      <c r="O390" s="83"/>
      <c r="P390" s="83"/>
      <c r="Q390" s="7"/>
      <c r="R390" s="83"/>
      <c r="S390" s="83"/>
      <c r="T390" s="83"/>
      <c r="U390" s="83"/>
      <c r="V390" s="83"/>
      <c r="W390" s="83"/>
      <c r="X390" s="83"/>
      <c r="Y390" s="83"/>
      <c r="Z390" s="83"/>
      <c r="AA390" s="83"/>
    </row>
    <row r="391" spans="3:27" ht="15" customHeight="1" x14ac:dyDescent="0.45">
      <c r="C391" s="83"/>
      <c r="D391" s="83"/>
      <c r="E391" s="83"/>
      <c r="F391" s="83"/>
      <c r="G391" s="83"/>
      <c r="H391" s="83"/>
      <c r="I391" s="83"/>
      <c r="J391" s="7"/>
      <c r="K391" s="7"/>
      <c r="L391" s="83"/>
      <c r="M391" s="83"/>
      <c r="N391" s="83"/>
      <c r="O391" s="83"/>
      <c r="P391" s="83"/>
      <c r="Q391" s="7"/>
      <c r="R391" s="83"/>
      <c r="S391" s="83"/>
      <c r="T391" s="83"/>
      <c r="U391" s="83"/>
      <c r="V391" s="83"/>
      <c r="W391" s="83"/>
      <c r="X391" s="83"/>
      <c r="Y391" s="83"/>
      <c r="Z391" s="83"/>
      <c r="AA391" s="83"/>
    </row>
    <row r="392" spans="3:27" ht="15" customHeight="1" x14ac:dyDescent="0.45">
      <c r="C392" s="83"/>
      <c r="D392" s="83"/>
      <c r="E392" s="83"/>
      <c r="F392" s="83"/>
      <c r="G392" s="83"/>
      <c r="H392" s="83"/>
      <c r="I392" s="83"/>
      <c r="J392" s="7"/>
      <c r="K392" s="7"/>
      <c r="L392" s="83"/>
      <c r="M392" s="83"/>
      <c r="N392" s="83"/>
      <c r="O392" s="83"/>
      <c r="P392" s="83"/>
      <c r="Q392" s="7"/>
      <c r="R392" s="83"/>
      <c r="S392" s="83"/>
      <c r="T392" s="83"/>
      <c r="U392" s="83"/>
      <c r="V392" s="83"/>
      <c r="W392" s="83"/>
      <c r="X392" s="83"/>
      <c r="Y392" s="83"/>
      <c r="Z392" s="83"/>
      <c r="AA392" s="83"/>
    </row>
    <row r="393" spans="3:27" ht="15" customHeight="1" x14ac:dyDescent="0.45">
      <c r="C393" s="83"/>
      <c r="D393" s="83"/>
      <c r="E393" s="83"/>
      <c r="F393" s="83"/>
      <c r="G393" s="83"/>
      <c r="H393" s="83"/>
      <c r="I393" s="83"/>
      <c r="J393" s="7"/>
      <c r="K393" s="7"/>
      <c r="L393" s="83"/>
      <c r="M393" s="83"/>
      <c r="N393" s="83"/>
      <c r="O393" s="83"/>
      <c r="P393" s="83"/>
      <c r="Q393" s="7"/>
      <c r="R393" s="83"/>
      <c r="S393" s="83"/>
      <c r="T393" s="83"/>
      <c r="U393" s="83"/>
      <c r="V393" s="83"/>
      <c r="W393" s="83"/>
      <c r="X393" s="83"/>
      <c r="Y393" s="83"/>
      <c r="Z393" s="83"/>
      <c r="AA393" s="83"/>
    </row>
    <row r="394" spans="3:27" ht="15" customHeight="1" x14ac:dyDescent="0.45">
      <c r="C394" s="83"/>
      <c r="D394" s="83"/>
      <c r="E394" s="83"/>
      <c r="F394" s="83"/>
      <c r="G394" s="83"/>
      <c r="H394" s="83"/>
      <c r="I394" s="83"/>
      <c r="J394" s="7"/>
      <c r="K394" s="7"/>
      <c r="L394" s="83"/>
      <c r="M394" s="83"/>
      <c r="N394" s="83"/>
      <c r="O394" s="83"/>
      <c r="P394" s="83"/>
      <c r="Q394" s="7"/>
      <c r="R394" s="83"/>
      <c r="S394" s="83"/>
      <c r="T394" s="83"/>
      <c r="U394" s="83"/>
      <c r="V394" s="83"/>
      <c r="W394" s="83"/>
      <c r="X394" s="83"/>
      <c r="Y394" s="83"/>
      <c r="Z394" s="83"/>
      <c r="AA394" s="83"/>
    </row>
    <row r="395" spans="3:27" ht="15" customHeight="1" x14ac:dyDescent="0.45">
      <c r="C395" s="83"/>
      <c r="D395" s="83"/>
      <c r="E395" s="83"/>
      <c r="F395" s="83"/>
      <c r="G395" s="83"/>
      <c r="H395" s="83"/>
      <c r="I395" s="83"/>
      <c r="J395" s="7"/>
      <c r="K395" s="7"/>
      <c r="L395" s="83"/>
      <c r="M395" s="83"/>
      <c r="N395" s="83"/>
      <c r="O395" s="83"/>
      <c r="P395" s="83"/>
      <c r="Q395" s="7"/>
      <c r="R395" s="83"/>
      <c r="S395" s="83"/>
      <c r="T395" s="83"/>
      <c r="U395" s="83"/>
      <c r="V395" s="83"/>
      <c r="W395" s="83"/>
      <c r="X395" s="83"/>
      <c r="Y395" s="83"/>
      <c r="Z395" s="83"/>
      <c r="AA395" s="83"/>
    </row>
    <row r="396" spans="3:27" ht="15" customHeight="1" x14ac:dyDescent="0.45">
      <c r="C396" s="83"/>
      <c r="D396" s="83"/>
      <c r="E396" s="83"/>
      <c r="F396" s="83"/>
      <c r="G396" s="83"/>
      <c r="H396" s="83"/>
      <c r="I396" s="83"/>
      <c r="J396" s="7"/>
      <c r="K396" s="7"/>
      <c r="L396" s="83"/>
      <c r="M396" s="83"/>
      <c r="N396" s="83"/>
      <c r="O396" s="83"/>
      <c r="P396" s="83"/>
      <c r="Q396" s="7"/>
      <c r="R396" s="83"/>
      <c r="S396" s="83"/>
      <c r="T396" s="83"/>
      <c r="U396" s="83"/>
      <c r="V396" s="83"/>
      <c r="W396" s="83"/>
      <c r="X396" s="83"/>
      <c r="Y396" s="83"/>
      <c r="Z396" s="83"/>
      <c r="AA396" s="83"/>
    </row>
    <row r="397" spans="3:27" ht="15" customHeight="1" x14ac:dyDescent="0.45">
      <c r="C397" s="83"/>
      <c r="D397" s="83"/>
      <c r="E397" s="83"/>
      <c r="F397" s="83"/>
      <c r="G397" s="83"/>
      <c r="H397" s="83"/>
      <c r="I397" s="83"/>
      <c r="J397" s="7"/>
      <c r="K397" s="7"/>
      <c r="L397" s="83"/>
      <c r="M397" s="83"/>
      <c r="N397" s="83"/>
      <c r="O397" s="83"/>
      <c r="P397" s="83"/>
      <c r="Q397" s="7"/>
      <c r="R397" s="83"/>
      <c r="S397" s="83"/>
      <c r="T397" s="83"/>
      <c r="U397" s="83"/>
      <c r="V397" s="83"/>
      <c r="W397" s="83"/>
      <c r="X397" s="83"/>
      <c r="Y397" s="83"/>
      <c r="Z397" s="83"/>
      <c r="AA397" s="83"/>
    </row>
    <row r="398" spans="3:27" ht="15" customHeight="1" x14ac:dyDescent="0.45">
      <c r="C398" s="83"/>
      <c r="D398" s="83"/>
      <c r="E398" s="83"/>
      <c r="F398" s="83"/>
      <c r="G398" s="83"/>
      <c r="H398" s="83"/>
      <c r="I398" s="83"/>
      <c r="J398" s="7"/>
      <c r="K398" s="7"/>
      <c r="L398" s="83"/>
      <c r="M398" s="83"/>
      <c r="N398" s="83"/>
      <c r="O398" s="83"/>
      <c r="P398" s="83"/>
      <c r="Q398" s="7"/>
      <c r="R398" s="83"/>
      <c r="S398" s="83"/>
      <c r="T398" s="83"/>
      <c r="U398" s="83"/>
      <c r="V398" s="83"/>
      <c r="W398" s="83"/>
      <c r="X398" s="83"/>
      <c r="Y398" s="83"/>
      <c r="Z398" s="83"/>
      <c r="AA398" s="83"/>
    </row>
    <row r="399" spans="3:27" ht="15" customHeight="1" x14ac:dyDescent="0.45">
      <c r="C399" s="83"/>
      <c r="D399" s="83"/>
      <c r="E399" s="83"/>
      <c r="F399" s="83"/>
      <c r="G399" s="83"/>
      <c r="H399" s="83"/>
      <c r="I399" s="83"/>
      <c r="J399" s="7"/>
      <c r="K399" s="7"/>
      <c r="L399" s="83"/>
      <c r="M399" s="83"/>
      <c r="N399" s="83"/>
      <c r="O399" s="83"/>
      <c r="P399" s="83"/>
      <c r="Q399" s="7"/>
      <c r="R399" s="83"/>
      <c r="S399" s="83"/>
      <c r="T399" s="83"/>
      <c r="U399" s="83"/>
      <c r="V399" s="83"/>
      <c r="W399" s="83"/>
      <c r="X399" s="83"/>
      <c r="Y399" s="83"/>
      <c r="Z399" s="83"/>
      <c r="AA399" s="83"/>
    </row>
    <row r="400" spans="3:27" ht="15" customHeight="1" x14ac:dyDescent="0.45">
      <c r="C400" s="83"/>
      <c r="D400" s="83"/>
      <c r="E400" s="83"/>
      <c r="F400" s="83"/>
      <c r="G400" s="83"/>
      <c r="H400" s="83"/>
      <c r="I400" s="83"/>
      <c r="J400" s="7"/>
      <c r="K400" s="7"/>
      <c r="L400" s="83"/>
      <c r="M400" s="83"/>
      <c r="N400" s="83"/>
      <c r="O400" s="83"/>
      <c r="P400" s="83"/>
      <c r="Q400" s="7"/>
      <c r="R400" s="83"/>
      <c r="S400" s="83"/>
      <c r="T400" s="83"/>
      <c r="U400" s="83"/>
      <c r="V400" s="83"/>
      <c r="W400" s="83"/>
      <c r="X400" s="83"/>
      <c r="Y400" s="83"/>
      <c r="Z400" s="83"/>
      <c r="AA400" s="83"/>
    </row>
    <row r="401" spans="3:27" ht="15" customHeight="1" x14ac:dyDescent="0.45">
      <c r="C401" s="83"/>
      <c r="D401" s="83"/>
      <c r="E401" s="83"/>
      <c r="F401" s="83"/>
      <c r="G401" s="83"/>
      <c r="H401" s="83"/>
      <c r="I401" s="83"/>
      <c r="J401" s="7"/>
      <c r="K401" s="7"/>
      <c r="L401" s="83"/>
      <c r="M401" s="83"/>
      <c r="N401" s="83"/>
      <c r="O401" s="83"/>
      <c r="P401" s="83"/>
      <c r="Q401" s="7"/>
      <c r="R401" s="83"/>
      <c r="S401" s="83"/>
      <c r="T401" s="83"/>
      <c r="U401" s="83"/>
      <c r="V401" s="83"/>
      <c r="W401" s="83"/>
      <c r="X401" s="83"/>
      <c r="Y401" s="83"/>
      <c r="Z401" s="83"/>
      <c r="AA401" s="83"/>
    </row>
    <row r="402" spans="3:27" ht="15" customHeight="1" x14ac:dyDescent="0.45">
      <c r="C402" s="83"/>
      <c r="D402" s="83"/>
      <c r="E402" s="83"/>
      <c r="F402" s="83"/>
      <c r="G402" s="83"/>
      <c r="H402" s="83"/>
      <c r="I402" s="83"/>
      <c r="J402" s="7"/>
      <c r="K402" s="7"/>
      <c r="L402" s="83"/>
      <c r="M402" s="83"/>
      <c r="N402" s="83"/>
      <c r="O402" s="83"/>
      <c r="P402" s="83"/>
      <c r="Q402" s="7"/>
      <c r="R402" s="83"/>
      <c r="S402" s="83"/>
      <c r="T402" s="83"/>
      <c r="U402" s="83"/>
      <c r="V402" s="83"/>
      <c r="W402" s="83"/>
      <c r="X402" s="83"/>
      <c r="Y402" s="83"/>
      <c r="Z402" s="83"/>
      <c r="AA402" s="83"/>
    </row>
    <row r="403" spans="3:27" ht="15" customHeight="1" x14ac:dyDescent="0.45">
      <c r="C403" s="83"/>
      <c r="D403" s="83"/>
      <c r="E403" s="83"/>
      <c r="F403" s="83"/>
      <c r="G403" s="83"/>
      <c r="H403" s="83"/>
      <c r="I403" s="83"/>
      <c r="J403" s="7"/>
      <c r="K403" s="7"/>
      <c r="L403" s="83"/>
      <c r="M403" s="83"/>
      <c r="N403" s="83"/>
      <c r="O403" s="83"/>
      <c r="P403" s="83"/>
      <c r="Q403" s="7"/>
      <c r="R403" s="83"/>
      <c r="S403" s="83"/>
      <c r="T403" s="83"/>
      <c r="U403" s="83"/>
      <c r="V403" s="83"/>
      <c r="W403" s="83"/>
      <c r="X403" s="83"/>
      <c r="Y403" s="83"/>
      <c r="Z403" s="83"/>
      <c r="AA403" s="83"/>
    </row>
    <row r="404" spans="3:27" ht="15" customHeight="1" x14ac:dyDescent="0.45">
      <c r="C404" s="83"/>
      <c r="D404" s="83"/>
      <c r="E404" s="83"/>
      <c r="F404" s="83"/>
      <c r="G404" s="83"/>
      <c r="H404" s="83"/>
      <c r="I404" s="83"/>
      <c r="J404" s="7"/>
      <c r="K404" s="7"/>
      <c r="L404" s="83"/>
      <c r="M404" s="83"/>
      <c r="N404" s="83"/>
      <c r="O404" s="83"/>
      <c r="P404" s="83"/>
      <c r="Q404" s="7"/>
      <c r="R404" s="83"/>
      <c r="S404" s="83"/>
      <c r="T404" s="83"/>
      <c r="U404" s="83"/>
      <c r="V404" s="83"/>
      <c r="W404" s="83"/>
      <c r="X404" s="83"/>
      <c r="Y404" s="83"/>
      <c r="Z404" s="83"/>
      <c r="AA404" s="83"/>
    </row>
    <row r="405" spans="3:27" ht="15" customHeight="1" x14ac:dyDescent="0.45">
      <c r="C405" s="83"/>
      <c r="D405" s="83"/>
      <c r="E405" s="83"/>
      <c r="F405" s="83"/>
      <c r="G405" s="83"/>
      <c r="H405" s="83"/>
      <c r="I405" s="83"/>
      <c r="J405" s="7"/>
      <c r="K405" s="7"/>
      <c r="L405" s="83"/>
      <c r="M405" s="83"/>
      <c r="N405" s="83"/>
      <c r="O405" s="83"/>
      <c r="P405" s="83"/>
      <c r="Q405" s="7"/>
      <c r="R405" s="83"/>
      <c r="S405" s="83"/>
      <c r="T405" s="83"/>
      <c r="U405" s="83"/>
      <c r="V405" s="83"/>
      <c r="W405" s="83"/>
      <c r="X405" s="83"/>
      <c r="Y405" s="83"/>
      <c r="Z405" s="83"/>
      <c r="AA405" s="83"/>
    </row>
    <row r="406" spans="3:27" ht="15" customHeight="1" x14ac:dyDescent="0.45">
      <c r="C406" s="83"/>
      <c r="D406" s="83"/>
      <c r="E406" s="83"/>
      <c r="F406" s="83"/>
      <c r="G406" s="83"/>
      <c r="H406" s="83"/>
      <c r="I406" s="83"/>
      <c r="J406" s="7"/>
      <c r="K406" s="7"/>
      <c r="L406" s="83"/>
      <c r="M406" s="83"/>
      <c r="N406" s="83"/>
      <c r="O406" s="83"/>
      <c r="P406" s="83"/>
      <c r="Q406" s="7"/>
      <c r="R406" s="83"/>
      <c r="S406" s="83"/>
      <c r="T406" s="83"/>
      <c r="U406" s="83"/>
      <c r="V406" s="83"/>
      <c r="W406" s="83"/>
      <c r="X406" s="83"/>
      <c r="Y406" s="83"/>
      <c r="Z406" s="83"/>
      <c r="AA406" s="83"/>
    </row>
    <row r="407" spans="3:27" ht="15" customHeight="1" x14ac:dyDescent="0.45">
      <c r="C407" s="83"/>
      <c r="D407" s="83"/>
      <c r="E407" s="83"/>
      <c r="F407" s="83"/>
      <c r="G407" s="83"/>
      <c r="H407" s="83"/>
      <c r="I407" s="83"/>
      <c r="J407" s="7"/>
      <c r="K407" s="7"/>
      <c r="L407" s="83"/>
      <c r="M407" s="83"/>
      <c r="N407" s="83"/>
      <c r="O407" s="83"/>
      <c r="P407" s="83"/>
      <c r="Q407" s="7"/>
      <c r="R407" s="83"/>
      <c r="S407" s="83"/>
      <c r="T407" s="83"/>
      <c r="U407" s="83"/>
      <c r="V407" s="83"/>
      <c r="W407" s="83"/>
      <c r="X407" s="83"/>
      <c r="Y407" s="83"/>
      <c r="Z407" s="83"/>
      <c r="AA407" s="83"/>
    </row>
    <row r="408" spans="3:27" ht="15" customHeight="1" x14ac:dyDescent="0.45">
      <c r="C408" s="83"/>
      <c r="D408" s="83"/>
      <c r="E408" s="83"/>
      <c r="F408" s="83"/>
      <c r="G408" s="83"/>
      <c r="H408" s="83"/>
      <c r="I408" s="83"/>
      <c r="J408" s="7"/>
      <c r="K408" s="7"/>
      <c r="L408" s="83"/>
      <c r="M408" s="83"/>
      <c r="N408" s="83"/>
      <c r="O408" s="83"/>
      <c r="P408" s="83"/>
      <c r="Q408" s="7"/>
      <c r="R408" s="83"/>
      <c r="S408" s="83"/>
      <c r="T408" s="83"/>
      <c r="U408" s="83"/>
      <c r="V408" s="83"/>
      <c r="W408" s="83"/>
      <c r="X408" s="83"/>
      <c r="Y408" s="83"/>
      <c r="Z408" s="83"/>
      <c r="AA408" s="83"/>
    </row>
    <row r="409" spans="3:27" ht="15" customHeight="1" x14ac:dyDescent="0.45">
      <c r="C409" s="83"/>
      <c r="D409" s="83"/>
      <c r="E409" s="83"/>
      <c r="F409" s="83"/>
      <c r="G409" s="83"/>
      <c r="H409" s="83"/>
      <c r="I409" s="83"/>
      <c r="J409" s="7"/>
      <c r="K409" s="7"/>
      <c r="L409" s="83"/>
      <c r="M409" s="83"/>
      <c r="N409" s="83"/>
      <c r="O409" s="83"/>
      <c r="P409" s="83"/>
      <c r="Q409" s="7"/>
      <c r="R409" s="83"/>
      <c r="S409" s="83"/>
      <c r="T409" s="83"/>
      <c r="U409" s="83"/>
      <c r="V409" s="83"/>
      <c r="W409" s="83"/>
      <c r="X409" s="83"/>
      <c r="Y409" s="83"/>
      <c r="Z409" s="83"/>
      <c r="AA409" s="83"/>
    </row>
    <row r="410" spans="3:27" ht="15" customHeight="1" x14ac:dyDescent="0.45">
      <c r="C410" s="83"/>
      <c r="D410" s="83"/>
      <c r="E410" s="83"/>
      <c r="F410" s="83"/>
      <c r="G410" s="83"/>
      <c r="H410" s="83"/>
      <c r="I410" s="83"/>
      <c r="J410" s="7"/>
      <c r="K410" s="7"/>
      <c r="L410" s="83"/>
      <c r="M410" s="83"/>
      <c r="N410" s="83"/>
      <c r="O410" s="83"/>
      <c r="P410" s="83"/>
      <c r="Q410" s="7"/>
      <c r="R410" s="83"/>
      <c r="S410" s="83"/>
      <c r="T410" s="83"/>
      <c r="U410" s="83"/>
      <c r="V410" s="83"/>
      <c r="W410" s="83"/>
      <c r="X410" s="83"/>
      <c r="Y410" s="83"/>
      <c r="Z410" s="83"/>
      <c r="AA410" s="83"/>
    </row>
    <row r="411" spans="3:27" ht="15" customHeight="1" x14ac:dyDescent="0.45">
      <c r="C411" s="83"/>
      <c r="D411" s="83"/>
      <c r="E411" s="83"/>
      <c r="F411" s="83"/>
      <c r="G411" s="83"/>
      <c r="H411" s="83"/>
      <c r="I411" s="83"/>
      <c r="J411" s="7"/>
      <c r="K411" s="7"/>
      <c r="L411" s="83"/>
      <c r="M411" s="83"/>
      <c r="N411" s="83"/>
      <c r="O411" s="83"/>
      <c r="P411" s="83"/>
      <c r="Q411" s="7"/>
      <c r="R411" s="83"/>
      <c r="S411" s="83"/>
      <c r="T411" s="83"/>
      <c r="U411" s="83"/>
      <c r="V411" s="83"/>
      <c r="W411" s="83"/>
      <c r="X411" s="83"/>
      <c r="Y411" s="83"/>
      <c r="Z411" s="83"/>
      <c r="AA411" s="83"/>
    </row>
    <row r="412" spans="3:27" ht="15" customHeight="1" x14ac:dyDescent="0.45">
      <c r="C412" s="83"/>
      <c r="D412" s="83"/>
      <c r="E412" s="83"/>
      <c r="F412" s="83"/>
      <c r="G412" s="83"/>
      <c r="H412" s="83"/>
      <c r="I412" s="83"/>
      <c r="J412" s="7"/>
      <c r="K412" s="7"/>
      <c r="L412" s="83"/>
      <c r="M412" s="83"/>
      <c r="N412" s="83"/>
      <c r="O412" s="83"/>
      <c r="P412" s="83"/>
      <c r="Q412" s="7"/>
      <c r="R412" s="83"/>
      <c r="S412" s="83"/>
      <c r="T412" s="83"/>
      <c r="U412" s="83"/>
      <c r="V412" s="83"/>
      <c r="W412" s="83"/>
      <c r="X412" s="83"/>
      <c r="Y412" s="83"/>
      <c r="Z412" s="83"/>
      <c r="AA412" s="83"/>
    </row>
    <row r="413" spans="3:27" ht="15" customHeight="1" x14ac:dyDescent="0.45">
      <c r="C413" s="83"/>
      <c r="D413" s="83"/>
      <c r="E413" s="83"/>
      <c r="F413" s="83"/>
      <c r="G413" s="83"/>
      <c r="H413" s="83"/>
      <c r="I413" s="83"/>
      <c r="J413" s="7"/>
      <c r="K413" s="7"/>
      <c r="L413" s="83"/>
      <c r="M413" s="83"/>
      <c r="N413" s="83"/>
      <c r="O413" s="83"/>
      <c r="P413" s="83"/>
      <c r="Q413" s="7"/>
      <c r="R413" s="83"/>
      <c r="S413" s="83"/>
      <c r="T413" s="83"/>
      <c r="U413" s="83"/>
      <c r="V413" s="83"/>
      <c r="W413" s="83"/>
      <c r="X413" s="83"/>
      <c r="Y413" s="83"/>
      <c r="Z413" s="83"/>
      <c r="AA413" s="83"/>
    </row>
    <row r="414" spans="3:27" ht="15" customHeight="1" x14ac:dyDescent="0.45">
      <c r="C414" s="83"/>
      <c r="D414" s="83"/>
      <c r="E414" s="83"/>
      <c r="F414" s="83"/>
      <c r="G414" s="83"/>
      <c r="H414" s="83"/>
      <c r="I414" s="83"/>
      <c r="J414" s="7"/>
      <c r="K414" s="7"/>
      <c r="L414" s="83"/>
      <c r="M414" s="83"/>
      <c r="N414" s="83"/>
      <c r="O414" s="83"/>
      <c r="P414" s="83"/>
      <c r="Q414" s="7"/>
      <c r="R414" s="83"/>
      <c r="S414" s="83"/>
      <c r="T414" s="83"/>
      <c r="U414" s="83"/>
      <c r="V414" s="83"/>
      <c r="W414" s="83"/>
      <c r="X414" s="83"/>
      <c r="Y414" s="83"/>
      <c r="Z414" s="83"/>
      <c r="AA414" s="83"/>
    </row>
    <row r="415" spans="3:27" ht="15" customHeight="1" x14ac:dyDescent="0.45">
      <c r="C415" s="83"/>
      <c r="D415" s="83"/>
      <c r="E415" s="83"/>
      <c r="F415" s="83"/>
      <c r="G415" s="83"/>
      <c r="H415" s="83"/>
      <c r="I415" s="83"/>
      <c r="J415" s="7"/>
      <c r="K415" s="7"/>
      <c r="L415" s="83"/>
      <c r="M415" s="83"/>
      <c r="N415" s="83"/>
      <c r="O415" s="83"/>
      <c r="P415" s="83"/>
      <c r="Q415" s="7"/>
      <c r="R415" s="83"/>
      <c r="S415" s="83"/>
      <c r="T415" s="83"/>
      <c r="U415" s="83"/>
      <c r="V415" s="83"/>
      <c r="W415" s="83"/>
      <c r="X415" s="83"/>
      <c r="Y415" s="83"/>
      <c r="Z415" s="83"/>
      <c r="AA415" s="83"/>
    </row>
    <row r="416" spans="3:27" ht="15" customHeight="1" x14ac:dyDescent="0.45">
      <c r="C416" s="83"/>
      <c r="D416" s="83"/>
      <c r="E416" s="83"/>
      <c r="F416" s="83"/>
      <c r="G416" s="83"/>
      <c r="H416" s="83"/>
      <c r="I416" s="83"/>
      <c r="J416" s="7"/>
      <c r="K416" s="7"/>
      <c r="L416" s="83"/>
      <c r="M416" s="83"/>
      <c r="N416" s="83"/>
      <c r="O416" s="83"/>
      <c r="P416" s="83"/>
      <c r="Q416" s="7"/>
      <c r="R416" s="83"/>
      <c r="S416" s="83"/>
      <c r="T416" s="83"/>
      <c r="U416" s="83"/>
      <c r="V416" s="83"/>
      <c r="W416" s="83"/>
      <c r="X416" s="83"/>
      <c r="Y416" s="83"/>
      <c r="Z416" s="83"/>
      <c r="AA416" s="83"/>
    </row>
    <row r="417" spans="3:27" ht="15" customHeight="1" x14ac:dyDescent="0.45">
      <c r="C417" s="83"/>
      <c r="D417" s="83"/>
      <c r="E417" s="83"/>
      <c r="F417" s="83"/>
      <c r="G417" s="83"/>
      <c r="H417" s="83"/>
      <c r="I417" s="83"/>
      <c r="J417" s="7"/>
      <c r="K417" s="7"/>
      <c r="L417" s="83"/>
      <c r="M417" s="83"/>
      <c r="N417" s="83"/>
      <c r="O417" s="83"/>
      <c r="P417" s="83"/>
      <c r="Q417" s="7"/>
      <c r="R417" s="83"/>
      <c r="S417" s="83"/>
      <c r="T417" s="83"/>
      <c r="U417" s="83"/>
      <c r="V417" s="83"/>
      <c r="W417" s="83"/>
      <c r="X417" s="83"/>
      <c r="Y417" s="83"/>
      <c r="Z417" s="83"/>
      <c r="AA417" s="83"/>
    </row>
    <row r="418" spans="3:27" ht="15" customHeight="1" x14ac:dyDescent="0.45">
      <c r="C418" s="83"/>
      <c r="D418" s="83"/>
      <c r="E418" s="83"/>
      <c r="F418" s="83"/>
      <c r="G418" s="83"/>
      <c r="H418" s="83"/>
      <c r="I418" s="83"/>
      <c r="J418" s="7"/>
      <c r="K418" s="7"/>
      <c r="L418" s="83"/>
      <c r="M418" s="83"/>
      <c r="N418" s="83"/>
      <c r="O418" s="83"/>
      <c r="P418" s="83"/>
      <c r="Q418" s="7"/>
      <c r="R418" s="83"/>
      <c r="S418" s="83"/>
      <c r="T418" s="83"/>
      <c r="U418" s="83"/>
      <c r="V418" s="83"/>
      <c r="W418" s="83"/>
      <c r="X418" s="83"/>
      <c r="Y418" s="83"/>
      <c r="Z418" s="83"/>
      <c r="AA418" s="83"/>
    </row>
    <row r="419" spans="3:27" ht="15" customHeight="1" x14ac:dyDescent="0.45">
      <c r="C419" s="83"/>
      <c r="D419" s="83"/>
      <c r="E419" s="83"/>
      <c r="F419" s="83"/>
      <c r="G419" s="83"/>
      <c r="H419" s="83"/>
      <c r="I419" s="83"/>
      <c r="J419" s="7"/>
      <c r="K419" s="7"/>
      <c r="L419" s="83"/>
      <c r="M419" s="83"/>
      <c r="N419" s="83"/>
      <c r="O419" s="83"/>
      <c r="P419" s="83"/>
      <c r="Q419" s="7"/>
      <c r="R419" s="83"/>
      <c r="S419" s="83"/>
      <c r="T419" s="83"/>
      <c r="U419" s="83"/>
      <c r="V419" s="83"/>
      <c r="W419" s="83"/>
      <c r="X419" s="83"/>
      <c r="Y419" s="83"/>
      <c r="Z419" s="83"/>
      <c r="AA419" s="83"/>
    </row>
    <row r="420" spans="3:27" ht="15" customHeight="1" x14ac:dyDescent="0.45">
      <c r="C420" s="83"/>
      <c r="D420" s="83"/>
      <c r="E420" s="83"/>
      <c r="F420" s="83"/>
      <c r="G420" s="83"/>
      <c r="H420" s="83"/>
      <c r="I420" s="83"/>
      <c r="J420" s="7"/>
      <c r="K420" s="7"/>
      <c r="L420" s="83"/>
      <c r="M420" s="83"/>
      <c r="N420" s="83"/>
      <c r="O420" s="83"/>
      <c r="P420" s="83"/>
      <c r="Q420" s="7"/>
      <c r="R420" s="83"/>
      <c r="S420" s="83"/>
      <c r="T420" s="83"/>
      <c r="U420" s="83"/>
      <c r="V420" s="83"/>
      <c r="W420" s="83"/>
      <c r="X420" s="83"/>
      <c r="Y420" s="83"/>
      <c r="Z420" s="83"/>
      <c r="AA420" s="83"/>
    </row>
    <row r="421" spans="3:27" ht="15" customHeight="1" x14ac:dyDescent="0.45">
      <c r="C421" s="83"/>
      <c r="D421" s="83"/>
      <c r="E421" s="83"/>
      <c r="F421" s="83"/>
      <c r="G421" s="83"/>
      <c r="H421" s="83"/>
      <c r="I421" s="83"/>
      <c r="J421" s="7"/>
      <c r="K421" s="7"/>
      <c r="L421" s="83"/>
      <c r="M421" s="83"/>
      <c r="N421" s="83"/>
      <c r="O421" s="83"/>
      <c r="P421" s="83"/>
      <c r="Q421" s="7"/>
      <c r="R421" s="83"/>
      <c r="S421" s="83"/>
      <c r="T421" s="83"/>
      <c r="U421" s="83"/>
      <c r="V421" s="83"/>
      <c r="W421" s="83"/>
      <c r="X421" s="83"/>
      <c r="Y421" s="83"/>
      <c r="Z421" s="83"/>
      <c r="AA421" s="83"/>
    </row>
    <row r="422" spans="3:27" ht="15" customHeight="1" x14ac:dyDescent="0.45">
      <c r="C422" s="83"/>
      <c r="D422" s="83"/>
      <c r="E422" s="83"/>
      <c r="F422" s="83"/>
      <c r="G422" s="83"/>
      <c r="H422" s="83"/>
      <c r="I422" s="83"/>
      <c r="J422" s="7"/>
      <c r="K422" s="7"/>
      <c r="L422" s="83"/>
      <c r="M422" s="83"/>
      <c r="N422" s="83"/>
      <c r="O422" s="83"/>
      <c r="P422" s="83"/>
      <c r="Q422" s="7"/>
      <c r="R422" s="83"/>
      <c r="S422" s="83"/>
      <c r="T422" s="83"/>
      <c r="U422" s="83"/>
      <c r="V422" s="83"/>
      <c r="W422" s="83"/>
      <c r="X422" s="83"/>
      <c r="Y422" s="83"/>
      <c r="Z422" s="83"/>
      <c r="AA422" s="83"/>
    </row>
    <row r="423" spans="3:27" ht="15" customHeight="1" x14ac:dyDescent="0.45">
      <c r="C423" s="83"/>
      <c r="D423" s="83"/>
      <c r="E423" s="83"/>
      <c r="F423" s="83"/>
      <c r="G423" s="83"/>
      <c r="H423" s="83"/>
      <c r="I423" s="83"/>
      <c r="J423" s="7"/>
      <c r="K423" s="7"/>
      <c r="L423" s="83"/>
      <c r="M423" s="83"/>
      <c r="N423" s="83"/>
      <c r="O423" s="83"/>
      <c r="P423" s="83"/>
      <c r="Q423" s="7"/>
      <c r="R423" s="83"/>
      <c r="S423" s="83"/>
      <c r="T423" s="83"/>
      <c r="U423" s="83"/>
      <c r="V423" s="83"/>
      <c r="W423" s="83"/>
      <c r="X423" s="83"/>
      <c r="Y423" s="83"/>
      <c r="Z423" s="83"/>
      <c r="AA423" s="83"/>
    </row>
    <row r="424" spans="3:27" ht="15" customHeight="1" x14ac:dyDescent="0.45">
      <c r="C424" s="83"/>
      <c r="D424" s="83"/>
      <c r="E424" s="83"/>
      <c r="F424" s="83"/>
      <c r="G424" s="83"/>
      <c r="H424" s="83"/>
      <c r="I424" s="83"/>
      <c r="J424" s="7"/>
      <c r="K424" s="7"/>
      <c r="L424" s="83"/>
      <c r="M424" s="83"/>
      <c r="N424" s="83"/>
      <c r="O424" s="83"/>
      <c r="P424" s="83"/>
      <c r="Q424" s="7"/>
      <c r="R424" s="83"/>
      <c r="S424" s="83"/>
      <c r="T424" s="83"/>
      <c r="U424" s="83"/>
      <c r="V424" s="83"/>
      <c r="W424" s="83"/>
      <c r="X424" s="83"/>
      <c r="Y424" s="83"/>
      <c r="Z424" s="83"/>
      <c r="AA424" s="83"/>
    </row>
    <row r="425" spans="3:27" ht="15" customHeight="1" x14ac:dyDescent="0.45">
      <c r="C425" s="83"/>
      <c r="D425" s="83"/>
      <c r="E425" s="83"/>
      <c r="F425" s="83"/>
      <c r="G425" s="83"/>
      <c r="H425" s="83"/>
      <c r="I425" s="83"/>
      <c r="J425" s="7"/>
      <c r="K425" s="7"/>
      <c r="L425" s="83"/>
      <c r="M425" s="83"/>
      <c r="N425" s="83"/>
      <c r="O425" s="83"/>
      <c r="P425" s="83"/>
      <c r="Q425" s="7"/>
      <c r="R425" s="83"/>
      <c r="S425" s="83"/>
      <c r="T425" s="83"/>
      <c r="U425" s="83"/>
      <c r="V425" s="83"/>
      <c r="W425" s="83"/>
      <c r="X425" s="83"/>
      <c r="Y425" s="83"/>
      <c r="Z425" s="83"/>
      <c r="AA425" s="83"/>
    </row>
    <row r="426" spans="3:27" ht="15" customHeight="1" x14ac:dyDescent="0.45">
      <c r="C426" s="83"/>
      <c r="D426" s="83"/>
      <c r="E426" s="83"/>
      <c r="F426" s="83"/>
      <c r="G426" s="83"/>
      <c r="H426" s="83"/>
      <c r="I426" s="83"/>
      <c r="J426" s="7"/>
      <c r="K426" s="7"/>
      <c r="L426" s="83"/>
      <c r="M426" s="83"/>
      <c r="N426" s="83"/>
      <c r="O426" s="83"/>
      <c r="P426" s="83"/>
      <c r="Q426" s="7"/>
      <c r="R426" s="83"/>
      <c r="S426" s="83"/>
      <c r="T426" s="83"/>
      <c r="U426" s="83"/>
      <c r="V426" s="83"/>
      <c r="W426" s="83"/>
      <c r="X426" s="83"/>
      <c r="Y426" s="83"/>
      <c r="Z426" s="83"/>
      <c r="AA426" s="83"/>
    </row>
    <row r="427" spans="3:27" ht="15" customHeight="1" x14ac:dyDescent="0.45">
      <c r="C427" s="83"/>
      <c r="D427" s="83"/>
      <c r="E427" s="83"/>
      <c r="F427" s="83"/>
      <c r="G427" s="83"/>
      <c r="H427" s="83"/>
      <c r="I427" s="83"/>
      <c r="J427" s="7"/>
      <c r="K427" s="7"/>
      <c r="L427" s="83"/>
      <c r="M427" s="83"/>
      <c r="N427" s="83"/>
      <c r="O427" s="83"/>
      <c r="P427" s="83"/>
      <c r="Q427" s="7"/>
      <c r="R427" s="83"/>
      <c r="S427" s="83"/>
      <c r="T427" s="83"/>
      <c r="U427" s="83"/>
      <c r="V427" s="83"/>
      <c r="W427" s="83"/>
      <c r="X427" s="83"/>
      <c r="Y427" s="83"/>
      <c r="Z427" s="83"/>
      <c r="AA427" s="83"/>
    </row>
    <row r="428" spans="3:27" ht="15" customHeight="1" x14ac:dyDescent="0.45">
      <c r="C428" s="83"/>
      <c r="D428" s="83"/>
      <c r="E428" s="83"/>
      <c r="F428" s="83"/>
      <c r="G428" s="83"/>
      <c r="H428" s="83"/>
      <c r="I428" s="83"/>
      <c r="J428" s="7"/>
      <c r="K428" s="7"/>
      <c r="L428" s="83"/>
      <c r="M428" s="83"/>
      <c r="N428" s="83"/>
      <c r="O428" s="83"/>
      <c r="P428" s="83"/>
      <c r="Q428" s="7"/>
      <c r="R428" s="83"/>
      <c r="S428" s="83"/>
      <c r="T428" s="83"/>
      <c r="U428" s="83"/>
      <c r="V428" s="83"/>
      <c r="W428" s="83"/>
      <c r="X428" s="83"/>
      <c r="Y428" s="83"/>
      <c r="Z428" s="83"/>
      <c r="AA428" s="83"/>
    </row>
    <row r="429" spans="3:27" ht="15" customHeight="1" x14ac:dyDescent="0.45">
      <c r="C429" s="83"/>
      <c r="D429" s="83"/>
      <c r="E429" s="83"/>
      <c r="F429" s="83"/>
      <c r="G429" s="83"/>
      <c r="H429" s="83"/>
      <c r="I429" s="83"/>
      <c r="J429" s="7"/>
      <c r="K429" s="7"/>
      <c r="L429" s="83"/>
      <c r="M429" s="83"/>
      <c r="N429" s="83"/>
      <c r="O429" s="83"/>
      <c r="P429" s="83"/>
      <c r="Q429" s="7"/>
      <c r="R429" s="83"/>
      <c r="S429" s="83"/>
      <c r="T429" s="83"/>
      <c r="U429" s="83"/>
      <c r="V429" s="83"/>
      <c r="W429" s="83"/>
      <c r="X429" s="83"/>
      <c r="Y429" s="83"/>
      <c r="Z429" s="83"/>
      <c r="AA429" s="83"/>
    </row>
    <row r="430" spans="3:27" ht="15" customHeight="1" x14ac:dyDescent="0.45">
      <c r="C430" s="83"/>
      <c r="D430" s="83"/>
      <c r="E430" s="83"/>
      <c r="F430" s="83"/>
      <c r="G430" s="83"/>
      <c r="H430" s="83"/>
      <c r="I430" s="83"/>
      <c r="J430" s="7"/>
      <c r="K430" s="7"/>
      <c r="L430" s="83"/>
      <c r="M430" s="83"/>
      <c r="N430" s="83"/>
      <c r="O430" s="83"/>
      <c r="P430" s="83"/>
      <c r="Q430" s="7"/>
      <c r="R430" s="83"/>
      <c r="S430" s="83"/>
      <c r="T430" s="83"/>
      <c r="U430" s="83"/>
      <c r="V430" s="83"/>
      <c r="W430" s="83"/>
      <c r="X430" s="83"/>
      <c r="Y430" s="83"/>
      <c r="Z430" s="83"/>
      <c r="AA430" s="83"/>
    </row>
    <row r="431" spans="3:27" ht="15" customHeight="1" x14ac:dyDescent="0.45">
      <c r="C431" s="83"/>
      <c r="D431" s="83"/>
      <c r="E431" s="83"/>
      <c r="F431" s="83"/>
      <c r="G431" s="83"/>
      <c r="H431" s="83"/>
      <c r="I431" s="83"/>
      <c r="J431" s="7"/>
      <c r="K431" s="7"/>
      <c r="L431" s="83"/>
      <c r="M431" s="83"/>
      <c r="N431" s="83"/>
      <c r="O431" s="83"/>
      <c r="P431" s="83"/>
      <c r="Q431" s="7"/>
      <c r="R431" s="83"/>
      <c r="S431" s="83"/>
      <c r="T431" s="83"/>
      <c r="U431" s="83"/>
      <c r="V431" s="83"/>
      <c r="W431" s="83"/>
      <c r="X431" s="83"/>
      <c r="Y431" s="83"/>
      <c r="Z431" s="83"/>
      <c r="AA431" s="83"/>
    </row>
    <row r="432" spans="3:27" ht="15" customHeight="1" x14ac:dyDescent="0.45">
      <c r="C432" s="83"/>
      <c r="D432" s="83"/>
      <c r="E432" s="83"/>
      <c r="F432" s="83"/>
      <c r="G432" s="83"/>
      <c r="H432" s="83"/>
      <c r="I432" s="83"/>
      <c r="J432" s="7"/>
      <c r="K432" s="7"/>
      <c r="L432" s="83"/>
      <c r="M432" s="83"/>
      <c r="N432" s="83"/>
      <c r="O432" s="83"/>
      <c r="P432" s="83"/>
      <c r="Q432" s="7"/>
      <c r="R432" s="83"/>
      <c r="S432" s="83"/>
      <c r="T432" s="83"/>
      <c r="U432" s="83"/>
      <c r="V432" s="83"/>
      <c r="W432" s="83"/>
      <c r="X432" s="83"/>
      <c r="Y432" s="83"/>
      <c r="Z432" s="83"/>
      <c r="AA432" s="83"/>
    </row>
    <row r="433" spans="3:27" ht="15" customHeight="1" x14ac:dyDescent="0.45">
      <c r="C433" s="83"/>
      <c r="D433" s="83"/>
      <c r="E433" s="83"/>
      <c r="F433" s="83"/>
      <c r="G433" s="83"/>
      <c r="H433" s="83"/>
      <c r="I433" s="83"/>
      <c r="J433" s="7"/>
      <c r="K433" s="7"/>
      <c r="L433" s="83"/>
      <c r="M433" s="83"/>
      <c r="N433" s="83"/>
      <c r="O433" s="83"/>
      <c r="P433" s="83"/>
      <c r="Q433" s="7"/>
      <c r="R433" s="83"/>
      <c r="S433" s="83"/>
      <c r="T433" s="83"/>
      <c r="U433" s="83"/>
      <c r="V433" s="83"/>
      <c r="W433" s="83"/>
      <c r="X433" s="83"/>
      <c r="Y433" s="83"/>
      <c r="Z433" s="83"/>
      <c r="AA433" s="83"/>
    </row>
    <row r="434" spans="3:27" ht="15" customHeight="1" x14ac:dyDescent="0.45">
      <c r="C434" s="83"/>
      <c r="D434" s="83"/>
      <c r="E434" s="83"/>
      <c r="F434" s="83"/>
      <c r="G434" s="83"/>
      <c r="H434" s="83"/>
      <c r="I434" s="83"/>
      <c r="J434" s="7"/>
      <c r="K434" s="7"/>
      <c r="L434" s="83"/>
      <c r="M434" s="83"/>
      <c r="N434" s="83"/>
      <c r="O434" s="83"/>
      <c r="P434" s="83"/>
      <c r="Q434" s="7"/>
      <c r="R434" s="83"/>
      <c r="S434" s="83"/>
      <c r="T434" s="83"/>
      <c r="U434" s="83"/>
      <c r="V434" s="83"/>
      <c r="W434" s="83"/>
      <c r="X434" s="83"/>
      <c r="Y434" s="83"/>
      <c r="Z434" s="83"/>
      <c r="AA434" s="83"/>
    </row>
    <row r="435" spans="3:27" ht="15" customHeight="1" x14ac:dyDescent="0.45">
      <c r="C435" s="83"/>
      <c r="D435" s="83"/>
      <c r="E435" s="83"/>
      <c r="F435" s="83"/>
      <c r="G435" s="83"/>
      <c r="H435" s="83"/>
      <c r="I435" s="83"/>
      <c r="J435" s="7"/>
      <c r="K435" s="7"/>
      <c r="L435" s="83"/>
      <c r="M435" s="83"/>
      <c r="N435" s="83"/>
      <c r="O435" s="83"/>
      <c r="P435" s="83"/>
      <c r="Q435" s="7"/>
      <c r="R435" s="83"/>
      <c r="S435" s="83"/>
      <c r="T435" s="83"/>
      <c r="U435" s="83"/>
      <c r="V435" s="83"/>
      <c r="W435" s="83"/>
      <c r="X435" s="83"/>
      <c r="Y435" s="83"/>
      <c r="Z435" s="83"/>
      <c r="AA435" s="83"/>
    </row>
    <row r="436" spans="3:27" ht="15" customHeight="1" x14ac:dyDescent="0.45">
      <c r="C436" s="83"/>
      <c r="D436" s="83"/>
      <c r="E436" s="83"/>
      <c r="F436" s="83"/>
      <c r="G436" s="83"/>
      <c r="H436" s="83"/>
      <c r="I436" s="83"/>
      <c r="J436" s="7"/>
      <c r="K436" s="7"/>
      <c r="L436" s="83"/>
      <c r="M436" s="83"/>
      <c r="N436" s="83"/>
      <c r="O436" s="83"/>
      <c r="P436" s="83"/>
      <c r="Q436" s="7"/>
      <c r="R436" s="83"/>
      <c r="S436" s="83"/>
      <c r="T436" s="83"/>
      <c r="U436" s="83"/>
      <c r="V436" s="83"/>
      <c r="W436" s="83"/>
      <c r="X436" s="83"/>
      <c r="Y436" s="83"/>
      <c r="Z436" s="83"/>
      <c r="AA436" s="83"/>
    </row>
    <row r="437" spans="3:27" ht="15" customHeight="1" x14ac:dyDescent="0.45">
      <c r="C437" s="83"/>
      <c r="D437" s="83"/>
      <c r="E437" s="83"/>
      <c r="F437" s="83"/>
      <c r="G437" s="83"/>
      <c r="H437" s="83"/>
      <c r="I437" s="83"/>
      <c r="J437" s="7"/>
      <c r="K437" s="7"/>
      <c r="L437" s="83"/>
      <c r="M437" s="83"/>
      <c r="N437" s="83"/>
      <c r="O437" s="83"/>
      <c r="P437" s="83"/>
      <c r="Q437" s="7"/>
      <c r="R437" s="83"/>
      <c r="S437" s="83"/>
      <c r="T437" s="83"/>
      <c r="U437" s="83"/>
      <c r="V437" s="83"/>
      <c r="W437" s="83"/>
      <c r="X437" s="83"/>
      <c r="Y437" s="83"/>
      <c r="Z437" s="83"/>
      <c r="AA437" s="83"/>
    </row>
    <row r="438" spans="3:27" ht="15" customHeight="1" x14ac:dyDescent="0.45">
      <c r="C438" s="83"/>
      <c r="D438" s="83"/>
      <c r="E438" s="83"/>
      <c r="F438" s="83"/>
      <c r="G438" s="83"/>
      <c r="H438" s="83"/>
      <c r="I438" s="83"/>
      <c r="J438" s="7"/>
      <c r="K438" s="7"/>
      <c r="L438" s="83"/>
      <c r="M438" s="83"/>
      <c r="N438" s="83"/>
      <c r="O438" s="83"/>
      <c r="P438" s="83"/>
      <c r="Q438" s="7"/>
      <c r="R438" s="83"/>
      <c r="S438" s="83"/>
      <c r="T438" s="83"/>
      <c r="U438" s="83"/>
      <c r="V438" s="83"/>
      <c r="W438" s="83"/>
      <c r="X438" s="83"/>
      <c r="Y438" s="83"/>
      <c r="Z438" s="83"/>
      <c r="AA438" s="83"/>
    </row>
    <row r="439" spans="3:27" ht="15" customHeight="1" x14ac:dyDescent="0.45">
      <c r="C439" s="83"/>
      <c r="D439" s="83"/>
      <c r="E439" s="83"/>
      <c r="F439" s="83"/>
      <c r="G439" s="83"/>
      <c r="H439" s="83"/>
      <c r="I439" s="83"/>
      <c r="J439" s="7"/>
      <c r="K439" s="7"/>
      <c r="L439" s="83"/>
      <c r="M439" s="83"/>
      <c r="N439" s="83"/>
      <c r="O439" s="83"/>
      <c r="P439" s="83"/>
      <c r="Q439" s="7"/>
      <c r="R439" s="83"/>
      <c r="S439" s="83"/>
      <c r="T439" s="83"/>
      <c r="U439" s="83"/>
      <c r="V439" s="83"/>
      <c r="W439" s="83"/>
      <c r="X439" s="83"/>
      <c r="Y439" s="83"/>
      <c r="Z439" s="83"/>
      <c r="AA439" s="83"/>
    </row>
    <row r="440" spans="3:27" ht="15" customHeight="1" x14ac:dyDescent="0.45">
      <c r="C440" s="83"/>
      <c r="D440" s="83"/>
      <c r="E440" s="83"/>
      <c r="F440" s="83"/>
      <c r="G440" s="83"/>
      <c r="H440" s="83"/>
      <c r="I440" s="83"/>
      <c r="J440" s="7"/>
      <c r="K440" s="7"/>
      <c r="L440" s="83"/>
      <c r="M440" s="83"/>
      <c r="N440" s="83"/>
      <c r="O440" s="83"/>
      <c r="P440" s="83"/>
      <c r="Q440" s="7"/>
      <c r="R440" s="83"/>
      <c r="S440" s="83"/>
      <c r="T440" s="83"/>
      <c r="U440" s="83"/>
      <c r="V440" s="83"/>
      <c r="W440" s="83"/>
      <c r="X440" s="83"/>
      <c r="Y440" s="83"/>
      <c r="Z440" s="83"/>
      <c r="AA440" s="83"/>
    </row>
    <row r="441" spans="3:27" ht="15" customHeight="1" x14ac:dyDescent="0.45">
      <c r="C441" s="83"/>
      <c r="D441" s="83"/>
      <c r="E441" s="83"/>
      <c r="F441" s="83"/>
      <c r="G441" s="83"/>
      <c r="H441" s="83"/>
      <c r="I441" s="83"/>
      <c r="J441" s="7"/>
      <c r="K441" s="7"/>
      <c r="L441" s="83"/>
      <c r="M441" s="83"/>
      <c r="N441" s="83"/>
      <c r="O441" s="83"/>
      <c r="P441" s="83"/>
      <c r="Q441" s="7"/>
      <c r="R441" s="83"/>
      <c r="S441" s="83"/>
      <c r="T441" s="83"/>
      <c r="U441" s="83"/>
      <c r="V441" s="83"/>
      <c r="W441" s="83"/>
      <c r="X441" s="83"/>
      <c r="Y441" s="83"/>
      <c r="Z441" s="83"/>
      <c r="AA441" s="83"/>
    </row>
    <row r="442" spans="3:27" ht="15" customHeight="1" x14ac:dyDescent="0.45">
      <c r="C442" s="83"/>
      <c r="D442" s="83"/>
      <c r="E442" s="83"/>
      <c r="F442" s="83"/>
      <c r="G442" s="83"/>
      <c r="H442" s="83"/>
      <c r="I442" s="83"/>
      <c r="J442" s="7"/>
      <c r="K442" s="7"/>
      <c r="L442" s="83"/>
      <c r="M442" s="83"/>
      <c r="N442" s="83"/>
      <c r="O442" s="83"/>
      <c r="P442" s="83"/>
      <c r="Q442" s="7"/>
      <c r="R442" s="83"/>
      <c r="S442" s="83"/>
      <c r="T442" s="83"/>
      <c r="U442" s="83"/>
      <c r="V442" s="83"/>
      <c r="W442" s="83"/>
      <c r="X442" s="83"/>
      <c r="Y442" s="83"/>
      <c r="Z442" s="83"/>
      <c r="AA442" s="83"/>
    </row>
    <row r="443" spans="3:27" ht="15" customHeight="1" x14ac:dyDescent="0.45">
      <c r="C443" s="83"/>
      <c r="D443" s="83"/>
      <c r="E443" s="83"/>
      <c r="F443" s="83"/>
      <c r="G443" s="83"/>
      <c r="H443" s="83"/>
      <c r="I443" s="83"/>
      <c r="J443" s="7"/>
      <c r="K443" s="7"/>
      <c r="L443" s="83"/>
      <c r="M443" s="83"/>
      <c r="N443" s="83"/>
      <c r="O443" s="83"/>
      <c r="P443" s="83"/>
      <c r="Q443" s="7"/>
      <c r="R443" s="83"/>
      <c r="S443" s="83"/>
      <c r="T443" s="83"/>
      <c r="U443" s="83"/>
      <c r="V443" s="83"/>
      <c r="W443" s="83"/>
      <c r="X443" s="83"/>
      <c r="Y443" s="83"/>
      <c r="Z443" s="83"/>
      <c r="AA443" s="83"/>
    </row>
    <row r="444" spans="3:27" ht="15" customHeight="1" x14ac:dyDescent="0.45">
      <c r="C444" s="83"/>
      <c r="D444" s="83"/>
      <c r="E444" s="83"/>
      <c r="F444" s="83"/>
      <c r="G444" s="83"/>
      <c r="H444" s="83"/>
      <c r="I444" s="83"/>
      <c r="J444" s="7"/>
      <c r="K444" s="7"/>
      <c r="L444" s="83"/>
      <c r="M444" s="83"/>
      <c r="N444" s="83"/>
      <c r="O444" s="83"/>
      <c r="P444" s="83"/>
      <c r="Q444" s="7"/>
      <c r="R444" s="83"/>
      <c r="S444" s="83"/>
      <c r="T444" s="83"/>
      <c r="U444" s="83"/>
      <c r="V444" s="83"/>
      <c r="W444" s="83"/>
      <c r="X444" s="83"/>
      <c r="Y444" s="83"/>
      <c r="Z444" s="83"/>
      <c r="AA444" s="83"/>
    </row>
    <row r="445" spans="3:27" ht="15" customHeight="1" x14ac:dyDescent="0.45">
      <c r="C445" s="83"/>
      <c r="D445" s="83"/>
      <c r="E445" s="83"/>
      <c r="F445" s="83"/>
      <c r="G445" s="83"/>
      <c r="H445" s="83"/>
      <c r="I445" s="83"/>
      <c r="J445" s="7"/>
      <c r="K445" s="7"/>
      <c r="L445" s="83"/>
      <c r="M445" s="83"/>
      <c r="N445" s="83"/>
      <c r="O445" s="83"/>
      <c r="P445" s="83"/>
      <c r="Q445" s="7"/>
      <c r="R445" s="83"/>
      <c r="S445" s="83"/>
      <c r="T445" s="83"/>
      <c r="U445" s="83"/>
      <c r="V445" s="83"/>
      <c r="W445" s="83"/>
      <c r="X445" s="83"/>
      <c r="Y445" s="83"/>
      <c r="Z445" s="83"/>
      <c r="AA445" s="83"/>
    </row>
    <row r="446" spans="3:27" ht="15" customHeight="1" x14ac:dyDescent="0.45">
      <c r="C446" s="83"/>
      <c r="D446" s="83"/>
      <c r="E446" s="83"/>
      <c r="F446" s="83"/>
      <c r="G446" s="83"/>
      <c r="H446" s="83"/>
      <c r="I446" s="83"/>
      <c r="J446" s="7"/>
      <c r="K446" s="7"/>
      <c r="L446" s="83"/>
      <c r="M446" s="83"/>
      <c r="N446" s="83"/>
      <c r="O446" s="83"/>
      <c r="P446" s="83"/>
      <c r="Q446" s="7"/>
      <c r="R446" s="83"/>
      <c r="S446" s="83"/>
      <c r="T446" s="83"/>
      <c r="U446" s="83"/>
      <c r="V446" s="83"/>
      <c r="W446" s="83"/>
      <c r="X446" s="83"/>
      <c r="Y446" s="83"/>
      <c r="Z446" s="83"/>
      <c r="AA446" s="83"/>
    </row>
    <row r="447" spans="3:27" ht="15" customHeight="1" x14ac:dyDescent="0.45">
      <c r="C447" s="83"/>
      <c r="D447" s="83"/>
      <c r="E447" s="83"/>
      <c r="F447" s="83"/>
      <c r="G447" s="83"/>
      <c r="H447" s="83"/>
      <c r="I447" s="83"/>
      <c r="J447" s="7"/>
      <c r="K447" s="7"/>
      <c r="L447" s="83"/>
      <c r="M447" s="83"/>
      <c r="N447" s="83"/>
      <c r="O447" s="83"/>
      <c r="P447" s="83"/>
      <c r="Q447" s="7"/>
      <c r="R447" s="83"/>
      <c r="S447" s="83"/>
      <c r="T447" s="83"/>
      <c r="U447" s="83"/>
      <c r="V447" s="83"/>
      <c r="W447" s="83"/>
      <c r="X447" s="83"/>
      <c r="Y447" s="83"/>
      <c r="Z447" s="83"/>
      <c r="AA447" s="83"/>
    </row>
    <row r="448" spans="3:27" ht="15" customHeight="1" x14ac:dyDescent="0.45">
      <c r="C448" s="83"/>
      <c r="D448" s="83"/>
      <c r="E448" s="83"/>
      <c r="F448" s="83"/>
      <c r="G448" s="83"/>
      <c r="H448" s="83"/>
      <c r="I448" s="83"/>
      <c r="J448" s="7"/>
      <c r="K448" s="7"/>
      <c r="L448" s="83"/>
      <c r="M448" s="83"/>
      <c r="N448" s="83"/>
      <c r="O448" s="83"/>
      <c r="P448" s="83"/>
      <c r="Q448" s="7"/>
      <c r="R448" s="83"/>
      <c r="S448" s="83"/>
      <c r="T448" s="83"/>
      <c r="U448" s="83"/>
      <c r="V448" s="83"/>
      <c r="W448" s="83"/>
      <c r="X448" s="83"/>
      <c r="Y448" s="83"/>
      <c r="Z448" s="83"/>
      <c r="AA448" s="83"/>
    </row>
    <row r="449" spans="3:27" ht="15" customHeight="1" x14ac:dyDescent="0.45">
      <c r="C449" s="83"/>
      <c r="D449" s="83"/>
      <c r="E449" s="83"/>
      <c r="F449" s="83"/>
      <c r="G449" s="83"/>
      <c r="H449" s="83"/>
      <c r="I449" s="83"/>
      <c r="J449" s="7"/>
      <c r="K449" s="7"/>
      <c r="L449" s="83"/>
      <c r="M449" s="83"/>
      <c r="N449" s="83"/>
      <c r="O449" s="83"/>
      <c r="P449" s="83"/>
      <c r="Q449" s="7"/>
      <c r="R449" s="83"/>
      <c r="S449" s="83"/>
      <c r="T449" s="83"/>
      <c r="U449" s="83"/>
      <c r="V449" s="83"/>
      <c r="W449" s="83"/>
      <c r="X449" s="83"/>
      <c r="Y449" s="83"/>
      <c r="Z449" s="83"/>
      <c r="AA449" s="83"/>
    </row>
    <row r="450" spans="3:27" ht="15" customHeight="1" x14ac:dyDescent="0.45">
      <c r="C450" s="83"/>
      <c r="D450" s="83"/>
      <c r="E450" s="83"/>
      <c r="F450" s="83"/>
      <c r="G450" s="83"/>
      <c r="H450" s="83"/>
      <c r="I450" s="83"/>
      <c r="J450" s="7"/>
      <c r="K450" s="7"/>
      <c r="L450" s="83"/>
      <c r="M450" s="83"/>
      <c r="N450" s="83"/>
      <c r="O450" s="83"/>
      <c r="P450" s="83"/>
      <c r="Q450" s="7"/>
      <c r="R450" s="83"/>
      <c r="S450" s="83"/>
      <c r="T450" s="83"/>
      <c r="U450" s="83"/>
      <c r="V450" s="83"/>
      <c r="W450" s="83"/>
      <c r="X450" s="83"/>
      <c r="Y450" s="83"/>
      <c r="Z450" s="83"/>
      <c r="AA450" s="83"/>
    </row>
    <row r="451" spans="3:27" ht="15" customHeight="1" x14ac:dyDescent="0.45">
      <c r="C451" s="83"/>
      <c r="D451" s="83"/>
      <c r="E451" s="83"/>
      <c r="F451" s="83"/>
      <c r="G451" s="83"/>
      <c r="H451" s="83"/>
      <c r="I451" s="83"/>
      <c r="J451" s="7"/>
      <c r="K451" s="7"/>
      <c r="L451" s="83"/>
      <c r="M451" s="83"/>
      <c r="N451" s="83"/>
      <c r="O451" s="83"/>
      <c r="P451" s="83"/>
      <c r="Q451" s="7"/>
      <c r="R451" s="83"/>
      <c r="S451" s="83"/>
      <c r="T451" s="83"/>
      <c r="U451" s="83"/>
      <c r="V451" s="83"/>
      <c r="W451" s="83"/>
      <c r="X451" s="83"/>
      <c r="Y451" s="83"/>
      <c r="Z451" s="83"/>
      <c r="AA451" s="83"/>
    </row>
    <row r="452" spans="3:27" ht="15" customHeight="1" x14ac:dyDescent="0.45">
      <c r="C452" s="83"/>
      <c r="D452" s="83"/>
      <c r="E452" s="83"/>
      <c r="F452" s="83"/>
      <c r="G452" s="83"/>
      <c r="H452" s="83"/>
      <c r="I452" s="83"/>
      <c r="J452" s="7"/>
      <c r="K452" s="7"/>
      <c r="L452" s="83"/>
      <c r="M452" s="83"/>
      <c r="N452" s="83"/>
      <c r="O452" s="83"/>
      <c r="P452" s="83"/>
      <c r="Q452" s="7"/>
      <c r="R452" s="83"/>
      <c r="S452" s="83"/>
      <c r="T452" s="83"/>
      <c r="U452" s="83"/>
      <c r="V452" s="83"/>
      <c r="W452" s="83"/>
      <c r="X452" s="83"/>
      <c r="Y452" s="83"/>
      <c r="Z452" s="83"/>
      <c r="AA452" s="83"/>
    </row>
    <row r="453" spans="3:27" ht="15" customHeight="1" x14ac:dyDescent="0.45">
      <c r="C453" s="83"/>
      <c r="D453" s="83"/>
      <c r="E453" s="83"/>
      <c r="F453" s="83"/>
      <c r="G453" s="83"/>
      <c r="H453" s="83"/>
      <c r="I453" s="83"/>
      <c r="J453" s="7"/>
      <c r="K453" s="7"/>
      <c r="L453" s="83"/>
      <c r="M453" s="83"/>
      <c r="N453" s="83"/>
      <c r="O453" s="83"/>
      <c r="P453" s="83"/>
      <c r="Q453" s="7"/>
      <c r="R453" s="83"/>
      <c r="S453" s="83"/>
      <c r="T453" s="83"/>
      <c r="U453" s="83"/>
      <c r="V453" s="83"/>
      <c r="W453" s="83"/>
      <c r="X453" s="83"/>
      <c r="Y453" s="83"/>
      <c r="Z453" s="83"/>
      <c r="AA453" s="83"/>
    </row>
    <row r="454" spans="3:27" ht="15" customHeight="1" x14ac:dyDescent="0.45">
      <c r="C454" s="83"/>
      <c r="D454" s="83"/>
      <c r="E454" s="83"/>
      <c r="F454" s="83"/>
      <c r="G454" s="83"/>
      <c r="H454" s="83"/>
      <c r="I454" s="83"/>
      <c r="J454" s="7"/>
      <c r="K454" s="7"/>
      <c r="L454" s="83"/>
      <c r="M454" s="83"/>
      <c r="N454" s="83"/>
      <c r="O454" s="83"/>
      <c r="P454" s="83"/>
      <c r="Q454" s="7"/>
      <c r="R454" s="83"/>
      <c r="S454" s="83"/>
      <c r="T454" s="83"/>
      <c r="U454" s="83"/>
      <c r="V454" s="83"/>
      <c r="W454" s="83"/>
      <c r="X454" s="83"/>
      <c r="Y454" s="83"/>
      <c r="Z454" s="83"/>
      <c r="AA454" s="83"/>
    </row>
    <row r="455" spans="3:27" ht="15" customHeight="1" x14ac:dyDescent="0.45">
      <c r="C455" s="83"/>
      <c r="D455" s="83"/>
      <c r="E455" s="83"/>
      <c r="F455" s="83"/>
      <c r="G455" s="83"/>
      <c r="H455" s="83"/>
      <c r="I455" s="83"/>
      <c r="J455" s="7"/>
      <c r="K455" s="7"/>
      <c r="L455" s="83"/>
      <c r="M455" s="83"/>
      <c r="N455" s="83"/>
      <c r="O455" s="83"/>
      <c r="P455" s="83"/>
      <c r="Q455" s="7"/>
      <c r="R455" s="83"/>
      <c r="S455" s="83"/>
      <c r="T455" s="83"/>
      <c r="U455" s="83"/>
      <c r="V455" s="83"/>
      <c r="W455" s="83"/>
      <c r="X455" s="83"/>
      <c r="Y455" s="83"/>
      <c r="Z455" s="83"/>
      <c r="AA455" s="83"/>
    </row>
    <row r="456" spans="3:27" ht="15" customHeight="1" x14ac:dyDescent="0.45">
      <c r="C456" s="83"/>
      <c r="D456" s="83"/>
      <c r="E456" s="83"/>
      <c r="F456" s="83"/>
      <c r="G456" s="83"/>
      <c r="H456" s="83"/>
      <c r="I456" s="83"/>
      <c r="J456" s="7"/>
      <c r="K456" s="7"/>
      <c r="L456" s="83"/>
      <c r="M456" s="83"/>
      <c r="N456" s="83"/>
      <c r="O456" s="83"/>
      <c r="P456" s="83"/>
      <c r="Q456" s="7"/>
      <c r="R456" s="83"/>
      <c r="S456" s="83"/>
      <c r="T456" s="83"/>
      <c r="U456" s="83"/>
      <c r="V456" s="83"/>
      <c r="W456" s="83"/>
      <c r="X456" s="83"/>
      <c r="Y456" s="83"/>
      <c r="Z456" s="83"/>
      <c r="AA456" s="83"/>
    </row>
    <row r="457" spans="3:27" ht="15" customHeight="1" x14ac:dyDescent="0.45">
      <c r="C457" s="83"/>
      <c r="D457" s="83"/>
      <c r="E457" s="83"/>
      <c r="F457" s="83"/>
      <c r="G457" s="83"/>
      <c r="H457" s="83"/>
      <c r="I457" s="83"/>
      <c r="J457" s="7"/>
      <c r="K457" s="7"/>
      <c r="L457" s="83"/>
      <c r="M457" s="83"/>
      <c r="N457" s="83"/>
      <c r="O457" s="83"/>
      <c r="P457" s="83"/>
      <c r="Q457" s="7"/>
      <c r="R457" s="83"/>
      <c r="S457" s="83"/>
      <c r="T457" s="83"/>
      <c r="U457" s="83"/>
      <c r="V457" s="83"/>
      <c r="W457" s="83"/>
      <c r="X457" s="83"/>
      <c r="Y457" s="83"/>
      <c r="Z457" s="83"/>
      <c r="AA457" s="83"/>
    </row>
    <row r="458" spans="3:27" ht="15" customHeight="1" x14ac:dyDescent="0.45">
      <c r="C458" s="83"/>
      <c r="D458" s="83"/>
      <c r="E458" s="83"/>
      <c r="F458" s="83"/>
      <c r="G458" s="83"/>
      <c r="H458" s="83"/>
      <c r="I458" s="83"/>
      <c r="J458" s="7"/>
      <c r="K458" s="7"/>
      <c r="L458" s="83"/>
      <c r="M458" s="83"/>
      <c r="N458" s="83"/>
      <c r="O458" s="83"/>
      <c r="P458" s="83"/>
      <c r="Q458" s="7"/>
      <c r="R458" s="83"/>
      <c r="S458" s="83"/>
      <c r="T458" s="83"/>
      <c r="U458" s="83"/>
      <c r="V458" s="83"/>
      <c r="W458" s="83"/>
      <c r="X458" s="83"/>
      <c r="Y458" s="83"/>
      <c r="Z458" s="83"/>
      <c r="AA458" s="83"/>
    </row>
    <row r="459" spans="3:27" ht="15" customHeight="1" x14ac:dyDescent="0.45">
      <c r="C459" s="83"/>
      <c r="D459" s="83"/>
      <c r="E459" s="83"/>
      <c r="F459" s="83"/>
      <c r="G459" s="83"/>
      <c r="H459" s="83"/>
      <c r="I459" s="83"/>
      <c r="J459" s="7"/>
      <c r="K459" s="7"/>
      <c r="L459" s="83"/>
      <c r="M459" s="83"/>
      <c r="N459" s="83"/>
      <c r="O459" s="83"/>
      <c r="P459" s="83"/>
      <c r="Q459" s="7"/>
      <c r="R459" s="83"/>
      <c r="S459" s="83"/>
      <c r="T459" s="83"/>
      <c r="U459" s="83"/>
      <c r="V459" s="83"/>
      <c r="W459" s="83"/>
      <c r="X459" s="83"/>
      <c r="Y459" s="83"/>
      <c r="Z459" s="83"/>
      <c r="AA459" s="83"/>
    </row>
    <row r="460" spans="3:27" ht="15" customHeight="1" x14ac:dyDescent="0.45">
      <c r="C460" s="83"/>
      <c r="D460" s="83"/>
      <c r="E460" s="83"/>
      <c r="F460" s="83"/>
      <c r="G460" s="83"/>
      <c r="H460" s="83"/>
      <c r="I460" s="83"/>
      <c r="J460" s="7"/>
      <c r="K460" s="7"/>
      <c r="L460" s="83"/>
      <c r="M460" s="83"/>
      <c r="N460" s="83"/>
      <c r="O460" s="83"/>
      <c r="P460" s="83"/>
      <c r="Q460" s="7"/>
      <c r="R460" s="83"/>
      <c r="S460" s="83"/>
      <c r="T460" s="83"/>
      <c r="U460" s="83"/>
      <c r="V460" s="83"/>
      <c r="W460" s="83"/>
      <c r="X460" s="83"/>
      <c r="Y460" s="83"/>
      <c r="Z460" s="83"/>
      <c r="AA460" s="83"/>
    </row>
    <row r="461" spans="3:27" ht="15" customHeight="1" x14ac:dyDescent="0.45">
      <c r="C461" s="83"/>
      <c r="D461" s="83"/>
      <c r="E461" s="83"/>
      <c r="F461" s="83"/>
      <c r="G461" s="83"/>
      <c r="H461" s="83"/>
      <c r="I461" s="83"/>
      <c r="J461" s="7"/>
      <c r="K461" s="7"/>
      <c r="L461" s="83"/>
      <c r="M461" s="83"/>
      <c r="N461" s="83"/>
      <c r="O461" s="83"/>
      <c r="P461" s="83"/>
      <c r="Q461" s="7"/>
      <c r="R461" s="83"/>
      <c r="S461" s="83"/>
      <c r="T461" s="83"/>
      <c r="U461" s="83"/>
      <c r="V461" s="83"/>
      <c r="W461" s="83"/>
      <c r="X461" s="83"/>
      <c r="Y461" s="83"/>
      <c r="Z461" s="83"/>
      <c r="AA461" s="83"/>
    </row>
    <row r="462" spans="3:27" ht="15" customHeight="1" x14ac:dyDescent="0.45">
      <c r="C462" s="83"/>
      <c r="D462" s="83"/>
      <c r="E462" s="83"/>
      <c r="F462" s="83"/>
      <c r="G462" s="83"/>
      <c r="H462" s="83"/>
      <c r="I462" s="83"/>
      <c r="J462" s="7"/>
      <c r="K462" s="7"/>
      <c r="L462" s="83"/>
      <c r="M462" s="83"/>
      <c r="N462" s="83"/>
      <c r="O462" s="83"/>
      <c r="P462" s="83"/>
      <c r="Q462" s="7"/>
      <c r="R462" s="83"/>
      <c r="S462" s="83"/>
      <c r="T462" s="83"/>
      <c r="U462" s="83"/>
      <c r="V462" s="83"/>
      <c r="W462" s="83"/>
      <c r="X462" s="83"/>
      <c r="Y462" s="83"/>
      <c r="Z462" s="83"/>
      <c r="AA462" s="83"/>
    </row>
    <row r="463" spans="3:27" ht="15" customHeight="1" x14ac:dyDescent="0.45">
      <c r="C463" s="83"/>
      <c r="D463" s="83"/>
      <c r="E463" s="83"/>
      <c r="F463" s="83"/>
      <c r="G463" s="83"/>
      <c r="H463" s="83"/>
      <c r="I463" s="83"/>
      <c r="J463" s="7"/>
      <c r="K463" s="7"/>
      <c r="L463" s="83"/>
      <c r="M463" s="83"/>
      <c r="N463" s="83"/>
      <c r="O463" s="83"/>
      <c r="P463" s="83"/>
      <c r="Q463" s="7"/>
      <c r="R463" s="83"/>
      <c r="S463" s="83"/>
      <c r="T463" s="83"/>
      <c r="U463" s="83"/>
      <c r="V463" s="83"/>
      <c r="W463" s="83"/>
      <c r="X463" s="83"/>
      <c r="Y463" s="83"/>
      <c r="Z463" s="83"/>
      <c r="AA463" s="83"/>
    </row>
    <row r="464" spans="3:27" ht="15" customHeight="1" x14ac:dyDescent="0.45">
      <c r="C464" s="83"/>
      <c r="D464" s="83"/>
      <c r="E464" s="83"/>
      <c r="F464" s="83"/>
      <c r="G464" s="83"/>
      <c r="H464" s="83"/>
      <c r="I464" s="83"/>
      <c r="J464" s="7"/>
      <c r="K464" s="7"/>
      <c r="L464" s="83"/>
      <c r="M464" s="83"/>
      <c r="N464" s="83"/>
      <c r="O464" s="83"/>
      <c r="P464" s="83"/>
      <c r="Q464" s="7"/>
      <c r="R464" s="83"/>
      <c r="S464" s="83"/>
      <c r="T464" s="83"/>
      <c r="U464" s="83"/>
      <c r="V464" s="83"/>
      <c r="W464" s="83"/>
      <c r="X464" s="83"/>
      <c r="Y464" s="83"/>
      <c r="Z464" s="83"/>
      <c r="AA464" s="83"/>
    </row>
    <row r="465" spans="3:27" ht="15" customHeight="1" x14ac:dyDescent="0.45">
      <c r="C465" s="83"/>
      <c r="D465" s="83"/>
      <c r="E465" s="83"/>
      <c r="F465" s="83"/>
      <c r="G465" s="83"/>
      <c r="H465" s="83"/>
      <c r="I465" s="83"/>
      <c r="J465" s="7"/>
      <c r="K465" s="7"/>
      <c r="L465" s="83"/>
      <c r="M465" s="83"/>
      <c r="N465" s="83"/>
      <c r="O465" s="83"/>
      <c r="P465" s="83"/>
      <c r="Q465" s="7"/>
      <c r="R465" s="83"/>
      <c r="S465" s="83"/>
      <c r="T465" s="83"/>
      <c r="U465" s="83"/>
      <c r="V465" s="83"/>
      <c r="W465" s="83"/>
      <c r="X465" s="83"/>
      <c r="Y465" s="83"/>
      <c r="Z465" s="83"/>
      <c r="AA465" s="83"/>
    </row>
    <row r="466" spans="3:27" ht="15" customHeight="1" x14ac:dyDescent="0.45">
      <c r="C466" s="83"/>
      <c r="D466" s="83"/>
      <c r="E466" s="83"/>
      <c r="F466" s="83"/>
      <c r="G466" s="83"/>
      <c r="H466" s="83"/>
      <c r="I466" s="83"/>
      <c r="J466" s="7"/>
      <c r="K466" s="7"/>
      <c r="L466" s="83"/>
      <c r="M466" s="83"/>
      <c r="N466" s="83"/>
      <c r="O466" s="83"/>
      <c r="P466" s="83"/>
      <c r="Q466" s="7"/>
      <c r="R466" s="83"/>
      <c r="S466" s="83"/>
      <c r="T466" s="83"/>
      <c r="U466" s="83"/>
      <c r="V466" s="83"/>
      <c r="W466" s="83"/>
      <c r="X466" s="83"/>
      <c r="Y466" s="83"/>
      <c r="Z466" s="83"/>
      <c r="AA466" s="83"/>
    </row>
    <row r="467" spans="3:27" ht="15" customHeight="1" x14ac:dyDescent="0.45">
      <c r="C467" s="83"/>
      <c r="D467" s="83"/>
      <c r="E467" s="83"/>
      <c r="F467" s="83"/>
      <c r="G467" s="83"/>
      <c r="H467" s="83"/>
      <c r="I467" s="83"/>
      <c r="J467" s="7"/>
      <c r="K467" s="7"/>
      <c r="L467" s="83"/>
      <c r="M467" s="83"/>
      <c r="N467" s="83"/>
      <c r="O467" s="83"/>
      <c r="P467" s="83"/>
      <c r="Q467" s="7"/>
      <c r="R467" s="83"/>
      <c r="S467" s="83"/>
      <c r="T467" s="83"/>
      <c r="U467" s="83"/>
      <c r="V467" s="83"/>
      <c r="W467" s="83"/>
      <c r="X467" s="83"/>
      <c r="Y467" s="83"/>
      <c r="Z467" s="83"/>
      <c r="AA467" s="83"/>
    </row>
    <row r="468" spans="3:27" ht="15" customHeight="1" x14ac:dyDescent="0.45">
      <c r="C468" s="83"/>
      <c r="D468" s="83"/>
      <c r="E468" s="83"/>
      <c r="F468" s="83"/>
      <c r="G468" s="83"/>
      <c r="H468" s="83"/>
      <c r="I468" s="83"/>
      <c r="J468" s="7"/>
      <c r="K468" s="7"/>
      <c r="L468" s="83"/>
      <c r="M468" s="83"/>
      <c r="N468" s="83"/>
      <c r="O468" s="83"/>
      <c r="P468" s="83"/>
      <c r="Q468" s="7"/>
      <c r="R468" s="83"/>
      <c r="S468" s="83"/>
      <c r="T468" s="83"/>
      <c r="U468" s="83"/>
      <c r="V468" s="83"/>
      <c r="W468" s="83"/>
      <c r="X468" s="83"/>
      <c r="Y468" s="83"/>
      <c r="Z468" s="83"/>
      <c r="AA468" s="83"/>
    </row>
    <row r="469" spans="3:27" ht="15" customHeight="1" x14ac:dyDescent="0.45">
      <c r="C469" s="83"/>
      <c r="D469" s="83"/>
      <c r="E469" s="83"/>
      <c r="F469" s="83"/>
      <c r="G469" s="83"/>
      <c r="H469" s="83"/>
      <c r="I469" s="83"/>
      <c r="J469" s="7"/>
      <c r="K469" s="7"/>
      <c r="L469" s="83"/>
      <c r="M469" s="83"/>
      <c r="N469" s="83"/>
      <c r="O469" s="83"/>
      <c r="P469" s="83"/>
      <c r="Q469" s="7"/>
      <c r="R469" s="83"/>
      <c r="S469" s="83"/>
      <c r="T469" s="83"/>
      <c r="U469" s="83"/>
      <c r="V469" s="83"/>
      <c r="W469" s="83"/>
      <c r="X469" s="83"/>
      <c r="Y469" s="83"/>
      <c r="Z469" s="83"/>
      <c r="AA469" s="83"/>
    </row>
    <row r="470" spans="3:27" ht="15" customHeight="1" x14ac:dyDescent="0.45">
      <c r="C470" s="83"/>
      <c r="D470" s="83"/>
      <c r="E470" s="83"/>
      <c r="F470" s="83"/>
      <c r="G470" s="83"/>
      <c r="H470" s="83"/>
      <c r="I470" s="83"/>
      <c r="J470" s="7"/>
      <c r="K470" s="7"/>
      <c r="L470" s="83"/>
      <c r="M470" s="83"/>
      <c r="N470" s="83"/>
      <c r="O470" s="83"/>
      <c r="P470" s="83"/>
      <c r="Q470" s="7"/>
      <c r="R470" s="83"/>
      <c r="S470" s="83"/>
      <c r="T470" s="83"/>
      <c r="U470" s="83"/>
      <c r="V470" s="83"/>
      <c r="W470" s="83"/>
      <c r="X470" s="83"/>
      <c r="Y470" s="83"/>
      <c r="Z470" s="83"/>
      <c r="AA470" s="83"/>
    </row>
    <row r="471" spans="3:27" ht="15" customHeight="1" x14ac:dyDescent="0.45">
      <c r="C471" s="83"/>
      <c r="D471" s="83"/>
      <c r="E471" s="83"/>
      <c r="F471" s="83"/>
      <c r="G471" s="83"/>
      <c r="H471" s="83"/>
      <c r="I471" s="83"/>
      <c r="J471" s="7"/>
      <c r="K471" s="7"/>
      <c r="L471" s="83"/>
      <c r="M471" s="83"/>
      <c r="N471" s="83"/>
      <c r="O471" s="83"/>
      <c r="P471" s="83"/>
      <c r="Q471" s="7"/>
      <c r="R471" s="83"/>
      <c r="S471" s="83"/>
      <c r="T471" s="83"/>
      <c r="U471" s="83"/>
      <c r="V471" s="83"/>
      <c r="W471" s="83"/>
      <c r="X471" s="83"/>
      <c r="Y471" s="83"/>
      <c r="Z471" s="83"/>
      <c r="AA471" s="83"/>
    </row>
    <row r="472" spans="3:27" ht="15" customHeight="1" x14ac:dyDescent="0.45">
      <c r="C472" s="83"/>
      <c r="D472" s="83"/>
      <c r="E472" s="83"/>
      <c r="F472" s="83"/>
      <c r="G472" s="83"/>
      <c r="H472" s="83"/>
      <c r="I472" s="83"/>
      <c r="J472" s="7"/>
      <c r="K472" s="7"/>
      <c r="L472" s="83"/>
      <c r="M472" s="83"/>
      <c r="N472" s="83"/>
      <c r="O472" s="83"/>
      <c r="P472" s="83"/>
      <c r="Q472" s="7"/>
      <c r="R472" s="83"/>
      <c r="S472" s="83"/>
      <c r="T472" s="83"/>
      <c r="U472" s="83"/>
      <c r="V472" s="83"/>
      <c r="W472" s="83"/>
      <c r="X472" s="83"/>
      <c r="Y472" s="83"/>
      <c r="Z472" s="83"/>
      <c r="AA472" s="83"/>
    </row>
    <row r="473" spans="3:27" ht="15" customHeight="1" x14ac:dyDescent="0.45">
      <c r="C473" s="83"/>
      <c r="D473" s="83"/>
      <c r="E473" s="83"/>
      <c r="F473" s="83"/>
      <c r="G473" s="83"/>
      <c r="H473" s="83"/>
      <c r="I473" s="83"/>
      <c r="J473" s="7"/>
      <c r="K473" s="7"/>
      <c r="L473" s="83"/>
      <c r="M473" s="83"/>
      <c r="N473" s="83"/>
      <c r="O473" s="83"/>
      <c r="P473" s="83"/>
      <c r="Q473" s="7"/>
      <c r="R473" s="83"/>
      <c r="S473" s="83"/>
      <c r="T473" s="83"/>
      <c r="U473" s="83"/>
      <c r="V473" s="83"/>
      <c r="W473" s="83"/>
      <c r="X473" s="83"/>
      <c r="Y473" s="83"/>
      <c r="Z473" s="83"/>
      <c r="AA473" s="83"/>
    </row>
    <row r="474" spans="3:27" ht="15" customHeight="1" x14ac:dyDescent="0.45">
      <c r="C474" s="83"/>
      <c r="D474" s="83"/>
      <c r="E474" s="83"/>
      <c r="F474" s="83"/>
      <c r="G474" s="83"/>
      <c r="H474" s="83"/>
      <c r="I474" s="83"/>
      <c r="J474" s="7"/>
      <c r="K474" s="7"/>
      <c r="L474" s="83"/>
      <c r="M474" s="83"/>
      <c r="N474" s="83"/>
      <c r="O474" s="83"/>
      <c r="P474" s="83"/>
      <c r="Q474" s="7"/>
      <c r="R474" s="83"/>
      <c r="S474" s="83"/>
      <c r="T474" s="83"/>
      <c r="U474" s="83"/>
      <c r="V474" s="83"/>
      <c r="W474" s="83"/>
      <c r="X474" s="83"/>
      <c r="Y474" s="83"/>
      <c r="Z474" s="83"/>
      <c r="AA474" s="83"/>
    </row>
    <row r="475" spans="3:27" ht="15" customHeight="1" x14ac:dyDescent="0.45">
      <c r="C475" s="83"/>
      <c r="D475" s="83"/>
      <c r="E475" s="83"/>
      <c r="F475" s="83"/>
      <c r="G475" s="83"/>
      <c r="H475" s="83"/>
      <c r="I475" s="83"/>
      <c r="J475" s="7"/>
      <c r="K475" s="7"/>
      <c r="L475" s="83"/>
      <c r="M475" s="83"/>
      <c r="N475" s="83"/>
      <c r="O475" s="83"/>
      <c r="P475" s="83"/>
      <c r="Q475" s="7"/>
      <c r="R475" s="83"/>
      <c r="S475" s="83"/>
      <c r="T475" s="83"/>
      <c r="U475" s="83"/>
      <c r="V475" s="83"/>
      <c r="W475" s="83"/>
      <c r="X475" s="83"/>
      <c r="Y475" s="83"/>
      <c r="Z475" s="83"/>
      <c r="AA475" s="83"/>
    </row>
    <row r="476" spans="3:27" ht="15" customHeight="1" x14ac:dyDescent="0.45">
      <c r="C476" s="83"/>
      <c r="D476" s="83"/>
      <c r="E476" s="83"/>
      <c r="F476" s="83"/>
      <c r="G476" s="83"/>
      <c r="H476" s="83"/>
      <c r="I476" s="83"/>
      <c r="J476" s="7"/>
      <c r="K476" s="7"/>
      <c r="L476" s="83"/>
      <c r="M476" s="83"/>
      <c r="N476" s="83"/>
      <c r="O476" s="83"/>
      <c r="P476" s="83"/>
      <c r="Q476" s="7"/>
      <c r="R476" s="83"/>
      <c r="S476" s="83"/>
      <c r="T476" s="83"/>
      <c r="U476" s="83"/>
      <c r="V476" s="83"/>
      <c r="W476" s="83"/>
      <c r="X476" s="83"/>
      <c r="Y476" s="83"/>
      <c r="Z476" s="83"/>
      <c r="AA476" s="83"/>
    </row>
    <row r="477" spans="3:27" ht="15" customHeight="1" x14ac:dyDescent="0.45">
      <c r="C477" s="83"/>
      <c r="D477" s="83"/>
      <c r="E477" s="83"/>
      <c r="F477" s="83"/>
      <c r="G477" s="83"/>
      <c r="H477" s="83"/>
      <c r="I477" s="83"/>
      <c r="J477" s="7"/>
      <c r="K477" s="7"/>
      <c r="L477" s="83"/>
      <c r="M477" s="83"/>
      <c r="N477" s="83"/>
      <c r="O477" s="83"/>
      <c r="P477" s="83"/>
      <c r="Q477" s="7"/>
      <c r="R477" s="83"/>
      <c r="S477" s="83"/>
      <c r="T477" s="83"/>
      <c r="U477" s="83"/>
      <c r="V477" s="83"/>
      <c r="W477" s="83"/>
      <c r="X477" s="83"/>
      <c r="Y477" s="83"/>
      <c r="Z477" s="83"/>
      <c r="AA477" s="83"/>
    </row>
    <row r="478" spans="3:27" ht="15" customHeight="1" x14ac:dyDescent="0.45">
      <c r="C478" s="83"/>
      <c r="D478" s="83"/>
      <c r="E478" s="83"/>
      <c r="F478" s="83"/>
      <c r="G478" s="83"/>
      <c r="H478" s="83"/>
      <c r="I478" s="83"/>
      <c r="J478" s="7"/>
      <c r="K478" s="7"/>
      <c r="L478" s="83"/>
      <c r="M478" s="83"/>
      <c r="N478" s="83"/>
      <c r="O478" s="83"/>
      <c r="P478" s="83"/>
      <c r="Q478" s="7"/>
      <c r="R478" s="83"/>
      <c r="S478" s="83"/>
      <c r="T478" s="83"/>
      <c r="U478" s="83"/>
      <c r="V478" s="83"/>
      <c r="W478" s="83"/>
      <c r="X478" s="83"/>
      <c r="Y478" s="83"/>
      <c r="Z478" s="83"/>
      <c r="AA478" s="83"/>
    </row>
    <row r="479" spans="3:27" ht="15" customHeight="1" x14ac:dyDescent="0.45">
      <c r="C479" s="83"/>
      <c r="D479" s="83"/>
      <c r="E479" s="83"/>
      <c r="F479" s="83"/>
      <c r="G479" s="83"/>
      <c r="H479" s="83"/>
      <c r="I479" s="83"/>
      <c r="J479" s="7"/>
      <c r="K479" s="7"/>
      <c r="L479" s="83"/>
      <c r="M479" s="83"/>
      <c r="N479" s="83"/>
      <c r="O479" s="83"/>
      <c r="P479" s="83"/>
      <c r="Q479" s="7"/>
      <c r="R479" s="83"/>
      <c r="S479" s="83"/>
      <c r="T479" s="83"/>
      <c r="U479" s="83"/>
      <c r="V479" s="83"/>
      <c r="W479" s="83"/>
      <c r="X479" s="83"/>
      <c r="Y479" s="83"/>
      <c r="Z479" s="83"/>
      <c r="AA479" s="83"/>
    </row>
    <row r="480" spans="3:27" ht="15" customHeight="1" x14ac:dyDescent="0.45">
      <c r="C480" s="83"/>
      <c r="D480" s="83"/>
      <c r="E480" s="83"/>
      <c r="F480" s="83"/>
      <c r="G480" s="83"/>
      <c r="H480" s="83"/>
      <c r="I480" s="83"/>
      <c r="J480" s="7"/>
      <c r="K480" s="7"/>
      <c r="L480" s="83"/>
      <c r="M480" s="83"/>
      <c r="N480" s="83"/>
      <c r="O480" s="83"/>
      <c r="P480" s="83"/>
      <c r="Q480" s="7"/>
      <c r="R480" s="83"/>
      <c r="S480" s="83"/>
      <c r="T480" s="83"/>
      <c r="U480" s="83"/>
      <c r="V480" s="83"/>
      <c r="W480" s="83"/>
      <c r="X480" s="83"/>
      <c r="Y480" s="83"/>
      <c r="Z480" s="83"/>
      <c r="AA480" s="83"/>
    </row>
    <row r="481" spans="3:27" ht="15" customHeight="1" x14ac:dyDescent="0.45">
      <c r="C481" s="83"/>
      <c r="D481" s="83"/>
      <c r="E481" s="83"/>
      <c r="F481" s="83"/>
      <c r="G481" s="83"/>
      <c r="H481" s="83"/>
      <c r="I481" s="83"/>
      <c r="J481" s="7"/>
      <c r="K481" s="7"/>
      <c r="L481" s="83"/>
      <c r="M481" s="83"/>
      <c r="N481" s="83"/>
      <c r="O481" s="83"/>
      <c r="P481" s="83"/>
      <c r="Q481" s="7"/>
      <c r="R481" s="83"/>
      <c r="S481" s="83"/>
      <c r="T481" s="83"/>
      <c r="U481" s="83"/>
      <c r="V481" s="83"/>
      <c r="W481" s="83"/>
      <c r="X481" s="83"/>
      <c r="Y481" s="83"/>
      <c r="Z481" s="83"/>
      <c r="AA481" s="83"/>
    </row>
    <row r="482" spans="3:27" ht="15" customHeight="1" x14ac:dyDescent="0.45">
      <c r="C482" s="83"/>
      <c r="D482" s="83"/>
      <c r="E482" s="83"/>
      <c r="F482" s="83"/>
      <c r="G482" s="83"/>
      <c r="H482" s="83"/>
      <c r="I482" s="83"/>
      <c r="J482" s="7"/>
      <c r="K482" s="7"/>
      <c r="L482" s="83"/>
      <c r="M482" s="83"/>
      <c r="N482" s="83"/>
      <c r="O482" s="83"/>
      <c r="P482" s="83"/>
      <c r="Q482" s="7"/>
      <c r="R482" s="83"/>
      <c r="S482" s="83"/>
      <c r="T482" s="83"/>
      <c r="U482" s="83"/>
      <c r="V482" s="83"/>
      <c r="W482" s="83"/>
      <c r="X482" s="83"/>
      <c r="Y482" s="83"/>
      <c r="Z482" s="83"/>
      <c r="AA482" s="83"/>
    </row>
    <row r="483" spans="3:27" ht="15" customHeight="1" x14ac:dyDescent="0.45">
      <c r="C483" s="83"/>
      <c r="D483" s="83"/>
      <c r="E483" s="83"/>
      <c r="F483" s="83"/>
      <c r="G483" s="83"/>
      <c r="H483" s="83"/>
      <c r="I483" s="83"/>
      <c r="J483" s="7"/>
      <c r="K483" s="7"/>
      <c r="L483" s="83"/>
      <c r="M483" s="83"/>
      <c r="N483" s="83"/>
      <c r="O483" s="83"/>
      <c r="P483" s="83"/>
      <c r="Q483" s="7"/>
      <c r="R483" s="83"/>
      <c r="S483" s="83"/>
      <c r="T483" s="83"/>
      <c r="U483" s="83"/>
      <c r="V483" s="83"/>
      <c r="W483" s="83"/>
      <c r="X483" s="83"/>
      <c r="Y483" s="83"/>
      <c r="Z483" s="83"/>
      <c r="AA483" s="83"/>
    </row>
    <row r="484" spans="3:27" ht="15" customHeight="1" x14ac:dyDescent="0.45">
      <c r="C484" s="83"/>
      <c r="D484" s="83"/>
      <c r="E484" s="83"/>
      <c r="F484" s="83"/>
      <c r="G484" s="83"/>
      <c r="H484" s="83"/>
      <c r="I484" s="83"/>
      <c r="J484" s="7"/>
      <c r="K484" s="7"/>
      <c r="L484" s="83"/>
      <c r="M484" s="83"/>
      <c r="N484" s="83"/>
      <c r="O484" s="83"/>
      <c r="P484" s="83"/>
      <c r="Q484" s="7"/>
      <c r="R484" s="83"/>
      <c r="S484" s="83"/>
      <c r="T484" s="83"/>
      <c r="U484" s="83"/>
      <c r="V484" s="83"/>
      <c r="W484" s="83"/>
      <c r="X484" s="83"/>
      <c r="Y484" s="83"/>
      <c r="Z484" s="83"/>
      <c r="AA484" s="83"/>
    </row>
    <row r="485" spans="3:27" ht="15" customHeight="1" x14ac:dyDescent="0.45">
      <c r="C485" s="83"/>
      <c r="D485" s="83"/>
      <c r="E485" s="83"/>
      <c r="F485" s="83"/>
      <c r="G485" s="83"/>
      <c r="H485" s="83"/>
      <c r="I485" s="83"/>
      <c r="J485" s="7"/>
      <c r="K485" s="7"/>
      <c r="L485" s="83"/>
      <c r="M485" s="83"/>
      <c r="N485" s="83"/>
      <c r="O485" s="83"/>
      <c r="P485" s="83"/>
      <c r="Q485" s="7"/>
      <c r="R485" s="83"/>
      <c r="S485" s="83"/>
      <c r="T485" s="83"/>
      <c r="U485" s="83"/>
      <c r="V485" s="83"/>
      <c r="W485" s="83"/>
      <c r="X485" s="83"/>
      <c r="Y485" s="83"/>
      <c r="Z485" s="83"/>
      <c r="AA485" s="83"/>
    </row>
    <row r="486" spans="3:27" ht="15" customHeight="1" x14ac:dyDescent="0.45">
      <c r="C486" s="83"/>
      <c r="D486" s="83"/>
      <c r="E486" s="83"/>
      <c r="F486" s="83"/>
      <c r="G486" s="83"/>
      <c r="H486" s="83"/>
      <c r="I486" s="83"/>
      <c r="J486" s="7"/>
      <c r="K486" s="7"/>
      <c r="L486" s="83"/>
      <c r="M486" s="83"/>
      <c r="N486" s="83"/>
      <c r="O486" s="83"/>
      <c r="P486" s="83"/>
      <c r="Q486" s="7"/>
      <c r="R486" s="83"/>
      <c r="S486" s="83"/>
      <c r="T486" s="83"/>
      <c r="U486" s="83"/>
      <c r="V486" s="83"/>
      <c r="W486" s="83"/>
      <c r="X486" s="83"/>
      <c r="Y486" s="83"/>
      <c r="Z486" s="83"/>
      <c r="AA486" s="83"/>
    </row>
    <row r="487" spans="3:27" ht="15" customHeight="1" x14ac:dyDescent="0.45">
      <c r="C487" s="83"/>
      <c r="D487" s="83"/>
      <c r="E487" s="83"/>
      <c r="F487" s="83"/>
      <c r="G487" s="83"/>
      <c r="H487" s="83"/>
      <c r="I487" s="83"/>
      <c r="J487" s="7"/>
      <c r="K487" s="7"/>
      <c r="L487" s="83"/>
      <c r="M487" s="83"/>
      <c r="N487" s="83"/>
      <c r="O487" s="83"/>
      <c r="P487" s="83"/>
      <c r="Q487" s="7"/>
      <c r="R487" s="83"/>
      <c r="S487" s="83"/>
      <c r="T487" s="83"/>
      <c r="U487" s="83"/>
      <c r="V487" s="83"/>
      <c r="W487" s="83"/>
      <c r="X487" s="83"/>
      <c r="Y487" s="83"/>
      <c r="Z487" s="83"/>
      <c r="AA487" s="83"/>
    </row>
    <row r="488" spans="3:27" ht="15" customHeight="1" x14ac:dyDescent="0.45">
      <c r="C488" s="83"/>
      <c r="D488" s="83"/>
      <c r="E488" s="83"/>
      <c r="F488" s="83"/>
      <c r="G488" s="83"/>
      <c r="H488" s="83"/>
      <c r="I488" s="83"/>
      <c r="J488" s="7"/>
      <c r="K488" s="7"/>
      <c r="L488" s="83"/>
      <c r="M488" s="83"/>
      <c r="N488" s="83"/>
      <c r="O488" s="83"/>
      <c r="P488" s="83"/>
      <c r="Q488" s="7"/>
      <c r="R488" s="83"/>
      <c r="S488" s="83"/>
      <c r="T488" s="83"/>
      <c r="U488" s="83"/>
      <c r="V488" s="83"/>
      <c r="W488" s="83"/>
      <c r="X488" s="83"/>
      <c r="Y488" s="83"/>
      <c r="Z488" s="83"/>
      <c r="AA488" s="83"/>
    </row>
    <row r="489" spans="3:27" ht="15" customHeight="1" x14ac:dyDescent="0.45">
      <c r="C489" s="83"/>
      <c r="D489" s="83"/>
      <c r="E489" s="83"/>
      <c r="F489" s="83"/>
      <c r="G489" s="83"/>
      <c r="H489" s="83"/>
      <c r="I489" s="83"/>
      <c r="J489" s="7"/>
      <c r="K489" s="7"/>
      <c r="L489" s="83"/>
      <c r="M489" s="83"/>
      <c r="N489" s="83"/>
      <c r="O489" s="83"/>
      <c r="P489" s="83"/>
      <c r="Q489" s="7"/>
      <c r="R489" s="83"/>
      <c r="S489" s="83"/>
      <c r="T489" s="83"/>
      <c r="U489" s="83"/>
      <c r="V489" s="83"/>
      <c r="W489" s="83"/>
      <c r="X489" s="83"/>
      <c r="Y489" s="83"/>
      <c r="Z489" s="83"/>
      <c r="AA489" s="83"/>
    </row>
    <row r="490" spans="3:27" ht="15" customHeight="1" x14ac:dyDescent="0.45">
      <c r="C490" s="83"/>
      <c r="D490" s="83"/>
      <c r="E490" s="83"/>
      <c r="F490" s="83"/>
      <c r="G490" s="83"/>
      <c r="H490" s="83"/>
      <c r="I490" s="83"/>
      <c r="J490" s="7"/>
      <c r="K490" s="7"/>
      <c r="L490" s="83"/>
      <c r="M490" s="83"/>
      <c r="N490" s="83"/>
      <c r="O490" s="83"/>
      <c r="P490" s="83"/>
      <c r="Q490" s="7"/>
      <c r="R490" s="83"/>
      <c r="S490" s="83"/>
      <c r="T490" s="83"/>
      <c r="U490" s="83"/>
      <c r="V490" s="83"/>
      <c r="W490" s="83"/>
      <c r="X490" s="83"/>
      <c r="Y490" s="83"/>
      <c r="Z490" s="83"/>
      <c r="AA490" s="83"/>
    </row>
    <row r="491" spans="3:27" ht="15" customHeight="1" x14ac:dyDescent="0.45">
      <c r="C491" s="83"/>
      <c r="D491" s="83"/>
      <c r="E491" s="83"/>
      <c r="F491" s="83"/>
      <c r="G491" s="83"/>
      <c r="H491" s="83"/>
      <c r="I491" s="83"/>
      <c r="J491" s="7"/>
      <c r="K491" s="7"/>
      <c r="L491" s="83"/>
      <c r="M491" s="83"/>
      <c r="N491" s="83"/>
      <c r="O491" s="83"/>
      <c r="P491" s="83"/>
      <c r="Q491" s="7"/>
      <c r="R491" s="83"/>
      <c r="S491" s="83"/>
      <c r="T491" s="83"/>
      <c r="U491" s="83"/>
      <c r="V491" s="83"/>
      <c r="W491" s="83"/>
      <c r="X491" s="83"/>
      <c r="Y491" s="83"/>
      <c r="Z491" s="83"/>
      <c r="AA491" s="83"/>
    </row>
    <row r="492" spans="3:27" ht="15" customHeight="1" x14ac:dyDescent="0.45">
      <c r="C492" s="83"/>
      <c r="D492" s="83"/>
      <c r="E492" s="83"/>
      <c r="F492" s="83"/>
      <c r="G492" s="83"/>
      <c r="H492" s="83"/>
      <c r="I492" s="83"/>
      <c r="J492" s="7"/>
      <c r="K492" s="7"/>
      <c r="L492" s="83"/>
      <c r="M492" s="83"/>
      <c r="N492" s="83"/>
      <c r="O492" s="83"/>
      <c r="P492" s="83"/>
      <c r="Q492" s="7"/>
      <c r="R492" s="83"/>
      <c r="S492" s="83"/>
      <c r="T492" s="83"/>
      <c r="U492" s="83"/>
      <c r="V492" s="83"/>
      <c r="W492" s="83"/>
      <c r="X492" s="83"/>
      <c r="Y492" s="83"/>
      <c r="Z492" s="83"/>
      <c r="AA492" s="83"/>
    </row>
    <row r="493" spans="3:27" ht="15" customHeight="1" x14ac:dyDescent="0.45">
      <c r="C493" s="83"/>
      <c r="D493" s="83"/>
      <c r="E493" s="83"/>
      <c r="F493" s="83"/>
      <c r="G493" s="83"/>
      <c r="H493" s="83"/>
      <c r="I493" s="83"/>
      <c r="J493" s="7"/>
      <c r="K493" s="7"/>
      <c r="L493" s="83"/>
      <c r="M493" s="83"/>
      <c r="N493" s="83"/>
      <c r="O493" s="83"/>
      <c r="P493" s="83"/>
      <c r="Q493" s="7"/>
      <c r="R493" s="83"/>
      <c r="S493" s="83"/>
      <c r="T493" s="83"/>
      <c r="U493" s="83"/>
      <c r="V493" s="83"/>
      <c r="W493" s="83"/>
      <c r="X493" s="83"/>
      <c r="Y493" s="83"/>
      <c r="Z493" s="83"/>
      <c r="AA493" s="83"/>
    </row>
    <row r="494" spans="3:27" ht="15" customHeight="1" x14ac:dyDescent="0.45">
      <c r="C494" s="83"/>
      <c r="D494" s="83"/>
      <c r="E494" s="83"/>
      <c r="F494" s="83"/>
      <c r="G494" s="83"/>
      <c r="H494" s="83"/>
      <c r="I494" s="83"/>
      <c r="J494" s="7"/>
      <c r="K494" s="7"/>
      <c r="L494" s="83"/>
      <c r="M494" s="83"/>
      <c r="N494" s="83"/>
      <c r="O494" s="83"/>
      <c r="P494" s="83"/>
      <c r="Q494" s="7"/>
      <c r="R494" s="83"/>
      <c r="S494" s="83"/>
      <c r="T494" s="83"/>
      <c r="U494" s="83"/>
      <c r="V494" s="83"/>
      <c r="W494" s="83"/>
      <c r="X494" s="83"/>
      <c r="Y494" s="83"/>
      <c r="Z494" s="83"/>
      <c r="AA494" s="83"/>
    </row>
    <row r="495" spans="3:27" ht="15" customHeight="1" x14ac:dyDescent="0.45">
      <c r="C495" s="83"/>
      <c r="D495" s="83"/>
      <c r="E495" s="83"/>
      <c r="F495" s="83"/>
      <c r="G495" s="83"/>
      <c r="H495" s="83"/>
      <c r="I495" s="83"/>
      <c r="J495" s="7"/>
      <c r="K495" s="7"/>
      <c r="L495" s="83"/>
      <c r="M495" s="83"/>
      <c r="N495" s="83"/>
      <c r="O495" s="83"/>
      <c r="P495" s="83"/>
      <c r="Q495" s="7"/>
      <c r="R495" s="83"/>
      <c r="S495" s="83"/>
      <c r="T495" s="83"/>
      <c r="U495" s="83"/>
      <c r="V495" s="83"/>
      <c r="W495" s="83"/>
      <c r="X495" s="83"/>
      <c r="Y495" s="83"/>
      <c r="Z495" s="83"/>
      <c r="AA495" s="83"/>
    </row>
    <row r="496" spans="3:27" ht="15" customHeight="1" x14ac:dyDescent="0.45">
      <c r="C496" s="83"/>
      <c r="D496" s="83"/>
      <c r="E496" s="83"/>
      <c r="F496" s="83"/>
      <c r="G496" s="83"/>
      <c r="H496" s="83"/>
      <c r="I496" s="83"/>
      <c r="J496" s="7"/>
      <c r="K496" s="7"/>
      <c r="L496" s="83"/>
      <c r="M496" s="83"/>
      <c r="N496" s="83"/>
      <c r="O496" s="83"/>
      <c r="P496" s="83"/>
      <c r="Q496" s="7"/>
      <c r="R496" s="83"/>
      <c r="S496" s="83"/>
      <c r="T496" s="83"/>
      <c r="U496" s="83"/>
      <c r="V496" s="83"/>
      <c r="W496" s="83"/>
      <c r="X496" s="83"/>
      <c r="Y496" s="83"/>
      <c r="Z496" s="83"/>
      <c r="AA496" s="83"/>
    </row>
    <row r="497" spans="3:27" ht="15" customHeight="1" x14ac:dyDescent="0.45">
      <c r="C497" s="83"/>
      <c r="D497" s="83"/>
      <c r="E497" s="83"/>
      <c r="F497" s="83"/>
      <c r="G497" s="83"/>
      <c r="H497" s="83"/>
      <c r="I497" s="83"/>
      <c r="J497" s="7"/>
      <c r="K497" s="7"/>
      <c r="L497" s="83"/>
      <c r="M497" s="83"/>
      <c r="N497" s="83"/>
      <c r="O497" s="83"/>
      <c r="P497" s="83"/>
      <c r="Q497" s="7"/>
      <c r="R497" s="83"/>
      <c r="S497" s="83"/>
      <c r="T497" s="83"/>
      <c r="U497" s="83"/>
      <c r="V497" s="83"/>
      <c r="W497" s="83"/>
      <c r="X497" s="83"/>
      <c r="Y497" s="83"/>
      <c r="Z497" s="83"/>
      <c r="AA497" s="83"/>
    </row>
    <row r="498" spans="3:27" ht="15" customHeight="1" x14ac:dyDescent="0.45">
      <c r="C498" s="83"/>
      <c r="D498" s="83"/>
      <c r="E498" s="83"/>
      <c r="F498" s="83"/>
      <c r="G498" s="83"/>
      <c r="H498" s="83"/>
      <c r="I498" s="83"/>
      <c r="J498" s="7"/>
      <c r="K498" s="7"/>
      <c r="L498" s="83"/>
      <c r="M498" s="83"/>
      <c r="N498" s="83"/>
      <c r="O498" s="83"/>
      <c r="P498" s="83"/>
      <c r="Q498" s="7"/>
      <c r="R498" s="83"/>
      <c r="S498" s="83"/>
      <c r="T498" s="83"/>
      <c r="U498" s="83"/>
      <c r="V498" s="83"/>
      <c r="W498" s="83"/>
      <c r="X498" s="83"/>
      <c r="Y498" s="83"/>
      <c r="Z498" s="83"/>
      <c r="AA498" s="83"/>
    </row>
    <row r="499" spans="3:27" ht="15" customHeight="1" x14ac:dyDescent="0.45">
      <c r="C499" s="83"/>
      <c r="D499" s="83"/>
      <c r="E499" s="83"/>
      <c r="F499" s="83"/>
      <c r="G499" s="83"/>
      <c r="H499" s="83"/>
      <c r="I499" s="83"/>
      <c r="J499" s="7"/>
      <c r="K499" s="7"/>
      <c r="L499" s="83"/>
      <c r="M499" s="83"/>
      <c r="N499" s="83"/>
      <c r="O499" s="83"/>
      <c r="P499" s="83"/>
      <c r="Q499" s="7"/>
      <c r="R499" s="83"/>
      <c r="S499" s="83"/>
      <c r="T499" s="83"/>
      <c r="U499" s="83"/>
      <c r="V499" s="83"/>
      <c r="W499" s="83"/>
      <c r="X499" s="83"/>
      <c r="Y499" s="83"/>
      <c r="Z499" s="83"/>
      <c r="AA499" s="83"/>
    </row>
    <row r="500" spans="3:27" ht="15" customHeight="1" x14ac:dyDescent="0.45">
      <c r="C500" s="83"/>
      <c r="D500" s="83"/>
      <c r="E500" s="83"/>
      <c r="F500" s="83"/>
      <c r="G500" s="83"/>
      <c r="H500" s="83"/>
      <c r="I500" s="83"/>
      <c r="J500" s="7"/>
      <c r="K500" s="7"/>
      <c r="L500" s="83"/>
      <c r="M500" s="83"/>
      <c r="N500" s="83"/>
      <c r="O500" s="83"/>
      <c r="P500" s="83"/>
      <c r="Q500" s="7"/>
      <c r="R500" s="83"/>
      <c r="S500" s="83"/>
      <c r="T500" s="83"/>
      <c r="U500" s="83"/>
      <c r="V500" s="83"/>
      <c r="W500" s="83"/>
      <c r="X500" s="83"/>
      <c r="Y500" s="83"/>
      <c r="Z500" s="83"/>
      <c r="AA500" s="83"/>
    </row>
    <row r="501" spans="3:27" ht="15" customHeight="1" x14ac:dyDescent="0.45">
      <c r="C501" s="83"/>
      <c r="D501" s="83"/>
      <c r="E501" s="83"/>
      <c r="F501" s="83"/>
      <c r="G501" s="83"/>
      <c r="H501" s="83"/>
      <c r="I501" s="83"/>
      <c r="J501" s="7"/>
      <c r="K501" s="7"/>
      <c r="L501" s="83"/>
      <c r="M501" s="83"/>
      <c r="N501" s="83"/>
      <c r="O501" s="83"/>
      <c r="P501" s="83"/>
      <c r="Q501" s="7"/>
      <c r="R501" s="83"/>
      <c r="S501" s="83"/>
      <c r="T501" s="83"/>
      <c r="U501" s="83"/>
      <c r="V501" s="83"/>
      <c r="W501" s="83"/>
      <c r="X501" s="83"/>
      <c r="Y501" s="83"/>
      <c r="Z501" s="83"/>
      <c r="AA501" s="83"/>
    </row>
    <row r="502" spans="3:27" ht="15" customHeight="1" x14ac:dyDescent="0.45">
      <c r="C502" s="83"/>
      <c r="D502" s="83"/>
      <c r="E502" s="83"/>
      <c r="F502" s="83"/>
      <c r="G502" s="83"/>
      <c r="H502" s="83"/>
      <c r="I502" s="83"/>
      <c r="J502" s="7"/>
      <c r="K502" s="7"/>
      <c r="L502" s="83"/>
      <c r="M502" s="83"/>
      <c r="N502" s="83"/>
      <c r="O502" s="83"/>
      <c r="P502" s="83"/>
      <c r="Q502" s="7"/>
      <c r="R502" s="83"/>
      <c r="S502" s="83"/>
      <c r="T502" s="83"/>
      <c r="U502" s="83"/>
      <c r="V502" s="83"/>
      <c r="W502" s="83"/>
      <c r="X502" s="83"/>
      <c r="Y502" s="83"/>
      <c r="Z502" s="83"/>
      <c r="AA502" s="83"/>
    </row>
    <row r="503" spans="3:27" ht="15" customHeight="1" x14ac:dyDescent="0.45">
      <c r="C503" s="83"/>
      <c r="D503" s="83"/>
      <c r="E503" s="83"/>
      <c r="F503" s="83"/>
      <c r="G503" s="83"/>
      <c r="H503" s="83"/>
      <c r="I503" s="83"/>
      <c r="J503" s="7"/>
      <c r="K503" s="7"/>
      <c r="L503" s="83"/>
      <c r="M503" s="83"/>
      <c r="N503" s="83"/>
      <c r="O503" s="83"/>
      <c r="P503" s="83"/>
      <c r="Q503" s="7"/>
      <c r="R503" s="83"/>
      <c r="S503" s="83"/>
      <c r="T503" s="83"/>
      <c r="U503" s="83"/>
      <c r="V503" s="83"/>
      <c r="W503" s="83"/>
      <c r="X503" s="83"/>
      <c r="Y503" s="83"/>
      <c r="Z503" s="83"/>
      <c r="AA503" s="83"/>
    </row>
    <row r="504" spans="3:27" ht="15" customHeight="1" x14ac:dyDescent="0.45">
      <c r="C504" s="83"/>
      <c r="D504" s="83"/>
      <c r="E504" s="83"/>
      <c r="F504" s="83"/>
      <c r="G504" s="83"/>
      <c r="H504" s="83"/>
      <c r="I504" s="83"/>
      <c r="J504" s="7"/>
      <c r="K504" s="7"/>
      <c r="L504" s="83"/>
      <c r="M504" s="83"/>
      <c r="N504" s="83"/>
      <c r="O504" s="83"/>
      <c r="P504" s="83"/>
      <c r="Q504" s="7"/>
      <c r="R504" s="83"/>
      <c r="S504" s="83"/>
      <c r="T504" s="83"/>
      <c r="U504" s="83"/>
      <c r="V504" s="83"/>
      <c r="W504" s="83"/>
      <c r="X504" s="83"/>
      <c r="Y504" s="83"/>
      <c r="Z504" s="83"/>
      <c r="AA504" s="83"/>
    </row>
    <row r="505" spans="3:27" ht="15" customHeight="1" x14ac:dyDescent="0.45">
      <c r="C505" s="83"/>
      <c r="D505" s="83"/>
      <c r="E505" s="83"/>
      <c r="F505" s="83"/>
      <c r="G505" s="83"/>
      <c r="H505" s="83"/>
      <c r="I505" s="83"/>
      <c r="J505" s="7"/>
      <c r="K505" s="7"/>
      <c r="L505" s="83"/>
      <c r="M505" s="83"/>
      <c r="N505" s="83"/>
      <c r="O505" s="83"/>
      <c r="P505" s="83"/>
      <c r="Q505" s="7"/>
      <c r="R505" s="83"/>
      <c r="S505" s="83"/>
      <c r="T505" s="83"/>
      <c r="U505" s="83"/>
      <c r="V505" s="83"/>
      <c r="W505" s="83"/>
      <c r="X505" s="83"/>
      <c r="Y505" s="83"/>
      <c r="Z505" s="83"/>
      <c r="AA505" s="83"/>
    </row>
    <row r="506" spans="3:27" ht="15" customHeight="1" x14ac:dyDescent="0.45">
      <c r="C506" s="83"/>
      <c r="D506" s="83"/>
      <c r="E506" s="83"/>
      <c r="F506" s="83"/>
      <c r="G506" s="83"/>
      <c r="H506" s="83"/>
      <c r="I506" s="83"/>
      <c r="J506" s="7"/>
      <c r="K506" s="7"/>
      <c r="L506" s="83"/>
      <c r="M506" s="83"/>
      <c r="N506" s="83"/>
      <c r="O506" s="83"/>
      <c r="P506" s="83"/>
      <c r="Q506" s="7"/>
      <c r="R506" s="83"/>
      <c r="S506" s="83"/>
      <c r="T506" s="83"/>
      <c r="U506" s="83"/>
      <c r="V506" s="83"/>
      <c r="W506" s="83"/>
      <c r="X506" s="83"/>
      <c r="Y506" s="83"/>
      <c r="Z506" s="83"/>
      <c r="AA506" s="83"/>
    </row>
    <row r="507" spans="3:27" ht="15" customHeight="1" x14ac:dyDescent="0.45">
      <c r="C507" s="83"/>
      <c r="D507" s="83"/>
      <c r="E507" s="83"/>
      <c r="F507" s="83"/>
      <c r="G507" s="83"/>
      <c r="H507" s="83"/>
      <c r="I507" s="83"/>
      <c r="J507" s="7"/>
      <c r="K507" s="7"/>
      <c r="L507" s="83"/>
      <c r="M507" s="83"/>
      <c r="N507" s="83"/>
      <c r="O507" s="83"/>
      <c r="P507" s="83"/>
      <c r="Q507" s="7"/>
      <c r="R507" s="83"/>
      <c r="S507" s="83"/>
      <c r="T507" s="83"/>
      <c r="U507" s="83"/>
      <c r="V507" s="83"/>
      <c r="W507" s="83"/>
      <c r="X507" s="83"/>
      <c r="Y507" s="83"/>
      <c r="Z507" s="83"/>
      <c r="AA507" s="83"/>
    </row>
    <row r="508" spans="3:27" ht="15" customHeight="1" x14ac:dyDescent="0.45">
      <c r="C508" s="83"/>
      <c r="D508" s="83"/>
      <c r="E508" s="83"/>
      <c r="F508" s="83"/>
      <c r="G508" s="83"/>
      <c r="H508" s="83"/>
      <c r="I508" s="83"/>
      <c r="J508" s="7"/>
      <c r="K508" s="7"/>
      <c r="L508" s="83"/>
      <c r="M508" s="83"/>
      <c r="N508" s="83"/>
      <c r="O508" s="83"/>
      <c r="P508" s="83"/>
      <c r="Q508" s="7"/>
      <c r="R508" s="83"/>
      <c r="S508" s="83"/>
      <c r="T508" s="83"/>
      <c r="U508" s="83"/>
      <c r="V508" s="83"/>
      <c r="W508" s="83"/>
      <c r="X508" s="83"/>
      <c r="Y508" s="83"/>
      <c r="Z508" s="83"/>
      <c r="AA508" s="83"/>
    </row>
    <row r="509" spans="3:27" ht="15" customHeight="1" x14ac:dyDescent="0.45">
      <c r="C509" s="83"/>
      <c r="D509" s="83"/>
      <c r="E509" s="83"/>
      <c r="F509" s="83"/>
      <c r="G509" s="83"/>
      <c r="H509" s="83"/>
      <c r="I509" s="83"/>
      <c r="J509" s="7"/>
      <c r="K509" s="7"/>
      <c r="L509" s="83"/>
      <c r="M509" s="83"/>
      <c r="N509" s="83"/>
      <c r="O509" s="83"/>
      <c r="P509" s="83"/>
      <c r="Q509" s="7"/>
      <c r="R509" s="83"/>
      <c r="S509" s="83"/>
      <c r="T509" s="83"/>
      <c r="U509" s="83"/>
      <c r="V509" s="83"/>
      <c r="W509" s="83"/>
      <c r="X509" s="83"/>
      <c r="Y509" s="83"/>
      <c r="Z509" s="83"/>
      <c r="AA509" s="83"/>
    </row>
    <row r="510" spans="3:27" ht="15" customHeight="1" x14ac:dyDescent="0.45">
      <c r="C510" s="83"/>
      <c r="D510" s="83"/>
      <c r="E510" s="83"/>
      <c r="F510" s="83"/>
      <c r="G510" s="83"/>
      <c r="H510" s="83"/>
      <c r="I510" s="83"/>
      <c r="J510" s="7"/>
      <c r="K510" s="7"/>
      <c r="L510" s="83"/>
      <c r="M510" s="83"/>
      <c r="N510" s="83"/>
      <c r="O510" s="83"/>
      <c r="P510" s="83"/>
      <c r="Q510" s="7"/>
      <c r="R510" s="83"/>
      <c r="S510" s="83"/>
      <c r="T510" s="83"/>
      <c r="U510" s="83"/>
      <c r="V510" s="83"/>
      <c r="W510" s="83"/>
      <c r="X510" s="83"/>
      <c r="Y510" s="83"/>
      <c r="Z510" s="83"/>
      <c r="AA510" s="83"/>
    </row>
    <row r="511" spans="3:27" ht="15" customHeight="1" x14ac:dyDescent="0.45">
      <c r="C511" s="83"/>
      <c r="D511" s="83"/>
      <c r="E511" s="83"/>
      <c r="F511" s="83"/>
      <c r="G511" s="83"/>
      <c r="H511" s="83"/>
      <c r="I511" s="83"/>
      <c r="J511" s="7"/>
      <c r="K511" s="7"/>
      <c r="L511" s="83"/>
      <c r="M511" s="83"/>
      <c r="N511" s="83"/>
      <c r="O511" s="83"/>
      <c r="P511" s="83"/>
      <c r="Q511" s="7"/>
      <c r="R511" s="83"/>
      <c r="S511" s="83"/>
      <c r="T511" s="83"/>
      <c r="U511" s="83"/>
      <c r="V511" s="83"/>
      <c r="W511" s="83"/>
      <c r="X511" s="83"/>
      <c r="Y511" s="83"/>
      <c r="Z511" s="83"/>
      <c r="AA511" s="83"/>
    </row>
    <row r="512" spans="3:27" ht="15" customHeight="1" x14ac:dyDescent="0.45">
      <c r="C512" s="83"/>
      <c r="D512" s="83"/>
      <c r="E512" s="83"/>
      <c r="F512" s="83"/>
      <c r="G512" s="83"/>
      <c r="H512" s="83"/>
      <c r="I512" s="83"/>
      <c r="J512" s="7"/>
      <c r="K512" s="7"/>
      <c r="L512" s="83"/>
      <c r="M512" s="83"/>
      <c r="N512" s="83"/>
      <c r="O512" s="83"/>
      <c r="P512" s="83"/>
      <c r="Q512" s="7"/>
      <c r="R512" s="83"/>
      <c r="S512" s="83"/>
      <c r="T512" s="83"/>
      <c r="U512" s="83"/>
      <c r="V512" s="83"/>
      <c r="W512" s="83"/>
      <c r="X512" s="83"/>
      <c r="Y512" s="83"/>
      <c r="Z512" s="83"/>
      <c r="AA512" s="83"/>
    </row>
    <row r="513" spans="3:27" ht="15" customHeight="1" x14ac:dyDescent="0.45">
      <c r="C513" s="83"/>
      <c r="D513" s="83"/>
      <c r="E513" s="83"/>
      <c r="F513" s="83"/>
      <c r="G513" s="83"/>
      <c r="H513" s="83"/>
      <c r="I513" s="83"/>
      <c r="J513" s="7"/>
      <c r="K513" s="7"/>
      <c r="L513" s="83"/>
      <c r="M513" s="83"/>
      <c r="N513" s="83"/>
      <c r="O513" s="83"/>
      <c r="P513" s="83"/>
      <c r="Q513" s="7"/>
      <c r="R513" s="83"/>
      <c r="S513" s="83"/>
      <c r="T513" s="83"/>
      <c r="U513" s="83"/>
      <c r="V513" s="83"/>
      <c r="W513" s="83"/>
      <c r="X513" s="83"/>
      <c r="Y513" s="83"/>
      <c r="Z513" s="83"/>
      <c r="AA513" s="83"/>
    </row>
    <row r="514" spans="3:27" ht="15" customHeight="1" x14ac:dyDescent="0.45">
      <c r="C514" s="83"/>
      <c r="D514" s="83"/>
      <c r="E514" s="83"/>
      <c r="F514" s="83"/>
      <c r="G514" s="83"/>
      <c r="H514" s="83"/>
      <c r="I514" s="83"/>
      <c r="J514" s="7"/>
      <c r="K514" s="7"/>
      <c r="L514" s="83"/>
      <c r="M514" s="83"/>
      <c r="N514" s="83"/>
      <c r="O514" s="83"/>
      <c r="P514" s="83"/>
      <c r="Q514" s="7"/>
      <c r="R514" s="83"/>
      <c r="S514" s="83"/>
      <c r="T514" s="83"/>
      <c r="U514" s="83"/>
      <c r="V514" s="83"/>
      <c r="W514" s="83"/>
      <c r="X514" s="83"/>
      <c r="Y514" s="83"/>
      <c r="Z514" s="83"/>
      <c r="AA514" s="83"/>
    </row>
    <row r="515" spans="3:27" ht="15" customHeight="1" x14ac:dyDescent="0.45">
      <c r="C515" s="83"/>
      <c r="D515" s="83"/>
      <c r="E515" s="83"/>
      <c r="F515" s="83"/>
      <c r="G515" s="83"/>
      <c r="H515" s="83"/>
      <c r="I515" s="83"/>
      <c r="J515" s="7"/>
      <c r="K515" s="7"/>
      <c r="L515" s="83"/>
      <c r="M515" s="83"/>
      <c r="N515" s="83"/>
      <c r="O515" s="83"/>
      <c r="P515" s="83"/>
      <c r="Q515" s="7"/>
      <c r="R515" s="83"/>
      <c r="S515" s="83"/>
      <c r="T515" s="83"/>
      <c r="U515" s="83"/>
      <c r="V515" s="83"/>
      <c r="W515" s="83"/>
      <c r="X515" s="83"/>
      <c r="Y515" s="83"/>
      <c r="Z515" s="83"/>
      <c r="AA515" s="83"/>
    </row>
    <row r="516" spans="3:27" ht="15" customHeight="1" x14ac:dyDescent="0.45">
      <c r="C516" s="83"/>
      <c r="D516" s="83"/>
      <c r="E516" s="83"/>
      <c r="F516" s="83"/>
      <c r="G516" s="83"/>
      <c r="H516" s="83"/>
      <c r="I516" s="83"/>
      <c r="J516" s="7"/>
      <c r="K516" s="7"/>
      <c r="L516" s="83"/>
      <c r="M516" s="83"/>
      <c r="N516" s="83"/>
      <c r="O516" s="83"/>
      <c r="P516" s="83"/>
      <c r="Q516" s="7"/>
      <c r="R516" s="83"/>
      <c r="S516" s="83"/>
      <c r="T516" s="83"/>
      <c r="U516" s="83"/>
      <c r="V516" s="83"/>
      <c r="W516" s="83"/>
      <c r="X516" s="83"/>
      <c r="Y516" s="83"/>
      <c r="Z516" s="83"/>
      <c r="AA516" s="83"/>
    </row>
    <row r="517" spans="3:27" ht="15" customHeight="1" x14ac:dyDescent="0.45">
      <c r="C517" s="83"/>
      <c r="D517" s="83"/>
      <c r="E517" s="83"/>
      <c r="F517" s="83"/>
      <c r="G517" s="83"/>
      <c r="H517" s="83"/>
      <c r="I517" s="83"/>
      <c r="J517" s="7"/>
      <c r="K517" s="7"/>
      <c r="L517" s="83"/>
      <c r="M517" s="83"/>
      <c r="N517" s="83"/>
      <c r="O517" s="83"/>
      <c r="P517" s="83"/>
      <c r="Q517" s="7"/>
      <c r="R517" s="83"/>
      <c r="S517" s="83"/>
      <c r="T517" s="83"/>
      <c r="U517" s="83"/>
      <c r="V517" s="83"/>
      <c r="W517" s="83"/>
      <c r="X517" s="83"/>
      <c r="Y517" s="83"/>
      <c r="Z517" s="83"/>
      <c r="AA517" s="83"/>
    </row>
    <row r="518" spans="3:27" ht="15" customHeight="1" x14ac:dyDescent="0.45">
      <c r="C518" s="83"/>
      <c r="D518" s="83"/>
      <c r="E518" s="83"/>
      <c r="F518" s="83"/>
      <c r="G518" s="83"/>
      <c r="H518" s="83"/>
      <c r="I518" s="83"/>
      <c r="J518" s="7"/>
      <c r="K518" s="7"/>
      <c r="L518" s="83"/>
      <c r="M518" s="83"/>
      <c r="N518" s="83"/>
      <c r="O518" s="83"/>
      <c r="P518" s="83"/>
      <c r="Q518" s="7"/>
      <c r="R518" s="83"/>
      <c r="S518" s="83"/>
      <c r="T518" s="83"/>
      <c r="U518" s="83"/>
      <c r="V518" s="83"/>
      <c r="W518" s="83"/>
      <c r="X518" s="83"/>
      <c r="Y518" s="83"/>
      <c r="Z518" s="83"/>
      <c r="AA518" s="83"/>
    </row>
    <row r="519" spans="3:27" ht="15" customHeight="1" x14ac:dyDescent="0.45">
      <c r="C519" s="83"/>
      <c r="D519" s="83"/>
      <c r="E519" s="83"/>
      <c r="F519" s="83"/>
      <c r="G519" s="83"/>
      <c r="H519" s="83"/>
      <c r="I519" s="83"/>
      <c r="J519" s="7"/>
      <c r="K519" s="7"/>
      <c r="L519" s="83"/>
      <c r="M519" s="83"/>
      <c r="N519" s="83"/>
      <c r="O519" s="83"/>
      <c r="P519" s="83"/>
      <c r="Q519" s="7"/>
      <c r="R519" s="83"/>
      <c r="S519" s="83"/>
      <c r="T519" s="83"/>
      <c r="U519" s="83"/>
      <c r="V519" s="83"/>
      <c r="W519" s="83"/>
      <c r="X519" s="83"/>
      <c r="Y519" s="83"/>
      <c r="Z519" s="83"/>
      <c r="AA519" s="83"/>
    </row>
    <row r="520" spans="3:27" ht="15" customHeight="1" x14ac:dyDescent="0.45">
      <c r="C520" s="83"/>
      <c r="D520" s="83"/>
      <c r="E520" s="83"/>
      <c r="F520" s="83"/>
      <c r="G520" s="83"/>
      <c r="H520" s="83"/>
      <c r="I520" s="83"/>
      <c r="J520" s="7"/>
      <c r="K520" s="7"/>
      <c r="L520" s="83"/>
      <c r="M520" s="83"/>
      <c r="N520" s="83"/>
      <c r="O520" s="83"/>
      <c r="P520" s="83"/>
      <c r="Q520" s="7"/>
      <c r="R520" s="83"/>
      <c r="S520" s="83"/>
      <c r="T520" s="83"/>
      <c r="U520" s="83"/>
      <c r="V520" s="83"/>
      <c r="W520" s="83"/>
      <c r="X520" s="83"/>
      <c r="Y520" s="83"/>
      <c r="Z520" s="83"/>
      <c r="AA520" s="83"/>
    </row>
    <row r="521" spans="3:27" ht="15" customHeight="1" x14ac:dyDescent="0.45">
      <c r="C521" s="83"/>
      <c r="D521" s="83"/>
      <c r="E521" s="83"/>
      <c r="F521" s="83"/>
      <c r="G521" s="83"/>
      <c r="H521" s="83"/>
      <c r="I521" s="83"/>
      <c r="J521" s="7"/>
      <c r="K521" s="7"/>
      <c r="L521" s="83"/>
      <c r="M521" s="83"/>
      <c r="N521" s="83"/>
      <c r="O521" s="83"/>
      <c r="P521" s="83"/>
      <c r="Q521" s="7"/>
      <c r="R521" s="83"/>
      <c r="S521" s="83"/>
      <c r="T521" s="83"/>
      <c r="U521" s="83"/>
      <c r="V521" s="83"/>
      <c r="W521" s="83"/>
      <c r="X521" s="83"/>
      <c r="Y521" s="83"/>
      <c r="Z521" s="83"/>
      <c r="AA521" s="83"/>
    </row>
    <row r="522" spans="3:27" ht="15" customHeight="1" x14ac:dyDescent="0.45">
      <c r="C522" s="83"/>
      <c r="D522" s="83"/>
      <c r="E522" s="83"/>
      <c r="F522" s="83"/>
      <c r="G522" s="83"/>
      <c r="H522" s="83"/>
      <c r="I522" s="83"/>
      <c r="J522" s="7"/>
      <c r="K522" s="7"/>
      <c r="L522" s="83"/>
      <c r="M522" s="83"/>
      <c r="N522" s="83"/>
      <c r="O522" s="83"/>
      <c r="P522" s="83"/>
      <c r="Q522" s="7"/>
      <c r="R522" s="83"/>
      <c r="S522" s="83"/>
      <c r="T522" s="83"/>
      <c r="U522" s="83"/>
      <c r="V522" s="83"/>
      <c r="W522" s="83"/>
      <c r="X522" s="83"/>
      <c r="Y522" s="83"/>
      <c r="Z522" s="83"/>
      <c r="AA522" s="83"/>
    </row>
    <row r="523" spans="3:27" ht="15" customHeight="1" x14ac:dyDescent="0.45">
      <c r="C523" s="83"/>
      <c r="D523" s="83"/>
      <c r="E523" s="83"/>
      <c r="F523" s="83"/>
      <c r="G523" s="83"/>
      <c r="H523" s="83"/>
      <c r="I523" s="83"/>
      <c r="J523" s="7"/>
      <c r="K523" s="7"/>
      <c r="L523" s="83"/>
      <c r="M523" s="83"/>
      <c r="N523" s="83"/>
      <c r="O523" s="83"/>
      <c r="P523" s="83"/>
      <c r="Q523" s="7"/>
      <c r="R523" s="83"/>
      <c r="S523" s="83"/>
      <c r="T523" s="83"/>
      <c r="U523" s="83"/>
      <c r="V523" s="83"/>
      <c r="W523" s="83"/>
      <c r="X523" s="83"/>
      <c r="Y523" s="83"/>
      <c r="Z523" s="83"/>
      <c r="AA523" s="83"/>
    </row>
    <row r="524" spans="3:27" ht="15" customHeight="1" x14ac:dyDescent="0.45">
      <c r="C524" s="83"/>
      <c r="D524" s="83"/>
      <c r="E524" s="83"/>
      <c r="F524" s="83"/>
      <c r="G524" s="83"/>
      <c r="H524" s="83"/>
      <c r="I524" s="83"/>
      <c r="J524" s="7"/>
      <c r="K524" s="7"/>
      <c r="L524" s="83"/>
      <c r="M524" s="83"/>
      <c r="N524" s="83"/>
      <c r="O524" s="83"/>
      <c r="P524" s="83"/>
      <c r="Q524" s="7"/>
      <c r="R524" s="83"/>
      <c r="S524" s="83"/>
      <c r="T524" s="83"/>
      <c r="U524" s="83"/>
      <c r="V524" s="83"/>
      <c r="W524" s="83"/>
      <c r="X524" s="83"/>
      <c r="Y524" s="83"/>
      <c r="Z524" s="83"/>
      <c r="AA524" s="83"/>
    </row>
    <row r="525" spans="3:27" ht="15" customHeight="1" x14ac:dyDescent="0.45">
      <c r="C525" s="83"/>
      <c r="D525" s="83"/>
      <c r="E525" s="83"/>
      <c r="F525" s="83"/>
      <c r="G525" s="83"/>
      <c r="H525" s="83"/>
      <c r="I525" s="83"/>
      <c r="J525" s="7"/>
      <c r="K525" s="7"/>
      <c r="L525" s="83"/>
      <c r="M525" s="83"/>
      <c r="N525" s="83"/>
      <c r="O525" s="83"/>
      <c r="P525" s="83"/>
      <c r="Q525" s="7"/>
      <c r="R525" s="83"/>
      <c r="S525" s="83"/>
      <c r="T525" s="83"/>
      <c r="U525" s="83"/>
      <c r="V525" s="83"/>
      <c r="W525" s="83"/>
      <c r="X525" s="83"/>
      <c r="Y525" s="83"/>
      <c r="Z525" s="83"/>
      <c r="AA525" s="83"/>
    </row>
    <row r="526" spans="3:27" ht="15" customHeight="1" x14ac:dyDescent="0.45">
      <c r="C526" s="83"/>
      <c r="D526" s="83"/>
      <c r="E526" s="83"/>
      <c r="F526" s="83"/>
      <c r="G526" s="83"/>
      <c r="H526" s="83"/>
      <c r="I526" s="83"/>
      <c r="J526" s="7"/>
      <c r="K526" s="7"/>
      <c r="L526" s="83"/>
      <c r="M526" s="83"/>
      <c r="N526" s="83"/>
      <c r="O526" s="83"/>
      <c r="P526" s="83"/>
      <c r="Q526" s="7"/>
      <c r="R526" s="83"/>
      <c r="S526" s="83"/>
      <c r="T526" s="83"/>
      <c r="U526" s="83"/>
      <c r="V526" s="83"/>
      <c r="W526" s="83"/>
      <c r="X526" s="83"/>
      <c r="Y526" s="83"/>
      <c r="Z526" s="83"/>
      <c r="AA526" s="83"/>
    </row>
    <row r="527" spans="3:27" ht="15" customHeight="1" x14ac:dyDescent="0.45">
      <c r="C527" s="83"/>
      <c r="D527" s="83"/>
      <c r="E527" s="83"/>
      <c r="F527" s="83"/>
      <c r="G527" s="83"/>
      <c r="H527" s="83"/>
      <c r="I527" s="83"/>
      <c r="J527" s="7"/>
      <c r="K527" s="7"/>
      <c r="L527" s="83"/>
      <c r="M527" s="83"/>
      <c r="N527" s="83"/>
      <c r="O527" s="83"/>
      <c r="P527" s="83"/>
      <c r="Q527" s="7"/>
      <c r="R527" s="83"/>
      <c r="S527" s="83"/>
      <c r="T527" s="83"/>
      <c r="U527" s="83"/>
      <c r="V527" s="83"/>
      <c r="W527" s="83"/>
      <c r="X527" s="83"/>
      <c r="Y527" s="83"/>
      <c r="Z527" s="83"/>
      <c r="AA527" s="83"/>
    </row>
    <row r="528" spans="3:27" ht="15" customHeight="1" x14ac:dyDescent="0.45">
      <c r="C528" s="83"/>
      <c r="D528" s="83"/>
      <c r="E528" s="83"/>
      <c r="F528" s="83"/>
      <c r="G528" s="83"/>
      <c r="H528" s="83"/>
      <c r="I528" s="83"/>
      <c r="J528" s="7"/>
      <c r="K528" s="7"/>
      <c r="L528" s="83"/>
      <c r="M528" s="83"/>
      <c r="N528" s="83"/>
      <c r="O528" s="83"/>
      <c r="P528" s="83"/>
      <c r="Q528" s="7"/>
      <c r="R528" s="83"/>
      <c r="S528" s="83"/>
      <c r="T528" s="83"/>
      <c r="U528" s="83"/>
      <c r="V528" s="83"/>
      <c r="W528" s="83"/>
      <c r="X528" s="83"/>
      <c r="Y528" s="83"/>
      <c r="Z528" s="83"/>
      <c r="AA528" s="83"/>
    </row>
    <row r="529" spans="3:27" ht="15" customHeight="1" x14ac:dyDescent="0.45">
      <c r="C529" s="83"/>
      <c r="D529" s="83"/>
      <c r="E529" s="83"/>
      <c r="F529" s="83"/>
      <c r="G529" s="83"/>
      <c r="H529" s="83"/>
      <c r="I529" s="83"/>
      <c r="J529" s="7"/>
      <c r="K529" s="7"/>
      <c r="L529" s="83"/>
      <c r="M529" s="83"/>
      <c r="N529" s="83"/>
      <c r="O529" s="83"/>
      <c r="P529" s="83"/>
      <c r="Q529" s="7"/>
      <c r="R529" s="83"/>
      <c r="S529" s="83"/>
      <c r="T529" s="83"/>
      <c r="U529" s="83"/>
      <c r="V529" s="83"/>
      <c r="W529" s="83"/>
      <c r="X529" s="83"/>
      <c r="Y529" s="83"/>
      <c r="Z529" s="83"/>
      <c r="AA529" s="83"/>
    </row>
    <row r="530" spans="3:27" ht="15" customHeight="1" x14ac:dyDescent="0.45">
      <c r="C530" s="83"/>
      <c r="D530" s="83"/>
      <c r="E530" s="83"/>
      <c r="F530" s="83"/>
      <c r="G530" s="83"/>
      <c r="H530" s="83"/>
      <c r="I530" s="83"/>
      <c r="J530" s="7"/>
      <c r="K530" s="7"/>
      <c r="L530" s="83"/>
      <c r="M530" s="83"/>
      <c r="N530" s="83"/>
      <c r="O530" s="83"/>
      <c r="P530" s="83"/>
      <c r="Q530" s="7"/>
      <c r="R530" s="83"/>
      <c r="S530" s="83"/>
      <c r="T530" s="83"/>
      <c r="U530" s="83"/>
      <c r="V530" s="83"/>
      <c r="W530" s="83"/>
      <c r="X530" s="83"/>
      <c r="Y530" s="83"/>
      <c r="Z530" s="83"/>
      <c r="AA530" s="83"/>
    </row>
    <row r="531" spans="3:27" ht="15" customHeight="1" x14ac:dyDescent="0.45">
      <c r="C531" s="83"/>
      <c r="D531" s="83"/>
      <c r="E531" s="83"/>
      <c r="F531" s="83"/>
      <c r="G531" s="83"/>
      <c r="H531" s="83"/>
      <c r="I531" s="83"/>
      <c r="J531" s="7"/>
      <c r="K531" s="7"/>
      <c r="L531" s="83"/>
      <c r="M531" s="83"/>
      <c r="N531" s="83"/>
      <c r="O531" s="83"/>
      <c r="P531" s="83"/>
      <c r="Q531" s="7"/>
      <c r="R531" s="83"/>
      <c r="S531" s="83"/>
      <c r="T531" s="83"/>
      <c r="U531" s="83"/>
      <c r="V531" s="83"/>
      <c r="W531" s="83"/>
      <c r="X531" s="83"/>
      <c r="Y531" s="83"/>
      <c r="Z531" s="83"/>
      <c r="AA531" s="83"/>
    </row>
    <row r="532" spans="3:27" ht="15" customHeight="1" x14ac:dyDescent="0.45">
      <c r="C532" s="83"/>
      <c r="D532" s="83"/>
      <c r="E532" s="83"/>
      <c r="F532" s="83"/>
      <c r="G532" s="83"/>
      <c r="H532" s="83"/>
      <c r="I532" s="83"/>
      <c r="J532" s="7"/>
      <c r="K532" s="7"/>
      <c r="L532" s="83"/>
      <c r="M532" s="83"/>
      <c r="N532" s="83"/>
      <c r="O532" s="83"/>
      <c r="P532" s="83"/>
      <c r="Q532" s="7"/>
      <c r="R532" s="83"/>
      <c r="S532" s="83"/>
      <c r="T532" s="83"/>
      <c r="U532" s="83"/>
      <c r="V532" s="83"/>
      <c r="W532" s="83"/>
      <c r="X532" s="83"/>
      <c r="Y532" s="83"/>
      <c r="Z532" s="83"/>
      <c r="AA532" s="83"/>
    </row>
    <row r="533" spans="3:27" ht="15" customHeight="1" x14ac:dyDescent="0.45">
      <c r="C533" s="83"/>
      <c r="D533" s="83"/>
      <c r="E533" s="83"/>
      <c r="F533" s="83"/>
      <c r="G533" s="83"/>
      <c r="H533" s="83"/>
      <c r="I533" s="83"/>
      <c r="J533" s="7"/>
      <c r="K533" s="7"/>
      <c r="L533" s="83"/>
      <c r="M533" s="83"/>
      <c r="N533" s="83"/>
      <c r="O533" s="83"/>
      <c r="P533" s="83"/>
      <c r="Q533" s="7"/>
      <c r="R533" s="83"/>
      <c r="S533" s="83"/>
      <c r="T533" s="83"/>
      <c r="U533" s="83"/>
      <c r="V533" s="83"/>
      <c r="W533" s="83"/>
      <c r="X533" s="83"/>
      <c r="Y533" s="83"/>
      <c r="Z533" s="83"/>
      <c r="AA533" s="83"/>
    </row>
    <row r="534" spans="3:27" ht="15" customHeight="1" x14ac:dyDescent="0.45">
      <c r="C534" s="83"/>
      <c r="D534" s="83"/>
      <c r="E534" s="83"/>
      <c r="F534" s="83"/>
      <c r="G534" s="83"/>
      <c r="H534" s="83"/>
      <c r="I534" s="83"/>
      <c r="J534" s="7"/>
      <c r="K534" s="7"/>
      <c r="L534" s="83"/>
      <c r="M534" s="83"/>
      <c r="N534" s="83"/>
      <c r="O534" s="83"/>
      <c r="P534" s="83"/>
      <c r="Q534" s="7"/>
      <c r="R534" s="83"/>
      <c r="S534" s="83"/>
      <c r="T534" s="83"/>
      <c r="U534" s="83"/>
      <c r="V534" s="83"/>
      <c r="W534" s="83"/>
      <c r="X534" s="83"/>
      <c r="Y534" s="83"/>
      <c r="Z534" s="83"/>
      <c r="AA534" s="83"/>
    </row>
    <row r="535" spans="3:27" ht="15" customHeight="1" x14ac:dyDescent="0.45">
      <c r="C535" s="83"/>
      <c r="D535" s="83"/>
      <c r="E535" s="83"/>
      <c r="F535" s="83"/>
      <c r="G535" s="83"/>
      <c r="H535" s="83"/>
      <c r="I535" s="83"/>
      <c r="J535" s="7"/>
      <c r="K535" s="7"/>
      <c r="L535" s="83"/>
      <c r="M535" s="83"/>
      <c r="N535" s="83"/>
      <c r="O535" s="83"/>
      <c r="P535" s="83"/>
      <c r="Q535" s="7"/>
      <c r="R535" s="83"/>
      <c r="S535" s="83"/>
      <c r="T535" s="83"/>
      <c r="U535" s="83"/>
      <c r="V535" s="83"/>
      <c r="W535" s="83"/>
      <c r="X535" s="83"/>
      <c r="Y535" s="83"/>
      <c r="Z535" s="83"/>
      <c r="AA535" s="83"/>
    </row>
    <row r="536" spans="3:27" ht="15" customHeight="1" x14ac:dyDescent="0.45">
      <c r="C536" s="83"/>
      <c r="D536" s="83"/>
      <c r="E536" s="83"/>
      <c r="F536" s="83"/>
      <c r="G536" s="83"/>
      <c r="H536" s="83"/>
      <c r="I536" s="83"/>
      <c r="J536" s="7"/>
      <c r="K536" s="7"/>
      <c r="L536" s="83"/>
      <c r="M536" s="83"/>
      <c r="N536" s="83"/>
      <c r="O536" s="83"/>
      <c r="P536" s="83"/>
      <c r="Q536" s="7"/>
      <c r="R536" s="83"/>
      <c r="S536" s="83"/>
      <c r="T536" s="83"/>
      <c r="U536" s="83"/>
      <c r="V536" s="83"/>
      <c r="W536" s="83"/>
      <c r="X536" s="83"/>
      <c r="Y536" s="83"/>
      <c r="Z536" s="83"/>
      <c r="AA536" s="83"/>
    </row>
    <row r="537" spans="3:27" ht="15" customHeight="1" x14ac:dyDescent="0.45">
      <c r="C537" s="83"/>
      <c r="D537" s="83"/>
      <c r="E537" s="83"/>
      <c r="F537" s="83"/>
      <c r="G537" s="83"/>
      <c r="H537" s="83"/>
      <c r="I537" s="83"/>
      <c r="J537" s="7"/>
      <c r="K537" s="7"/>
      <c r="L537" s="83"/>
      <c r="M537" s="83"/>
      <c r="N537" s="83"/>
      <c r="O537" s="83"/>
      <c r="P537" s="83"/>
      <c r="Q537" s="7"/>
      <c r="R537" s="83"/>
      <c r="S537" s="83"/>
      <c r="T537" s="83"/>
      <c r="U537" s="83"/>
      <c r="V537" s="83"/>
      <c r="W537" s="83"/>
      <c r="X537" s="83"/>
      <c r="Y537" s="83"/>
      <c r="Z537" s="83"/>
      <c r="AA537" s="83"/>
    </row>
    <row r="538" spans="3:27" ht="15" customHeight="1" x14ac:dyDescent="0.45">
      <c r="C538" s="83"/>
      <c r="D538" s="83"/>
      <c r="E538" s="83"/>
      <c r="F538" s="83"/>
      <c r="G538" s="83"/>
      <c r="H538" s="83"/>
      <c r="I538" s="83"/>
      <c r="J538" s="7"/>
      <c r="K538" s="7"/>
      <c r="L538" s="83"/>
      <c r="M538" s="83"/>
      <c r="N538" s="83"/>
      <c r="O538" s="83"/>
      <c r="P538" s="83"/>
      <c r="Q538" s="7"/>
      <c r="R538" s="83"/>
      <c r="S538" s="83"/>
      <c r="T538" s="83"/>
      <c r="U538" s="83"/>
      <c r="V538" s="83"/>
      <c r="W538" s="83"/>
      <c r="X538" s="83"/>
      <c r="Y538" s="83"/>
      <c r="Z538" s="83"/>
      <c r="AA538" s="83"/>
    </row>
    <row r="539" spans="3:27" ht="15" customHeight="1" x14ac:dyDescent="0.45">
      <c r="C539" s="83"/>
      <c r="D539" s="83"/>
      <c r="E539" s="83"/>
      <c r="F539" s="83"/>
      <c r="G539" s="83"/>
      <c r="H539" s="83"/>
      <c r="I539" s="83"/>
      <c r="J539" s="7"/>
      <c r="K539" s="7"/>
      <c r="L539" s="83"/>
      <c r="M539" s="83"/>
      <c r="N539" s="83"/>
      <c r="O539" s="83"/>
      <c r="P539" s="83"/>
      <c r="Q539" s="7"/>
      <c r="R539" s="83"/>
      <c r="S539" s="83"/>
      <c r="T539" s="83"/>
      <c r="U539" s="83"/>
      <c r="V539" s="83"/>
      <c r="W539" s="83"/>
      <c r="X539" s="83"/>
      <c r="Y539" s="83"/>
      <c r="Z539" s="83"/>
      <c r="AA539" s="83"/>
    </row>
    <row r="540" spans="3:27" ht="15" customHeight="1" x14ac:dyDescent="0.45">
      <c r="C540" s="83"/>
      <c r="D540" s="83"/>
      <c r="E540" s="83"/>
      <c r="F540" s="83"/>
      <c r="G540" s="83"/>
      <c r="H540" s="83"/>
      <c r="I540" s="83"/>
      <c r="J540" s="7"/>
      <c r="K540" s="7"/>
      <c r="L540" s="83"/>
      <c r="M540" s="83"/>
      <c r="N540" s="83"/>
      <c r="O540" s="83"/>
      <c r="P540" s="83"/>
      <c r="Q540" s="7"/>
      <c r="R540" s="83"/>
      <c r="S540" s="83"/>
      <c r="T540" s="83"/>
      <c r="U540" s="83"/>
      <c r="V540" s="83"/>
      <c r="W540" s="83"/>
      <c r="X540" s="83"/>
      <c r="Y540" s="83"/>
      <c r="Z540" s="83"/>
      <c r="AA540" s="83"/>
    </row>
    <row r="541" spans="3:27" ht="15" customHeight="1" x14ac:dyDescent="0.45">
      <c r="C541" s="83"/>
      <c r="D541" s="83"/>
      <c r="E541" s="83"/>
      <c r="F541" s="83"/>
      <c r="G541" s="83"/>
      <c r="H541" s="83"/>
      <c r="I541" s="83"/>
      <c r="J541" s="7"/>
      <c r="K541" s="7"/>
      <c r="L541" s="83"/>
      <c r="M541" s="83"/>
      <c r="N541" s="83"/>
      <c r="O541" s="83"/>
      <c r="P541" s="83"/>
      <c r="Q541" s="7"/>
      <c r="R541" s="83"/>
      <c r="S541" s="83"/>
      <c r="T541" s="83"/>
      <c r="U541" s="83"/>
      <c r="V541" s="83"/>
      <c r="W541" s="83"/>
      <c r="X541" s="83"/>
      <c r="Y541" s="83"/>
      <c r="Z541" s="83"/>
      <c r="AA541" s="83"/>
    </row>
    <row r="542" spans="3:27" ht="15" customHeight="1" x14ac:dyDescent="0.45">
      <c r="C542" s="83"/>
      <c r="D542" s="83"/>
      <c r="E542" s="83"/>
      <c r="F542" s="83"/>
      <c r="G542" s="83"/>
      <c r="H542" s="83"/>
      <c r="I542" s="83"/>
      <c r="J542" s="7"/>
      <c r="K542" s="7"/>
      <c r="L542" s="83"/>
      <c r="M542" s="83"/>
      <c r="N542" s="83"/>
      <c r="O542" s="83"/>
      <c r="P542" s="83"/>
      <c r="Q542" s="7"/>
      <c r="R542" s="83"/>
      <c r="S542" s="83"/>
      <c r="T542" s="83"/>
      <c r="U542" s="83"/>
      <c r="V542" s="83"/>
      <c r="W542" s="83"/>
      <c r="X542" s="83"/>
      <c r="Y542" s="83"/>
      <c r="Z542" s="83"/>
      <c r="AA542" s="83"/>
    </row>
    <row r="543" spans="3:27" ht="15" customHeight="1" x14ac:dyDescent="0.45">
      <c r="C543" s="83"/>
      <c r="D543" s="83"/>
      <c r="E543" s="83"/>
      <c r="F543" s="83"/>
      <c r="G543" s="83"/>
      <c r="H543" s="83"/>
      <c r="I543" s="83"/>
      <c r="J543" s="7"/>
      <c r="K543" s="7"/>
      <c r="L543" s="83"/>
      <c r="M543" s="83"/>
      <c r="N543" s="83"/>
      <c r="O543" s="83"/>
      <c r="P543" s="83"/>
      <c r="Q543" s="7"/>
      <c r="R543" s="83"/>
      <c r="S543" s="83"/>
      <c r="T543" s="83"/>
      <c r="U543" s="83"/>
      <c r="V543" s="83"/>
      <c r="W543" s="83"/>
      <c r="X543" s="83"/>
      <c r="Y543" s="83"/>
      <c r="Z543" s="83"/>
      <c r="AA543" s="83"/>
    </row>
    <row r="544" spans="3:27" ht="15" customHeight="1" x14ac:dyDescent="0.45">
      <c r="C544" s="83"/>
      <c r="D544" s="83"/>
      <c r="E544" s="83"/>
      <c r="F544" s="83"/>
      <c r="G544" s="83"/>
      <c r="H544" s="83"/>
      <c r="I544" s="83"/>
      <c r="J544" s="7"/>
      <c r="K544" s="7"/>
      <c r="L544" s="83"/>
      <c r="M544" s="83"/>
      <c r="N544" s="83"/>
      <c r="O544" s="83"/>
      <c r="P544" s="83"/>
      <c r="Q544" s="7"/>
      <c r="R544" s="83"/>
      <c r="S544" s="83"/>
      <c r="T544" s="83"/>
      <c r="U544" s="83"/>
      <c r="V544" s="83"/>
      <c r="W544" s="83"/>
      <c r="X544" s="83"/>
      <c r="Y544" s="83"/>
      <c r="Z544" s="83"/>
      <c r="AA544" s="83"/>
    </row>
    <row r="545" spans="3:27" ht="15" customHeight="1" x14ac:dyDescent="0.45">
      <c r="C545" s="83"/>
      <c r="D545" s="83"/>
      <c r="E545" s="83"/>
      <c r="F545" s="83"/>
      <c r="G545" s="83"/>
      <c r="H545" s="83"/>
      <c r="I545" s="83"/>
      <c r="J545" s="7"/>
      <c r="K545" s="7"/>
      <c r="L545" s="83"/>
      <c r="M545" s="83"/>
      <c r="N545" s="83"/>
      <c r="O545" s="83"/>
      <c r="P545" s="83"/>
      <c r="Q545" s="7"/>
      <c r="R545" s="83"/>
      <c r="S545" s="83"/>
      <c r="T545" s="83"/>
      <c r="U545" s="83"/>
      <c r="V545" s="83"/>
      <c r="W545" s="83"/>
      <c r="X545" s="83"/>
      <c r="Y545" s="83"/>
      <c r="Z545" s="83"/>
      <c r="AA545" s="83"/>
    </row>
    <row r="546" spans="3:27" ht="15" customHeight="1" x14ac:dyDescent="0.45">
      <c r="C546" s="83"/>
      <c r="D546" s="83"/>
      <c r="E546" s="83"/>
      <c r="F546" s="83"/>
      <c r="G546" s="83"/>
      <c r="H546" s="83"/>
      <c r="I546" s="83"/>
      <c r="J546" s="7"/>
      <c r="K546" s="7"/>
      <c r="L546" s="83"/>
      <c r="M546" s="83"/>
      <c r="N546" s="83"/>
      <c r="O546" s="83"/>
      <c r="P546" s="83"/>
      <c r="Q546" s="7"/>
      <c r="R546" s="83"/>
      <c r="S546" s="83"/>
      <c r="T546" s="83"/>
      <c r="U546" s="83"/>
      <c r="V546" s="83"/>
      <c r="W546" s="83"/>
      <c r="X546" s="83"/>
      <c r="Y546" s="83"/>
      <c r="Z546" s="83"/>
      <c r="AA546" s="83"/>
    </row>
    <row r="547" spans="3:27" ht="15" customHeight="1" x14ac:dyDescent="0.45">
      <c r="C547" s="83"/>
      <c r="D547" s="83"/>
      <c r="E547" s="83"/>
      <c r="F547" s="83"/>
      <c r="G547" s="83"/>
      <c r="H547" s="83"/>
      <c r="I547" s="83"/>
      <c r="J547" s="7"/>
      <c r="K547" s="7"/>
      <c r="L547" s="83"/>
      <c r="M547" s="83"/>
      <c r="N547" s="83"/>
      <c r="O547" s="83"/>
      <c r="P547" s="83"/>
      <c r="Q547" s="7"/>
      <c r="R547" s="83"/>
      <c r="S547" s="83"/>
      <c r="T547" s="83"/>
      <c r="U547" s="83"/>
      <c r="V547" s="83"/>
      <c r="W547" s="83"/>
      <c r="X547" s="83"/>
      <c r="Y547" s="83"/>
      <c r="Z547" s="83"/>
      <c r="AA547" s="83"/>
    </row>
    <row r="548" spans="3:27" ht="15" customHeight="1" x14ac:dyDescent="0.45">
      <c r="C548" s="83"/>
      <c r="D548" s="83"/>
      <c r="E548" s="83"/>
      <c r="F548" s="83"/>
      <c r="G548" s="83"/>
      <c r="H548" s="83"/>
      <c r="I548" s="83"/>
      <c r="J548" s="7"/>
      <c r="K548" s="7"/>
      <c r="L548" s="83"/>
      <c r="M548" s="83"/>
      <c r="N548" s="83"/>
      <c r="O548" s="83"/>
      <c r="P548" s="83"/>
      <c r="Q548" s="7"/>
      <c r="R548" s="83"/>
      <c r="S548" s="83"/>
      <c r="T548" s="83"/>
      <c r="U548" s="83"/>
      <c r="V548" s="83"/>
      <c r="W548" s="83"/>
      <c r="X548" s="83"/>
      <c r="Y548" s="83"/>
      <c r="Z548" s="83"/>
      <c r="AA548" s="83"/>
    </row>
    <row r="549" spans="3:27" ht="15" customHeight="1" x14ac:dyDescent="0.45">
      <c r="C549" s="83"/>
      <c r="D549" s="83"/>
      <c r="E549" s="83"/>
      <c r="F549" s="83"/>
      <c r="G549" s="83"/>
      <c r="H549" s="83"/>
      <c r="I549" s="83"/>
      <c r="J549" s="7"/>
      <c r="K549" s="7"/>
      <c r="L549" s="83"/>
      <c r="M549" s="83"/>
      <c r="N549" s="83"/>
      <c r="O549" s="83"/>
      <c r="P549" s="83"/>
      <c r="Q549" s="7"/>
      <c r="R549" s="83"/>
      <c r="S549" s="83"/>
      <c r="T549" s="83"/>
      <c r="U549" s="83"/>
      <c r="V549" s="83"/>
      <c r="W549" s="83"/>
      <c r="X549" s="83"/>
      <c r="Y549" s="83"/>
      <c r="Z549" s="83"/>
      <c r="AA549" s="83"/>
    </row>
    <row r="550" spans="3:27" ht="15" customHeight="1" x14ac:dyDescent="0.45">
      <c r="C550" s="83"/>
      <c r="D550" s="83"/>
      <c r="E550" s="83"/>
      <c r="F550" s="83"/>
      <c r="G550" s="83"/>
      <c r="H550" s="83"/>
      <c r="I550" s="83"/>
      <c r="J550" s="7"/>
      <c r="K550" s="7"/>
      <c r="L550" s="83"/>
      <c r="M550" s="83"/>
      <c r="N550" s="83"/>
      <c r="O550" s="83"/>
      <c r="P550" s="83"/>
      <c r="Q550" s="7"/>
      <c r="R550" s="83"/>
      <c r="S550" s="83"/>
      <c r="T550" s="83"/>
      <c r="U550" s="83"/>
      <c r="V550" s="83"/>
      <c r="W550" s="83"/>
      <c r="X550" s="83"/>
      <c r="Y550" s="83"/>
      <c r="Z550" s="83"/>
      <c r="AA550" s="83"/>
    </row>
    <row r="551" spans="3:27" ht="15" customHeight="1" x14ac:dyDescent="0.45">
      <c r="C551" s="83"/>
      <c r="D551" s="83"/>
      <c r="E551" s="83"/>
      <c r="F551" s="83"/>
      <c r="G551" s="83"/>
      <c r="H551" s="83"/>
      <c r="I551" s="83"/>
      <c r="J551" s="7"/>
      <c r="K551" s="7"/>
      <c r="L551" s="83"/>
      <c r="M551" s="83"/>
      <c r="N551" s="83"/>
      <c r="O551" s="83"/>
      <c r="P551" s="83"/>
      <c r="Q551" s="7"/>
      <c r="R551" s="83"/>
      <c r="S551" s="83"/>
      <c r="T551" s="83"/>
      <c r="U551" s="83"/>
      <c r="V551" s="83"/>
      <c r="W551" s="83"/>
      <c r="X551" s="83"/>
      <c r="Y551" s="83"/>
      <c r="Z551" s="83"/>
      <c r="AA551" s="83"/>
    </row>
    <row r="552" spans="3:27" ht="15" customHeight="1" x14ac:dyDescent="0.45">
      <c r="C552" s="83"/>
      <c r="D552" s="83"/>
      <c r="E552" s="83"/>
      <c r="F552" s="83"/>
      <c r="G552" s="83"/>
      <c r="H552" s="83"/>
      <c r="I552" s="83"/>
      <c r="J552" s="7"/>
      <c r="K552" s="7"/>
      <c r="L552" s="83"/>
      <c r="M552" s="83"/>
      <c r="N552" s="83"/>
      <c r="O552" s="83"/>
      <c r="P552" s="83"/>
      <c r="Q552" s="7"/>
      <c r="R552" s="83"/>
      <c r="S552" s="83"/>
      <c r="T552" s="83"/>
      <c r="U552" s="83"/>
      <c r="V552" s="83"/>
      <c r="W552" s="83"/>
      <c r="X552" s="83"/>
      <c r="Y552" s="83"/>
      <c r="Z552" s="83"/>
      <c r="AA552" s="83"/>
    </row>
    <row r="553" spans="3:27" ht="15" customHeight="1" x14ac:dyDescent="0.45">
      <c r="C553" s="83"/>
      <c r="D553" s="83"/>
      <c r="E553" s="83"/>
      <c r="F553" s="83"/>
      <c r="G553" s="83"/>
      <c r="H553" s="83"/>
      <c r="I553" s="83"/>
      <c r="J553" s="7"/>
      <c r="K553" s="7"/>
      <c r="L553" s="83"/>
      <c r="M553" s="83"/>
      <c r="N553" s="83"/>
      <c r="O553" s="83"/>
      <c r="P553" s="83"/>
      <c r="Q553" s="7"/>
      <c r="R553" s="83"/>
      <c r="S553" s="83"/>
      <c r="T553" s="83"/>
      <c r="U553" s="83"/>
      <c r="V553" s="83"/>
      <c r="W553" s="83"/>
      <c r="X553" s="83"/>
      <c r="Y553" s="83"/>
      <c r="Z553" s="83"/>
      <c r="AA553" s="83"/>
    </row>
    <row r="554" spans="3:27" ht="15" customHeight="1" x14ac:dyDescent="0.45">
      <c r="C554" s="83"/>
      <c r="D554" s="83"/>
      <c r="E554" s="83"/>
      <c r="F554" s="83"/>
      <c r="G554" s="83"/>
      <c r="H554" s="83"/>
      <c r="I554" s="83"/>
      <c r="J554" s="7"/>
      <c r="K554" s="7"/>
      <c r="L554" s="83"/>
      <c r="M554" s="83"/>
      <c r="N554" s="83"/>
      <c r="O554" s="83"/>
      <c r="P554" s="83"/>
      <c r="Q554" s="7"/>
      <c r="R554" s="83"/>
      <c r="S554" s="83"/>
      <c r="T554" s="83"/>
      <c r="U554" s="83"/>
      <c r="V554" s="83"/>
      <c r="W554" s="83"/>
      <c r="X554" s="83"/>
      <c r="Y554" s="83"/>
      <c r="Z554" s="83"/>
      <c r="AA554" s="83"/>
    </row>
    <row r="555" spans="3:27" ht="15" customHeight="1" x14ac:dyDescent="0.45">
      <c r="C555" s="83"/>
      <c r="D555" s="83"/>
      <c r="E555" s="83"/>
      <c r="F555" s="83"/>
      <c r="G555" s="83"/>
      <c r="H555" s="83"/>
      <c r="I555" s="83"/>
      <c r="J555" s="7"/>
      <c r="K555" s="7"/>
      <c r="L555" s="83"/>
      <c r="M555" s="83"/>
      <c r="N555" s="83"/>
      <c r="O555" s="83"/>
      <c r="P555" s="83"/>
      <c r="Q555" s="7"/>
      <c r="R555" s="83"/>
      <c r="S555" s="83"/>
      <c r="T555" s="83"/>
      <c r="U555" s="83"/>
      <c r="V555" s="83"/>
      <c r="W555" s="83"/>
      <c r="X555" s="83"/>
      <c r="Y555" s="83"/>
      <c r="Z555" s="83"/>
      <c r="AA555" s="83"/>
    </row>
    <row r="556" spans="3:27" ht="15" customHeight="1" x14ac:dyDescent="0.45">
      <c r="C556" s="83"/>
      <c r="D556" s="83"/>
      <c r="E556" s="83"/>
      <c r="F556" s="83"/>
      <c r="G556" s="83"/>
      <c r="H556" s="83"/>
      <c r="I556" s="83"/>
      <c r="J556" s="7"/>
      <c r="K556" s="7"/>
      <c r="L556" s="83"/>
      <c r="M556" s="83"/>
      <c r="N556" s="83"/>
      <c r="O556" s="83"/>
      <c r="P556" s="83"/>
      <c r="Q556" s="7"/>
      <c r="R556" s="83"/>
      <c r="S556" s="83"/>
      <c r="T556" s="83"/>
      <c r="U556" s="83"/>
      <c r="V556" s="83"/>
      <c r="W556" s="83"/>
      <c r="X556" s="83"/>
      <c r="Y556" s="83"/>
      <c r="Z556" s="83"/>
      <c r="AA556" s="83"/>
    </row>
    <row r="557" spans="3:27" ht="15" customHeight="1" x14ac:dyDescent="0.45">
      <c r="C557" s="83"/>
      <c r="D557" s="83"/>
      <c r="E557" s="83"/>
      <c r="F557" s="83"/>
      <c r="G557" s="83"/>
      <c r="H557" s="83"/>
      <c r="I557" s="83"/>
      <c r="J557" s="7"/>
      <c r="K557" s="7"/>
      <c r="L557" s="83"/>
      <c r="M557" s="83"/>
      <c r="N557" s="83"/>
      <c r="O557" s="83"/>
      <c r="P557" s="83"/>
      <c r="Q557" s="7"/>
      <c r="R557" s="83"/>
      <c r="S557" s="83"/>
      <c r="T557" s="83"/>
      <c r="U557" s="83"/>
      <c r="V557" s="83"/>
      <c r="W557" s="83"/>
      <c r="X557" s="83"/>
      <c r="Y557" s="83"/>
      <c r="Z557" s="83"/>
      <c r="AA557" s="83"/>
    </row>
    <row r="558" spans="3:27" ht="15" customHeight="1" x14ac:dyDescent="0.45">
      <c r="C558" s="83"/>
      <c r="D558" s="83"/>
      <c r="E558" s="83"/>
      <c r="F558" s="83"/>
      <c r="G558" s="83"/>
      <c r="H558" s="83"/>
      <c r="I558" s="83"/>
      <c r="J558" s="7"/>
      <c r="K558" s="7"/>
      <c r="L558" s="83"/>
      <c r="M558" s="83"/>
      <c r="N558" s="83"/>
      <c r="O558" s="83"/>
      <c r="P558" s="83"/>
      <c r="Q558" s="7"/>
      <c r="R558" s="83"/>
      <c r="S558" s="83"/>
      <c r="T558" s="83"/>
      <c r="U558" s="83"/>
      <c r="V558" s="83"/>
      <c r="W558" s="83"/>
      <c r="X558" s="83"/>
      <c r="Y558" s="83"/>
      <c r="Z558" s="83"/>
      <c r="AA558" s="83"/>
    </row>
    <row r="559" spans="3:27" ht="15" customHeight="1" x14ac:dyDescent="0.45">
      <c r="C559" s="83"/>
      <c r="D559" s="83"/>
      <c r="E559" s="83"/>
      <c r="F559" s="83"/>
      <c r="G559" s="83"/>
      <c r="H559" s="83"/>
      <c r="I559" s="83"/>
      <c r="J559" s="7"/>
      <c r="K559" s="7"/>
      <c r="L559" s="83"/>
      <c r="M559" s="83"/>
      <c r="N559" s="83"/>
      <c r="O559" s="83"/>
      <c r="P559" s="83"/>
      <c r="Q559" s="7"/>
      <c r="R559" s="83"/>
      <c r="S559" s="83"/>
      <c r="T559" s="83"/>
      <c r="U559" s="83"/>
      <c r="V559" s="83"/>
      <c r="W559" s="83"/>
      <c r="X559" s="83"/>
      <c r="Y559" s="83"/>
      <c r="Z559" s="83"/>
      <c r="AA559" s="83"/>
    </row>
    <row r="560" spans="3:27" ht="15" customHeight="1" x14ac:dyDescent="0.45">
      <c r="C560" s="83"/>
      <c r="D560" s="83"/>
      <c r="E560" s="83"/>
      <c r="F560" s="83"/>
      <c r="G560" s="83"/>
      <c r="H560" s="83"/>
      <c r="I560" s="83"/>
      <c r="J560" s="7"/>
      <c r="K560" s="7"/>
      <c r="L560" s="83"/>
      <c r="M560" s="83"/>
      <c r="N560" s="83"/>
      <c r="O560" s="83"/>
      <c r="P560" s="83"/>
      <c r="Q560" s="7"/>
      <c r="R560" s="83"/>
      <c r="S560" s="83"/>
      <c r="T560" s="83"/>
      <c r="U560" s="83"/>
      <c r="V560" s="83"/>
      <c r="W560" s="83"/>
      <c r="X560" s="83"/>
      <c r="Y560" s="83"/>
      <c r="Z560" s="83"/>
      <c r="AA560" s="83"/>
    </row>
    <row r="561" spans="3:27" ht="15" customHeight="1" x14ac:dyDescent="0.45">
      <c r="C561" s="83"/>
      <c r="D561" s="83"/>
      <c r="E561" s="83"/>
      <c r="F561" s="83"/>
      <c r="G561" s="83"/>
      <c r="H561" s="83"/>
      <c r="I561" s="83"/>
      <c r="J561" s="7"/>
      <c r="K561" s="7"/>
      <c r="L561" s="83"/>
      <c r="M561" s="83"/>
      <c r="N561" s="83"/>
      <c r="O561" s="83"/>
      <c r="P561" s="83"/>
      <c r="Q561" s="7"/>
      <c r="R561" s="83"/>
      <c r="S561" s="83"/>
      <c r="T561" s="83"/>
      <c r="U561" s="83"/>
      <c r="V561" s="83"/>
      <c r="W561" s="83"/>
      <c r="X561" s="83"/>
      <c r="Y561" s="83"/>
      <c r="Z561" s="83"/>
      <c r="AA561" s="83"/>
    </row>
    <row r="562" spans="3:27" ht="15" customHeight="1" x14ac:dyDescent="0.45">
      <c r="C562" s="83"/>
      <c r="D562" s="83"/>
      <c r="E562" s="83"/>
      <c r="F562" s="83"/>
      <c r="G562" s="83"/>
      <c r="H562" s="83"/>
      <c r="I562" s="83"/>
      <c r="J562" s="7"/>
      <c r="K562" s="7"/>
      <c r="L562" s="83"/>
      <c r="M562" s="83"/>
      <c r="N562" s="83"/>
      <c r="O562" s="83"/>
      <c r="P562" s="83"/>
      <c r="Q562" s="7"/>
      <c r="R562" s="83"/>
      <c r="S562" s="83"/>
      <c r="T562" s="83"/>
      <c r="U562" s="83"/>
      <c r="V562" s="83"/>
      <c r="W562" s="83"/>
      <c r="X562" s="83"/>
      <c r="Y562" s="83"/>
      <c r="Z562" s="83"/>
      <c r="AA562" s="83"/>
    </row>
    <row r="563" spans="3:27" ht="15" customHeight="1" x14ac:dyDescent="0.45">
      <c r="C563" s="83"/>
      <c r="D563" s="83"/>
      <c r="E563" s="83"/>
      <c r="F563" s="83"/>
      <c r="G563" s="83"/>
      <c r="H563" s="83"/>
      <c r="I563" s="83"/>
      <c r="J563" s="7"/>
      <c r="K563" s="7"/>
      <c r="L563" s="83"/>
      <c r="M563" s="83"/>
      <c r="N563" s="83"/>
      <c r="O563" s="83"/>
      <c r="P563" s="83"/>
      <c r="Q563" s="7"/>
      <c r="R563" s="83"/>
      <c r="S563" s="83"/>
      <c r="T563" s="83"/>
      <c r="U563" s="83"/>
      <c r="V563" s="83"/>
      <c r="W563" s="83"/>
      <c r="X563" s="83"/>
      <c r="Y563" s="83"/>
      <c r="Z563" s="83"/>
      <c r="AA563" s="83"/>
    </row>
    <row r="564" spans="3:27" ht="15" customHeight="1" x14ac:dyDescent="0.45">
      <c r="C564" s="83"/>
      <c r="D564" s="83"/>
      <c r="E564" s="83"/>
      <c r="F564" s="83"/>
      <c r="G564" s="83"/>
      <c r="H564" s="83"/>
      <c r="I564" s="83"/>
      <c r="J564" s="7"/>
      <c r="K564" s="7"/>
      <c r="L564" s="83"/>
      <c r="M564" s="83"/>
      <c r="N564" s="83"/>
      <c r="O564" s="83"/>
      <c r="P564" s="83"/>
      <c r="Q564" s="7"/>
      <c r="R564" s="83"/>
      <c r="S564" s="83"/>
      <c r="T564" s="83"/>
      <c r="U564" s="83"/>
      <c r="V564" s="83"/>
      <c r="W564" s="83"/>
      <c r="X564" s="83"/>
      <c r="Y564" s="83"/>
      <c r="Z564" s="83"/>
      <c r="AA564" s="83"/>
    </row>
    <row r="565" spans="3:27" ht="15" customHeight="1" x14ac:dyDescent="0.45">
      <c r="C565" s="83"/>
      <c r="D565" s="83"/>
      <c r="E565" s="83"/>
      <c r="F565" s="83"/>
      <c r="G565" s="83"/>
      <c r="H565" s="83"/>
      <c r="I565" s="83"/>
      <c r="J565" s="7"/>
      <c r="K565" s="7"/>
      <c r="L565" s="83"/>
      <c r="M565" s="83"/>
      <c r="N565" s="83"/>
      <c r="O565" s="83"/>
      <c r="P565" s="83"/>
      <c r="Q565" s="7"/>
      <c r="R565" s="83"/>
      <c r="S565" s="83"/>
      <c r="T565" s="83"/>
      <c r="U565" s="83"/>
      <c r="V565" s="83"/>
      <c r="W565" s="83"/>
      <c r="X565" s="83"/>
      <c r="Y565" s="83"/>
      <c r="Z565" s="83"/>
      <c r="AA565" s="83"/>
    </row>
    <row r="566" spans="3:27" ht="15" customHeight="1" x14ac:dyDescent="0.45">
      <c r="C566" s="83"/>
      <c r="D566" s="83"/>
      <c r="E566" s="83"/>
      <c r="F566" s="83"/>
      <c r="G566" s="83"/>
      <c r="H566" s="83"/>
      <c r="I566" s="83"/>
      <c r="J566" s="7"/>
      <c r="K566" s="7"/>
      <c r="L566" s="83"/>
      <c r="M566" s="83"/>
      <c r="N566" s="83"/>
      <c r="O566" s="83"/>
      <c r="P566" s="83"/>
      <c r="Q566" s="7"/>
      <c r="R566" s="83"/>
      <c r="S566" s="83"/>
      <c r="T566" s="83"/>
      <c r="U566" s="83"/>
      <c r="V566" s="83"/>
      <c r="W566" s="83"/>
      <c r="X566" s="83"/>
      <c r="Y566" s="83"/>
      <c r="Z566" s="83"/>
      <c r="AA566" s="83"/>
    </row>
    <row r="567" spans="3:27" ht="15" customHeight="1" x14ac:dyDescent="0.45">
      <c r="C567" s="83"/>
      <c r="D567" s="83"/>
      <c r="E567" s="83"/>
      <c r="F567" s="83"/>
      <c r="G567" s="83"/>
      <c r="H567" s="83"/>
      <c r="I567" s="83"/>
      <c r="J567" s="7"/>
      <c r="K567" s="7"/>
      <c r="L567" s="83"/>
      <c r="M567" s="83"/>
      <c r="N567" s="83"/>
      <c r="O567" s="83"/>
      <c r="P567" s="83"/>
      <c r="Q567" s="7"/>
      <c r="R567" s="83"/>
      <c r="S567" s="83"/>
      <c r="T567" s="83"/>
      <c r="U567" s="83"/>
      <c r="V567" s="83"/>
      <c r="W567" s="83"/>
      <c r="X567" s="83"/>
      <c r="Y567" s="83"/>
      <c r="Z567" s="83"/>
      <c r="AA567" s="83"/>
    </row>
    <row r="568" spans="3:27" ht="15" customHeight="1" x14ac:dyDescent="0.45">
      <c r="C568" s="83"/>
      <c r="D568" s="83"/>
      <c r="E568" s="83"/>
      <c r="F568" s="83"/>
      <c r="G568" s="83"/>
      <c r="H568" s="83"/>
      <c r="I568" s="83"/>
      <c r="J568" s="7"/>
      <c r="K568" s="7"/>
      <c r="L568" s="83"/>
      <c r="M568" s="83"/>
      <c r="N568" s="83"/>
      <c r="O568" s="83"/>
      <c r="P568" s="83"/>
      <c r="Q568" s="7"/>
      <c r="R568" s="83"/>
      <c r="S568" s="83"/>
      <c r="T568" s="83"/>
      <c r="U568" s="83"/>
      <c r="V568" s="83"/>
      <c r="W568" s="83"/>
      <c r="X568" s="83"/>
      <c r="Y568" s="83"/>
      <c r="Z568" s="83"/>
      <c r="AA568" s="83"/>
    </row>
    <row r="569" spans="3:27" ht="15" customHeight="1" x14ac:dyDescent="0.45">
      <c r="C569" s="83"/>
      <c r="D569" s="83"/>
      <c r="E569" s="83"/>
      <c r="F569" s="83"/>
      <c r="G569" s="83"/>
      <c r="H569" s="83"/>
      <c r="I569" s="83"/>
      <c r="J569" s="7"/>
      <c r="K569" s="7"/>
      <c r="L569" s="83"/>
      <c r="M569" s="83"/>
      <c r="N569" s="83"/>
      <c r="O569" s="83"/>
      <c r="P569" s="83"/>
      <c r="Q569" s="7"/>
      <c r="R569" s="83"/>
      <c r="S569" s="83"/>
      <c r="T569" s="83"/>
      <c r="U569" s="83"/>
      <c r="V569" s="83"/>
      <c r="W569" s="83"/>
      <c r="X569" s="83"/>
      <c r="Y569" s="83"/>
      <c r="Z569" s="83"/>
      <c r="AA569" s="83"/>
    </row>
    <row r="570" spans="3:27" ht="15" customHeight="1" x14ac:dyDescent="0.45">
      <c r="C570" s="83"/>
      <c r="D570" s="83"/>
      <c r="E570" s="83"/>
      <c r="F570" s="83"/>
      <c r="G570" s="83"/>
      <c r="H570" s="83"/>
      <c r="I570" s="83"/>
      <c r="J570" s="7"/>
      <c r="K570" s="7"/>
      <c r="L570" s="83"/>
      <c r="M570" s="83"/>
      <c r="N570" s="83"/>
      <c r="O570" s="83"/>
      <c r="P570" s="83"/>
      <c r="Q570" s="7"/>
      <c r="R570" s="83"/>
      <c r="S570" s="83"/>
      <c r="T570" s="83"/>
      <c r="U570" s="83"/>
      <c r="V570" s="83"/>
      <c r="W570" s="83"/>
      <c r="X570" s="83"/>
      <c r="Y570" s="83"/>
      <c r="Z570" s="83"/>
      <c r="AA570" s="83"/>
    </row>
    <row r="571" spans="3:27" ht="15" customHeight="1" x14ac:dyDescent="0.45">
      <c r="C571" s="83"/>
      <c r="D571" s="83"/>
      <c r="E571" s="83"/>
      <c r="F571" s="83"/>
      <c r="G571" s="83"/>
      <c r="H571" s="83"/>
      <c r="I571" s="83"/>
      <c r="J571" s="7"/>
      <c r="K571" s="7"/>
      <c r="L571" s="83"/>
      <c r="M571" s="83"/>
      <c r="N571" s="83"/>
      <c r="O571" s="83"/>
      <c r="P571" s="83"/>
      <c r="Q571" s="7"/>
      <c r="R571" s="83"/>
      <c r="S571" s="83"/>
      <c r="T571" s="83"/>
      <c r="U571" s="83"/>
      <c r="V571" s="83"/>
      <c r="W571" s="83"/>
      <c r="X571" s="83"/>
      <c r="Y571" s="83"/>
      <c r="Z571" s="83"/>
      <c r="AA571" s="83"/>
    </row>
    <row r="572" spans="3:27" ht="15" customHeight="1" x14ac:dyDescent="0.45">
      <c r="C572" s="83"/>
      <c r="D572" s="83"/>
      <c r="E572" s="83"/>
      <c r="F572" s="83"/>
      <c r="G572" s="83"/>
      <c r="H572" s="83"/>
      <c r="I572" s="83"/>
      <c r="J572" s="7"/>
      <c r="K572" s="7"/>
      <c r="L572" s="83"/>
      <c r="M572" s="83"/>
      <c r="N572" s="83"/>
      <c r="O572" s="83"/>
      <c r="P572" s="83"/>
      <c r="Q572" s="7"/>
      <c r="R572" s="83"/>
      <c r="S572" s="83"/>
      <c r="T572" s="83"/>
      <c r="U572" s="83"/>
      <c r="V572" s="83"/>
      <c r="W572" s="83"/>
      <c r="X572" s="83"/>
      <c r="Y572" s="83"/>
      <c r="Z572" s="83"/>
      <c r="AA572" s="83"/>
    </row>
    <row r="573" spans="3:27" ht="15" customHeight="1" x14ac:dyDescent="0.45">
      <c r="C573" s="83"/>
      <c r="D573" s="83"/>
      <c r="E573" s="83"/>
      <c r="F573" s="83"/>
      <c r="G573" s="83"/>
      <c r="H573" s="83"/>
      <c r="I573" s="83"/>
      <c r="J573" s="7"/>
      <c r="K573" s="7"/>
      <c r="L573" s="83"/>
      <c r="M573" s="83"/>
      <c r="N573" s="83"/>
      <c r="O573" s="83"/>
      <c r="P573" s="83"/>
      <c r="Q573" s="7"/>
      <c r="R573" s="83"/>
      <c r="S573" s="83"/>
      <c r="T573" s="83"/>
      <c r="U573" s="83"/>
      <c r="V573" s="83"/>
      <c r="W573" s="83"/>
      <c r="X573" s="83"/>
      <c r="Y573" s="83"/>
      <c r="Z573" s="83"/>
      <c r="AA573" s="83"/>
    </row>
    <row r="574" spans="3:27" ht="15" customHeight="1" x14ac:dyDescent="0.45">
      <c r="C574" s="83"/>
      <c r="D574" s="83"/>
      <c r="E574" s="83"/>
      <c r="F574" s="83"/>
      <c r="G574" s="83"/>
      <c r="H574" s="83"/>
      <c r="I574" s="83"/>
      <c r="J574" s="7"/>
      <c r="K574" s="7"/>
      <c r="L574" s="83"/>
      <c r="M574" s="83"/>
      <c r="N574" s="83"/>
      <c r="O574" s="83"/>
      <c r="P574" s="83"/>
      <c r="Q574" s="7"/>
      <c r="R574" s="83"/>
      <c r="S574" s="83"/>
      <c r="T574" s="83"/>
      <c r="U574" s="83"/>
      <c r="V574" s="83"/>
      <c r="W574" s="83"/>
      <c r="X574" s="83"/>
      <c r="Y574" s="83"/>
      <c r="Z574" s="83"/>
      <c r="AA574" s="83"/>
    </row>
    <row r="575" spans="3:27" ht="15" customHeight="1" x14ac:dyDescent="0.45">
      <c r="C575" s="83"/>
      <c r="D575" s="83"/>
      <c r="E575" s="83"/>
      <c r="F575" s="83"/>
      <c r="G575" s="83"/>
      <c r="H575" s="83"/>
      <c r="I575" s="83"/>
      <c r="J575" s="7"/>
      <c r="K575" s="7"/>
      <c r="L575" s="83"/>
      <c r="M575" s="83"/>
      <c r="N575" s="83"/>
      <c r="O575" s="83"/>
      <c r="P575" s="83"/>
      <c r="Q575" s="7"/>
      <c r="R575" s="83"/>
      <c r="S575" s="83"/>
      <c r="T575" s="83"/>
      <c r="U575" s="83"/>
      <c r="V575" s="83"/>
      <c r="W575" s="83"/>
      <c r="X575" s="83"/>
      <c r="Y575" s="83"/>
      <c r="Z575" s="83"/>
      <c r="AA575" s="83"/>
    </row>
    <row r="576" spans="3:27" ht="15" customHeight="1" x14ac:dyDescent="0.45">
      <c r="C576" s="83"/>
      <c r="D576" s="83"/>
      <c r="E576" s="83"/>
      <c r="F576" s="83"/>
      <c r="G576" s="83"/>
      <c r="H576" s="83"/>
      <c r="I576" s="83"/>
      <c r="J576" s="7"/>
      <c r="K576" s="7"/>
      <c r="L576" s="83"/>
      <c r="M576" s="83"/>
      <c r="N576" s="83"/>
      <c r="O576" s="83"/>
      <c r="P576" s="83"/>
      <c r="Q576" s="7"/>
      <c r="R576" s="83"/>
      <c r="S576" s="83"/>
      <c r="T576" s="83"/>
      <c r="U576" s="83"/>
      <c r="V576" s="83"/>
      <c r="W576" s="83"/>
      <c r="X576" s="83"/>
      <c r="Y576" s="83"/>
      <c r="Z576" s="83"/>
      <c r="AA576" s="83"/>
    </row>
    <row r="577" spans="3:27" ht="15" customHeight="1" x14ac:dyDescent="0.45">
      <c r="C577" s="83"/>
      <c r="D577" s="83"/>
      <c r="E577" s="83"/>
      <c r="F577" s="83"/>
      <c r="G577" s="83"/>
      <c r="H577" s="83"/>
      <c r="I577" s="83"/>
      <c r="J577" s="7"/>
      <c r="K577" s="7"/>
      <c r="L577" s="83"/>
      <c r="M577" s="83"/>
      <c r="N577" s="83"/>
      <c r="O577" s="83"/>
      <c r="P577" s="83"/>
      <c r="Q577" s="7"/>
      <c r="R577" s="83"/>
      <c r="S577" s="83"/>
      <c r="T577" s="83"/>
      <c r="U577" s="83"/>
      <c r="V577" s="83"/>
      <c r="W577" s="83"/>
      <c r="X577" s="83"/>
      <c r="Y577" s="83"/>
      <c r="Z577" s="83"/>
      <c r="AA577" s="83"/>
    </row>
    <row r="578" spans="3:27" ht="15" customHeight="1" x14ac:dyDescent="0.45">
      <c r="C578" s="83"/>
      <c r="D578" s="83"/>
      <c r="E578" s="83"/>
      <c r="F578" s="83"/>
      <c r="G578" s="83"/>
      <c r="H578" s="83"/>
      <c r="I578" s="83"/>
      <c r="J578" s="7"/>
      <c r="K578" s="7"/>
      <c r="L578" s="83"/>
      <c r="M578" s="83"/>
      <c r="N578" s="83"/>
      <c r="O578" s="83"/>
      <c r="P578" s="83"/>
      <c r="Q578" s="7"/>
      <c r="R578" s="83"/>
      <c r="S578" s="83"/>
      <c r="T578" s="83"/>
      <c r="U578" s="83"/>
      <c r="V578" s="83"/>
      <c r="W578" s="83"/>
      <c r="X578" s="83"/>
      <c r="Y578" s="83"/>
      <c r="Z578" s="83"/>
      <c r="AA578" s="83"/>
    </row>
    <row r="579" spans="3:27" ht="15" customHeight="1" x14ac:dyDescent="0.45">
      <c r="C579" s="83"/>
      <c r="D579" s="83"/>
      <c r="E579" s="83"/>
      <c r="F579" s="83"/>
      <c r="G579" s="83"/>
      <c r="H579" s="83"/>
      <c r="I579" s="83"/>
      <c r="J579" s="7"/>
      <c r="K579" s="7"/>
      <c r="L579" s="83"/>
      <c r="M579" s="83"/>
      <c r="N579" s="83"/>
      <c r="O579" s="83"/>
      <c r="P579" s="83"/>
      <c r="Q579" s="7"/>
      <c r="R579" s="83"/>
      <c r="S579" s="83"/>
      <c r="T579" s="83"/>
      <c r="U579" s="83"/>
      <c r="V579" s="83"/>
      <c r="W579" s="83"/>
      <c r="X579" s="83"/>
      <c r="Y579" s="83"/>
      <c r="Z579" s="83"/>
      <c r="AA579" s="83"/>
    </row>
    <row r="580" spans="3:27" ht="15" customHeight="1" x14ac:dyDescent="0.45">
      <c r="C580" s="83"/>
      <c r="D580" s="83"/>
      <c r="E580" s="83"/>
      <c r="F580" s="83"/>
      <c r="G580" s="83"/>
      <c r="H580" s="83"/>
      <c r="I580" s="83"/>
      <c r="J580" s="7"/>
      <c r="K580" s="7"/>
      <c r="L580" s="83"/>
      <c r="M580" s="83"/>
      <c r="N580" s="83"/>
      <c r="O580" s="83"/>
      <c r="P580" s="83"/>
      <c r="Q580" s="7"/>
      <c r="R580" s="83"/>
      <c r="S580" s="83"/>
      <c r="T580" s="83"/>
      <c r="U580" s="83"/>
      <c r="V580" s="83"/>
      <c r="W580" s="83"/>
      <c r="X580" s="83"/>
      <c r="Y580" s="83"/>
      <c r="Z580" s="83"/>
      <c r="AA580" s="83"/>
    </row>
    <row r="581" spans="3:27" ht="15" customHeight="1" x14ac:dyDescent="0.45">
      <c r="C581" s="83"/>
      <c r="D581" s="83"/>
      <c r="E581" s="83"/>
      <c r="F581" s="83"/>
      <c r="G581" s="83"/>
      <c r="H581" s="83"/>
      <c r="I581" s="83"/>
      <c r="J581" s="7"/>
      <c r="K581" s="7"/>
      <c r="L581" s="83"/>
      <c r="M581" s="83"/>
      <c r="N581" s="83"/>
      <c r="O581" s="83"/>
      <c r="P581" s="83"/>
      <c r="Q581" s="7"/>
      <c r="R581" s="83"/>
      <c r="S581" s="83"/>
      <c r="T581" s="83"/>
      <c r="U581" s="83"/>
      <c r="V581" s="83"/>
      <c r="W581" s="83"/>
      <c r="X581" s="83"/>
      <c r="Y581" s="83"/>
      <c r="Z581" s="83"/>
      <c r="AA581" s="83"/>
    </row>
    <row r="582" spans="3:27" ht="15" customHeight="1" x14ac:dyDescent="0.45">
      <c r="C582" s="83"/>
      <c r="D582" s="83"/>
      <c r="E582" s="83"/>
      <c r="F582" s="83"/>
      <c r="G582" s="83"/>
      <c r="H582" s="83"/>
      <c r="I582" s="83"/>
      <c r="J582" s="7"/>
      <c r="K582" s="7"/>
      <c r="L582" s="83"/>
      <c r="M582" s="83"/>
      <c r="N582" s="83"/>
      <c r="O582" s="83"/>
      <c r="P582" s="83"/>
      <c r="Q582" s="7"/>
      <c r="R582" s="83"/>
      <c r="S582" s="83"/>
      <c r="T582" s="83"/>
      <c r="U582" s="83"/>
      <c r="V582" s="83"/>
      <c r="W582" s="83"/>
      <c r="X582" s="83"/>
      <c r="Y582" s="83"/>
      <c r="Z582" s="83"/>
      <c r="AA582" s="83"/>
    </row>
    <row r="583" spans="3:27" ht="15" customHeight="1" x14ac:dyDescent="0.45">
      <c r="C583" s="83"/>
      <c r="D583" s="83"/>
      <c r="E583" s="83"/>
      <c r="F583" s="83"/>
      <c r="G583" s="83"/>
      <c r="H583" s="83"/>
      <c r="I583" s="83"/>
      <c r="J583" s="7"/>
      <c r="K583" s="7"/>
      <c r="L583" s="83"/>
      <c r="M583" s="83"/>
      <c r="N583" s="83"/>
      <c r="O583" s="83"/>
      <c r="P583" s="83"/>
      <c r="Q583" s="7"/>
      <c r="R583" s="83"/>
      <c r="S583" s="83"/>
      <c r="T583" s="83"/>
      <c r="U583" s="83"/>
      <c r="V583" s="83"/>
      <c r="W583" s="83"/>
      <c r="X583" s="83"/>
      <c r="Y583" s="83"/>
      <c r="Z583" s="83"/>
      <c r="AA583" s="83"/>
    </row>
    <row r="584" spans="3:27" ht="15" customHeight="1" x14ac:dyDescent="0.45">
      <c r="C584" s="83"/>
      <c r="D584" s="83"/>
      <c r="E584" s="83"/>
      <c r="F584" s="83"/>
      <c r="G584" s="83"/>
      <c r="H584" s="83"/>
      <c r="I584" s="83"/>
      <c r="J584" s="7"/>
      <c r="K584" s="7"/>
      <c r="L584" s="83"/>
      <c r="M584" s="83"/>
      <c r="N584" s="83"/>
      <c r="O584" s="83"/>
      <c r="P584" s="83"/>
      <c r="Q584" s="7"/>
      <c r="R584" s="83"/>
      <c r="S584" s="83"/>
      <c r="T584" s="83"/>
      <c r="U584" s="83"/>
      <c r="V584" s="83"/>
      <c r="W584" s="83"/>
      <c r="X584" s="83"/>
      <c r="Y584" s="83"/>
      <c r="Z584" s="83"/>
      <c r="AA584" s="83"/>
    </row>
    <row r="585" spans="3:27" ht="15" customHeight="1" x14ac:dyDescent="0.45">
      <c r="C585" s="83"/>
      <c r="D585" s="83"/>
      <c r="E585" s="83"/>
      <c r="F585" s="83"/>
      <c r="G585" s="83"/>
      <c r="H585" s="83"/>
      <c r="I585" s="83"/>
      <c r="J585" s="7"/>
      <c r="K585" s="7"/>
      <c r="L585" s="83"/>
      <c r="M585" s="83"/>
      <c r="N585" s="83"/>
      <c r="O585" s="83"/>
      <c r="P585" s="83"/>
      <c r="Q585" s="7"/>
      <c r="R585" s="83"/>
      <c r="S585" s="83"/>
      <c r="T585" s="83"/>
      <c r="U585" s="83"/>
      <c r="V585" s="83"/>
      <c r="W585" s="83"/>
      <c r="X585" s="83"/>
      <c r="Y585" s="83"/>
      <c r="Z585" s="83"/>
      <c r="AA585" s="83"/>
    </row>
    <row r="586" spans="3:27" ht="15" customHeight="1" x14ac:dyDescent="0.45">
      <c r="C586" s="83"/>
      <c r="D586" s="83"/>
      <c r="E586" s="83"/>
      <c r="F586" s="83"/>
      <c r="G586" s="83"/>
      <c r="H586" s="83"/>
      <c r="I586" s="83"/>
      <c r="J586" s="7"/>
      <c r="K586" s="7"/>
      <c r="L586" s="83"/>
      <c r="M586" s="83"/>
      <c r="N586" s="83"/>
      <c r="O586" s="83"/>
      <c r="P586" s="83"/>
      <c r="Q586" s="7"/>
      <c r="R586" s="83"/>
      <c r="S586" s="83"/>
      <c r="T586" s="83"/>
      <c r="U586" s="83"/>
      <c r="V586" s="83"/>
      <c r="W586" s="83"/>
      <c r="X586" s="83"/>
      <c r="Y586" s="83"/>
      <c r="Z586" s="83"/>
      <c r="AA586" s="83"/>
    </row>
    <row r="587" spans="3:27" ht="15" customHeight="1" x14ac:dyDescent="0.45">
      <c r="C587" s="83"/>
      <c r="D587" s="83"/>
      <c r="E587" s="83"/>
      <c r="F587" s="83"/>
      <c r="G587" s="83"/>
      <c r="H587" s="83"/>
      <c r="I587" s="83"/>
      <c r="J587" s="7"/>
      <c r="K587" s="7"/>
      <c r="L587" s="83"/>
      <c r="M587" s="83"/>
      <c r="N587" s="83"/>
      <c r="O587" s="83"/>
      <c r="P587" s="83"/>
      <c r="Q587" s="7"/>
      <c r="R587" s="83"/>
      <c r="S587" s="83"/>
      <c r="T587" s="83"/>
      <c r="U587" s="83"/>
      <c r="V587" s="83"/>
      <c r="W587" s="83"/>
      <c r="X587" s="83"/>
      <c r="Y587" s="83"/>
      <c r="Z587" s="83"/>
      <c r="AA587" s="83"/>
    </row>
    <row r="588" spans="3:27" ht="15" customHeight="1" x14ac:dyDescent="0.45">
      <c r="C588" s="83"/>
      <c r="D588" s="83"/>
      <c r="E588" s="83"/>
      <c r="F588" s="83"/>
      <c r="G588" s="83"/>
      <c r="H588" s="83"/>
      <c r="I588" s="83"/>
      <c r="J588" s="7"/>
      <c r="K588" s="7"/>
      <c r="L588" s="83"/>
      <c r="M588" s="83"/>
      <c r="N588" s="83"/>
      <c r="O588" s="83"/>
      <c r="P588" s="83"/>
      <c r="Q588" s="7"/>
      <c r="R588" s="83"/>
      <c r="S588" s="83"/>
      <c r="T588" s="83"/>
      <c r="U588" s="83"/>
      <c r="V588" s="83"/>
      <c r="W588" s="83"/>
      <c r="X588" s="83"/>
      <c r="Y588" s="83"/>
      <c r="Z588" s="83"/>
      <c r="AA588" s="83"/>
    </row>
    <row r="589" spans="3:27" ht="15" customHeight="1" x14ac:dyDescent="0.45">
      <c r="C589" s="83"/>
      <c r="D589" s="83"/>
      <c r="E589" s="83"/>
      <c r="F589" s="83"/>
      <c r="G589" s="83"/>
      <c r="H589" s="83"/>
      <c r="I589" s="83"/>
      <c r="J589" s="7"/>
      <c r="K589" s="7"/>
      <c r="L589" s="83"/>
      <c r="M589" s="83"/>
      <c r="N589" s="83"/>
      <c r="O589" s="83"/>
      <c r="P589" s="83"/>
      <c r="Q589" s="7"/>
      <c r="R589" s="83"/>
      <c r="S589" s="83"/>
      <c r="T589" s="83"/>
      <c r="U589" s="83"/>
      <c r="V589" s="83"/>
      <c r="W589" s="83"/>
      <c r="X589" s="83"/>
      <c r="Y589" s="83"/>
      <c r="Z589" s="83"/>
      <c r="AA589" s="83"/>
    </row>
    <row r="590" spans="3:27" ht="15" customHeight="1" x14ac:dyDescent="0.45">
      <c r="C590" s="83"/>
      <c r="D590" s="83"/>
      <c r="E590" s="83"/>
      <c r="F590" s="83"/>
      <c r="G590" s="83"/>
      <c r="H590" s="83"/>
      <c r="I590" s="83"/>
      <c r="J590" s="7"/>
      <c r="K590" s="7"/>
      <c r="L590" s="83"/>
      <c r="M590" s="83"/>
      <c r="N590" s="83"/>
      <c r="O590" s="83"/>
      <c r="P590" s="83"/>
      <c r="Q590" s="7"/>
      <c r="R590" s="83"/>
      <c r="S590" s="83"/>
      <c r="T590" s="83"/>
      <c r="U590" s="83"/>
      <c r="V590" s="83"/>
      <c r="W590" s="83"/>
      <c r="X590" s="83"/>
      <c r="Y590" s="83"/>
      <c r="Z590" s="83"/>
      <c r="AA590" s="83"/>
    </row>
    <row r="591" spans="3:27" ht="15" customHeight="1" x14ac:dyDescent="0.45">
      <c r="C591" s="83"/>
      <c r="D591" s="83"/>
      <c r="E591" s="83"/>
      <c r="F591" s="83"/>
      <c r="G591" s="83"/>
      <c r="H591" s="83"/>
      <c r="I591" s="83"/>
      <c r="J591" s="7"/>
      <c r="K591" s="7"/>
      <c r="L591" s="83"/>
      <c r="M591" s="83"/>
      <c r="N591" s="83"/>
      <c r="O591" s="83"/>
      <c r="P591" s="83"/>
      <c r="Q591" s="7"/>
      <c r="R591" s="83"/>
      <c r="S591" s="83"/>
      <c r="T591" s="83"/>
      <c r="U591" s="83"/>
      <c r="V591" s="83"/>
      <c r="W591" s="83"/>
      <c r="X591" s="83"/>
      <c r="Y591" s="83"/>
      <c r="Z591" s="83"/>
      <c r="AA591" s="83"/>
    </row>
    <row r="592" spans="3:27" ht="15" customHeight="1" x14ac:dyDescent="0.45">
      <c r="C592" s="83"/>
      <c r="D592" s="83"/>
      <c r="E592" s="83"/>
      <c r="F592" s="83"/>
      <c r="G592" s="83"/>
      <c r="H592" s="83"/>
      <c r="I592" s="83"/>
      <c r="J592" s="7"/>
      <c r="K592" s="7"/>
      <c r="L592" s="83"/>
      <c r="M592" s="83"/>
      <c r="N592" s="83"/>
      <c r="O592" s="83"/>
      <c r="P592" s="83"/>
      <c r="Q592" s="7"/>
      <c r="R592" s="83"/>
      <c r="S592" s="83"/>
      <c r="T592" s="83"/>
      <c r="U592" s="83"/>
      <c r="V592" s="83"/>
      <c r="W592" s="83"/>
      <c r="X592" s="83"/>
      <c r="Y592" s="83"/>
      <c r="Z592" s="83"/>
      <c r="AA592" s="83"/>
    </row>
    <row r="593" spans="3:27" ht="15" customHeight="1" x14ac:dyDescent="0.45">
      <c r="C593" s="83"/>
      <c r="D593" s="83"/>
      <c r="E593" s="83"/>
      <c r="F593" s="83"/>
      <c r="G593" s="83"/>
      <c r="H593" s="83"/>
      <c r="I593" s="83"/>
      <c r="J593" s="7"/>
      <c r="K593" s="7"/>
      <c r="L593" s="83"/>
      <c r="M593" s="83"/>
      <c r="N593" s="83"/>
      <c r="O593" s="83"/>
      <c r="P593" s="83"/>
      <c r="Q593" s="7"/>
      <c r="R593" s="83"/>
      <c r="S593" s="83"/>
      <c r="T593" s="83"/>
      <c r="U593" s="83"/>
      <c r="V593" s="83"/>
      <c r="W593" s="83"/>
      <c r="X593" s="83"/>
      <c r="Y593" s="83"/>
      <c r="Z593" s="83"/>
      <c r="AA593" s="83"/>
    </row>
    <row r="594" spans="3:27" ht="15" customHeight="1" x14ac:dyDescent="0.45">
      <c r="C594" s="83"/>
      <c r="D594" s="83"/>
      <c r="E594" s="83"/>
      <c r="F594" s="83"/>
      <c r="G594" s="83"/>
      <c r="H594" s="83"/>
      <c r="I594" s="83"/>
      <c r="J594" s="7"/>
      <c r="K594" s="7"/>
      <c r="L594" s="83"/>
      <c r="M594" s="83"/>
      <c r="N594" s="83"/>
      <c r="O594" s="83"/>
      <c r="P594" s="83"/>
      <c r="Q594" s="7"/>
      <c r="R594" s="83"/>
      <c r="S594" s="83"/>
      <c r="T594" s="83"/>
      <c r="U594" s="83"/>
      <c r="V594" s="83"/>
      <c r="W594" s="83"/>
      <c r="X594" s="83"/>
      <c r="Y594" s="83"/>
      <c r="Z594" s="83"/>
      <c r="AA594" s="83"/>
    </row>
    <row r="595" spans="3:27" ht="15" customHeight="1" x14ac:dyDescent="0.45">
      <c r="C595" s="83"/>
      <c r="D595" s="83"/>
      <c r="E595" s="83"/>
      <c r="F595" s="83"/>
      <c r="G595" s="83"/>
      <c r="H595" s="83"/>
      <c r="I595" s="83"/>
      <c r="J595" s="7"/>
      <c r="K595" s="7"/>
      <c r="L595" s="83"/>
      <c r="M595" s="83"/>
      <c r="N595" s="83"/>
      <c r="O595" s="83"/>
      <c r="P595" s="83"/>
      <c r="Q595" s="7"/>
      <c r="R595" s="83"/>
      <c r="S595" s="83"/>
      <c r="T595" s="83"/>
      <c r="U595" s="83"/>
      <c r="V595" s="83"/>
      <c r="W595" s="83"/>
      <c r="X595" s="83"/>
      <c r="Y595" s="83"/>
      <c r="Z595" s="83"/>
      <c r="AA595" s="83"/>
    </row>
    <row r="596" spans="3:27" ht="15" customHeight="1" x14ac:dyDescent="0.45">
      <c r="C596" s="83"/>
      <c r="D596" s="83"/>
      <c r="E596" s="83"/>
      <c r="F596" s="83"/>
      <c r="G596" s="83"/>
      <c r="H596" s="83"/>
      <c r="I596" s="83"/>
      <c r="J596" s="7"/>
      <c r="K596" s="7"/>
      <c r="L596" s="83"/>
      <c r="M596" s="83"/>
      <c r="N596" s="83"/>
      <c r="O596" s="83"/>
      <c r="P596" s="83"/>
      <c r="Q596" s="7"/>
      <c r="R596" s="83"/>
      <c r="S596" s="83"/>
      <c r="T596" s="83"/>
      <c r="U596" s="83"/>
      <c r="V596" s="83"/>
      <c r="W596" s="83"/>
      <c r="X596" s="83"/>
      <c r="Y596" s="83"/>
      <c r="Z596" s="83"/>
      <c r="AA596" s="83"/>
    </row>
    <row r="597" spans="3:27" ht="15" customHeight="1" x14ac:dyDescent="0.45">
      <c r="C597" s="83"/>
      <c r="D597" s="83"/>
      <c r="E597" s="83"/>
      <c r="F597" s="83"/>
      <c r="G597" s="83"/>
      <c r="H597" s="83"/>
      <c r="I597" s="83"/>
      <c r="J597" s="7"/>
      <c r="K597" s="7"/>
      <c r="L597" s="83"/>
      <c r="M597" s="83"/>
      <c r="N597" s="83"/>
      <c r="O597" s="83"/>
      <c r="P597" s="83"/>
      <c r="Q597" s="7"/>
      <c r="R597" s="83"/>
      <c r="S597" s="83"/>
      <c r="T597" s="83"/>
      <c r="U597" s="83"/>
      <c r="V597" s="83"/>
      <c r="W597" s="83"/>
      <c r="X597" s="83"/>
      <c r="Y597" s="83"/>
      <c r="Z597" s="83"/>
      <c r="AA597" s="83"/>
    </row>
    <row r="598" spans="3:27" ht="15" customHeight="1" x14ac:dyDescent="0.45">
      <c r="C598" s="83"/>
      <c r="D598" s="83"/>
      <c r="E598" s="83"/>
      <c r="F598" s="83"/>
      <c r="G598" s="83"/>
      <c r="H598" s="83"/>
      <c r="I598" s="83"/>
      <c r="J598" s="7"/>
      <c r="K598" s="7"/>
      <c r="L598" s="83"/>
      <c r="M598" s="83"/>
      <c r="N598" s="83"/>
      <c r="O598" s="83"/>
      <c r="P598" s="83"/>
      <c r="Q598" s="7"/>
      <c r="R598" s="83"/>
      <c r="S598" s="83"/>
      <c r="T598" s="83"/>
      <c r="U598" s="83"/>
      <c r="V598" s="83"/>
      <c r="W598" s="83"/>
      <c r="X598" s="83"/>
      <c r="Y598" s="83"/>
      <c r="Z598" s="83"/>
      <c r="AA598" s="83"/>
    </row>
    <row r="599" spans="3:27" ht="15" customHeight="1" x14ac:dyDescent="0.45">
      <c r="C599" s="83"/>
      <c r="D599" s="83"/>
      <c r="E599" s="83"/>
      <c r="F599" s="83"/>
      <c r="G599" s="83"/>
      <c r="H599" s="83"/>
      <c r="I599" s="83"/>
      <c r="J599" s="7"/>
      <c r="K599" s="7"/>
      <c r="L599" s="83"/>
      <c r="M599" s="83"/>
      <c r="N599" s="83"/>
      <c r="O599" s="83"/>
      <c r="P599" s="83"/>
      <c r="Q599" s="7"/>
      <c r="R599" s="83"/>
      <c r="S599" s="83"/>
      <c r="T599" s="83"/>
      <c r="U599" s="83"/>
      <c r="V599" s="83"/>
      <c r="W599" s="83"/>
      <c r="X599" s="83"/>
      <c r="Y599" s="83"/>
      <c r="Z599" s="83"/>
      <c r="AA599" s="83"/>
    </row>
    <row r="600" spans="3:27" ht="15" customHeight="1" x14ac:dyDescent="0.45">
      <c r="C600" s="83"/>
      <c r="D600" s="83"/>
      <c r="E600" s="83"/>
      <c r="F600" s="83"/>
      <c r="G600" s="83"/>
      <c r="H600" s="83"/>
      <c r="I600" s="83"/>
      <c r="J600" s="7"/>
      <c r="K600" s="7"/>
      <c r="L600" s="83"/>
      <c r="M600" s="83"/>
      <c r="N600" s="83"/>
      <c r="O600" s="83"/>
      <c r="P600" s="83"/>
      <c r="Q600" s="7"/>
      <c r="R600" s="83"/>
      <c r="S600" s="83"/>
      <c r="T600" s="83"/>
      <c r="U600" s="83"/>
      <c r="V600" s="83"/>
      <c r="W600" s="83"/>
      <c r="X600" s="83"/>
      <c r="Y600" s="83"/>
      <c r="Z600" s="83"/>
      <c r="AA600" s="83"/>
    </row>
    <row r="601" spans="3:27" ht="15" customHeight="1" x14ac:dyDescent="0.45">
      <c r="C601" s="83"/>
      <c r="D601" s="83"/>
      <c r="E601" s="83"/>
      <c r="F601" s="83"/>
      <c r="G601" s="83"/>
      <c r="H601" s="83"/>
      <c r="I601" s="83"/>
      <c r="J601" s="7"/>
      <c r="K601" s="7"/>
      <c r="L601" s="83"/>
      <c r="M601" s="83"/>
      <c r="N601" s="83"/>
      <c r="O601" s="83"/>
      <c r="P601" s="83"/>
      <c r="Q601" s="7"/>
      <c r="R601" s="83"/>
      <c r="S601" s="83"/>
      <c r="T601" s="83"/>
      <c r="U601" s="83"/>
      <c r="V601" s="83"/>
      <c r="W601" s="83"/>
      <c r="X601" s="83"/>
      <c r="Y601" s="83"/>
      <c r="Z601" s="83"/>
      <c r="AA601" s="83"/>
    </row>
    <row r="602" spans="3:27" ht="15" customHeight="1" x14ac:dyDescent="0.45">
      <c r="C602" s="83"/>
      <c r="D602" s="83"/>
      <c r="E602" s="83"/>
      <c r="F602" s="83"/>
      <c r="G602" s="83"/>
      <c r="H602" s="83"/>
      <c r="I602" s="83"/>
      <c r="J602" s="7"/>
      <c r="K602" s="7"/>
      <c r="L602" s="83"/>
      <c r="M602" s="83"/>
      <c r="N602" s="83"/>
      <c r="O602" s="83"/>
      <c r="P602" s="83"/>
      <c r="Q602" s="7"/>
      <c r="R602" s="83"/>
      <c r="S602" s="83"/>
      <c r="T602" s="83"/>
      <c r="U602" s="83"/>
      <c r="V602" s="83"/>
      <c r="W602" s="83"/>
      <c r="X602" s="83"/>
      <c r="Y602" s="83"/>
      <c r="Z602" s="83"/>
      <c r="AA602" s="83"/>
    </row>
    <row r="603" spans="3:27" ht="15" customHeight="1" x14ac:dyDescent="0.45">
      <c r="C603" s="83"/>
      <c r="D603" s="83"/>
      <c r="E603" s="83"/>
      <c r="F603" s="83"/>
      <c r="G603" s="83"/>
      <c r="H603" s="83"/>
      <c r="I603" s="83"/>
      <c r="J603" s="7"/>
      <c r="K603" s="7"/>
      <c r="L603" s="83"/>
      <c r="M603" s="83"/>
      <c r="N603" s="83"/>
      <c r="O603" s="83"/>
      <c r="P603" s="83"/>
      <c r="Q603" s="7"/>
      <c r="R603" s="83"/>
      <c r="S603" s="83"/>
      <c r="T603" s="83"/>
      <c r="U603" s="83"/>
      <c r="V603" s="83"/>
      <c r="W603" s="83"/>
      <c r="X603" s="83"/>
      <c r="Y603" s="83"/>
      <c r="Z603" s="83"/>
      <c r="AA603" s="83"/>
    </row>
    <row r="604" spans="3:27" ht="15" customHeight="1" x14ac:dyDescent="0.45">
      <c r="C604" s="83"/>
      <c r="D604" s="83"/>
      <c r="E604" s="83"/>
      <c r="F604" s="83"/>
      <c r="G604" s="83"/>
      <c r="H604" s="83"/>
      <c r="I604" s="83"/>
      <c r="J604" s="7"/>
      <c r="K604" s="7"/>
      <c r="L604" s="83"/>
      <c r="M604" s="83"/>
      <c r="N604" s="83"/>
      <c r="O604" s="83"/>
      <c r="P604" s="83"/>
      <c r="Q604" s="7"/>
      <c r="R604" s="83"/>
      <c r="S604" s="83"/>
      <c r="T604" s="83"/>
      <c r="U604" s="83"/>
      <c r="V604" s="83"/>
      <c r="W604" s="83"/>
      <c r="X604" s="83"/>
      <c r="Y604" s="83"/>
      <c r="Z604" s="83"/>
      <c r="AA604" s="83"/>
    </row>
    <row r="605" spans="3:27" ht="15" customHeight="1" x14ac:dyDescent="0.45">
      <c r="C605" s="83"/>
      <c r="D605" s="83"/>
      <c r="E605" s="83"/>
      <c r="F605" s="83"/>
      <c r="G605" s="83"/>
      <c r="H605" s="83"/>
      <c r="I605" s="83"/>
      <c r="J605" s="7"/>
      <c r="K605" s="7"/>
      <c r="L605" s="83"/>
      <c r="M605" s="83"/>
      <c r="N605" s="83"/>
      <c r="O605" s="83"/>
      <c r="P605" s="83"/>
      <c r="Q605" s="7"/>
      <c r="R605" s="83"/>
      <c r="S605" s="83"/>
      <c r="T605" s="83"/>
      <c r="U605" s="83"/>
      <c r="V605" s="83"/>
      <c r="W605" s="83"/>
      <c r="X605" s="83"/>
      <c r="Y605" s="83"/>
      <c r="Z605" s="83"/>
      <c r="AA605" s="83"/>
    </row>
    <row r="606" spans="3:27" ht="15" customHeight="1" x14ac:dyDescent="0.45">
      <c r="C606" s="83"/>
      <c r="D606" s="83"/>
      <c r="E606" s="83"/>
      <c r="F606" s="83"/>
      <c r="G606" s="83"/>
      <c r="H606" s="83"/>
      <c r="I606" s="83"/>
      <c r="J606" s="7"/>
      <c r="K606" s="7"/>
      <c r="L606" s="83"/>
      <c r="M606" s="83"/>
      <c r="N606" s="83"/>
      <c r="O606" s="83"/>
      <c r="P606" s="83"/>
      <c r="Q606" s="7"/>
      <c r="R606" s="83"/>
      <c r="S606" s="83"/>
      <c r="T606" s="83"/>
      <c r="U606" s="83"/>
      <c r="V606" s="83"/>
      <c r="W606" s="83"/>
      <c r="X606" s="83"/>
      <c r="Y606" s="83"/>
      <c r="Z606" s="83"/>
      <c r="AA606" s="83"/>
    </row>
    <row r="607" spans="3:27" ht="15" customHeight="1" x14ac:dyDescent="0.45">
      <c r="C607" s="83"/>
      <c r="D607" s="83"/>
      <c r="E607" s="83"/>
      <c r="F607" s="83"/>
      <c r="G607" s="83"/>
      <c r="H607" s="83"/>
      <c r="I607" s="83"/>
      <c r="J607" s="7"/>
      <c r="K607" s="7"/>
      <c r="L607" s="83"/>
      <c r="M607" s="83"/>
      <c r="N607" s="83"/>
      <c r="O607" s="83"/>
      <c r="P607" s="83"/>
      <c r="Q607" s="7"/>
      <c r="R607" s="83"/>
      <c r="S607" s="83"/>
      <c r="T607" s="83"/>
      <c r="U607" s="83"/>
      <c r="V607" s="83"/>
      <c r="W607" s="83"/>
      <c r="X607" s="83"/>
      <c r="Y607" s="83"/>
      <c r="Z607" s="83"/>
      <c r="AA607" s="83"/>
    </row>
    <row r="608" spans="3:27" ht="15" customHeight="1" x14ac:dyDescent="0.45"/>
  </sheetData>
  <mergeCells count="41">
    <mergeCell ref="C5:AL5"/>
    <mergeCell ref="C6:AL6"/>
    <mergeCell ref="AL7:AL88"/>
    <mergeCell ref="AL121:AL153"/>
    <mergeCell ref="A32:B32"/>
    <mergeCell ref="A5:B5"/>
    <mergeCell ref="A10:B10"/>
    <mergeCell ref="A16:B16"/>
    <mergeCell ref="A119:B119"/>
    <mergeCell ref="A78:B78"/>
    <mergeCell ref="A59:B59"/>
    <mergeCell ref="A39:B39"/>
    <mergeCell ref="A7:B7"/>
    <mergeCell ref="AL215:AL232"/>
    <mergeCell ref="AL196:AL205"/>
    <mergeCell ref="AL187:AL193"/>
    <mergeCell ref="C173:AL173"/>
    <mergeCell ref="C186:AL186"/>
    <mergeCell ref="C194:AL194"/>
    <mergeCell ref="C214:AL214"/>
    <mergeCell ref="AL208:AL213"/>
    <mergeCell ref="C207:AL207"/>
    <mergeCell ref="C165:AL165"/>
    <mergeCell ref="AL166:AL172"/>
    <mergeCell ref="AL174:AL185"/>
    <mergeCell ref="C154:AL154"/>
    <mergeCell ref="AL90:AL118"/>
    <mergeCell ref="C120:AL120"/>
    <mergeCell ref="AL155:AL164"/>
    <mergeCell ref="A1:B1"/>
    <mergeCell ref="AB1:AK3"/>
    <mergeCell ref="AL1:AL4"/>
    <mergeCell ref="A3:B3"/>
    <mergeCell ref="A4:B4"/>
    <mergeCell ref="A2:B2"/>
    <mergeCell ref="A194:B194"/>
    <mergeCell ref="C195:AL195"/>
    <mergeCell ref="A206:B206"/>
    <mergeCell ref="Q206:AA206"/>
    <mergeCell ref="AB206:AL206"/>
    <mergeCell ref="C206:P206"/>
  </mergeCells>
  <phoneticPr fontId="15" type="noConversion"/>
  <dataValidations disablePrompts="1" count="1">
    <dataValidation type="list" allowBlank="1" showInputMessage="1" showErrorMessage="1" sqref="R3:AA3 C3:O3" xr:uid="{9858A040-03AB-4AC8-BF07-331B06868139}">
      <formula1>$AC$4:$AK$4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FA0C6-808D-427A-A1E4-72C5FF745F8C}">
  <dimension ref="A1:AK561"/>
  <sheetViews>
    <sheetView tabSelected="1" topLeftCell="A78" zoomScale="80" zoomScaleNormal="70" workbookViewId="0">
      <pane xSplit="2" topLeftCell="AE1" activePane="topRight" state="frozen"/>
      <selection pane="topRight" activeCell="AI4" activeCellId="1" sqref="AG1:AG1048576 AI1:AI1048576"/>
    </sheetView>
  </sheetViews>
  <sheetFormatPr defaultColWidth="9.1796875" defaultRowHeight="16.5" x14ac:dyDescent="0.45"/>
  <cols>
    <col min="1" max="1" width="10.08984375" style="7" bestFit="1" customWidth="1"/>
    <col min="2" max="2" width="91.90625" style="39" customWidth="1"/>
    <col min="3" max="3" width="18.6328125" style="21" bestFit="1" customWidth="1"/>
    <col min="4" max="6" width="18.6328125" style="20" bestFit="1" customWidth="1"/>
    <col min="7" max="8" width="19.1796875" style="20" bestFit="1" customWidth="1"/>
    <col min="9" max="10" width="35.1796875" style="20" bestFit="1" customWidth="1"/>
    <col min="11" max="11" width="18.6328125" style="21" bestFit="1" customWidth="1"/>
    <col min="12" max="12" width="32.6328125" style="21" bestFit="1" customWidth="1"/>
    <col min="13" max="17" width="19.1796875" style="20" bestFit="1" customWidth="1"/>
    <col min="18" max="18" width="32.6328125" style="21" bestFit="1" customWidth="1"/>
    <col min="19" max="19" width="19.1796875" style="20" bestFit="1" customWidth="1"/>
    <col min="20" max="20" width="22.54296875" style="20" bestFit="1" customWidth="1"/>
    <col min="21" max="22" width="19.1796875" style="20" bestFit="1" customWidth="1"/>
    <col min="23" max="23" width="27.36328125" style="20" bestFit="1" customWidth="1"/>
    <col min="24" max="24" width="19.1796875" style="20" bestFit="1" customWidth="1"/>
    <col min="25" max="25" width="19.7265625" style="20" bestFit="1" customWidth="1"/>
    <col min="26" max="26" width="33.81640625" style="20" bestFit="1" customWidth="1"/>
    <col min="27" max="27" width="6.90625" style="7" bestFit="1" customWidth="1"/>
    <col min="28" max="28" width="7.08984375" style="7" bestFit="1" customWidth="1"/>
    <col min="29" max="29" width="8.81640625" style="7" bestFit="1" customWidth="1"/>
    <col min="30" max="30" width="6.08984375" style="7" bestFit="1" customWidth="1"/>
    <col min="31" max="31" width="13.1796875" style="7" bestFit="1" customWidth="1"/>
    <col min="32" max="32" width="14.1796875" style="7" bestFit="1" customWidth="1"/>
    <col min="33" max="33" width="6.08984375" style="7" bestFit="1" customWidth="1"/>
    <col min="34" max="34" width="11" style="7" bestFit="1" customWidth="1"/>
    <col min="35" max="35" width="11.54296875" style="7" bestFit="1" customWidth="1"/>
    <col min="36" max="36" width="9.81640625" style="7" bestFit="1" customWidth="1"/>
    <col min="37" max="37" width="189.08984375" style="7" customWidth="1"/>
    <col min="38" max="16384" width="9.1796875" style="7"/>
  </cols>
  <sheetData>
    <row r="1" spans="1:37" s="65" customFormat="1" ht="52" customHeight="1" x14ac:dyDescent="0.7">
      <c r="A1" s="410" t="s">
        <v>8</v>
      </c>
      <c r="B1" s="411"/>
      <c r="C1" s="66" t="s">
        <v>465</v>
      </c>
      <c r="D1" s="66" t="s">
        <v>466</v>
      </c>
      <c r="E1" s="66" t="s">
        <v>467</v>
      </c>
      <c r="F1" s="66" t="s">
        <v>468</v>
      </c>
      <c r="G1" s="66" t="s">
        <v>469</v>
      </c>
      <c r="H1" s="66" t="s">
        <v>470</v>
      </c>
      <c r="I1" s="66" t="s">
        <v>471</v>
      </c>
      <c r="J1" s="66" t="s">
        <v>472</v>
      </c>
      <c r="K1" s="66" t="s">
        <v>473</v>
      </c>
      <c r="L1" s="66" t="s">
        <v>474</v>
      </c>
      <c r="M1" s="66" t="s">
        <v>475</v>
      </c>
      <c r="N1" s="66" t="s">
        <v>476</v>
      </c>
      <c r="O1" s="66" t="s">
        <v>477</v>
      </c>
      <c r="P1" s="66" t="s">
        <v>478</v>
      </c>
      <c r="Q1" s="66" t="s">
        <v>479</v>
      </c>
      <c r="R1" s="66" t="s">
        <v>480</v>
      </c>
      <c r="S1" s="66" t="s">
        <v>481</v>
      </c>
      <c r="T1" s="66" t="s">
        <v>482</v>
      </c>
      <c r="U1" s="66" t="s">
        <v>483</v>
      </c>
      <c r="V1" s="66" t="s">
        <v>484</v>
      </c>
      <c r="W1" s="66" t="s">
        <v>485</v>
      </c>
      <c r="X1" s="66" t="s">
        <v>486</v>
      </c>
      <c r="Y1" s="66" t="s">
        <v>487</v>
      </c>
      <c r="Z1" s="66" t="s">
        <v>488</v>
      </c>
      <c r="AA1" s="383" t="s">
        <v>18</v>
      </c>
      <c r="AB1" s="382"/>
      <c r="AC1" s="382"/>
      <c r="AD1" s="382"/>
      <c r="AE1" s="382"/>
      <c r="AF1" s="382"/>
      <c r="AG1" s="382"/>
      <c r="AH1" s="382"/>
      <c r="AI1" s="382"/>
      <c r="AJ1" s="382"/>
      <c r="AK1" s="381" t="s">
        <v>19</v>
      </c>
    </row>
    <row r="2" spans="1:37" s="40" customFormat="1" ht="31.5" customHeight="1" x14ac:dyDescent="0.45">
      <c r="A2" s="413" t="s">
        <v>20</v>
      </c>
      <c r="B2" s="414"/>
      <c r="C2" s="244">
        <v>46079</v>
      </c>
      <c r="D2" s="244">
        <v>46079</v>
      </c>
      <c r="E2" s="244">
        <v>46080</v>
      </c>
      <c r="F2" s="244">
        <v>46080</v>
      </c>
      <c r="G2" s="244">
        <v>46080</v>
      </c>
      <c r="H2" s="149">
        <v>46083</v>
      </c>
      <c r="I2" s="149">
        <v>46083</v>
      </c>
      <c r="J2" s="149">
        <v>46083</v>
      </c>
      <c r="K2" s="149">
        <v>46083</v>
      </c>
      <c r="L2" s="149">
        <v>46083</v>
      </c>
      <c r="M2" s="149">
        <v>46083</v>
      </c>
      <c r="N2" s="149">
        <v>46083</v>
      </c>
      <c r="O2" s="149">
        <v>46084</v>
      </c>
      <c r="P2" s="149">
        <v>46079</v>
      </c>
      <c r="Q2" s="149">
        <v>46080</v>
      </c>
      <c r="R2" s="149">
        <v>46080</v>
      </c>
      <c r="S2" s="149">
        <v>46080</v>
      </c>
      <c r="T2" s="149">
        <v>46084</v>
      </c>
      <c r="U2" s="202">
        <v>46084</v>
      </c>
      <c r="V2" s="202">
        <v>46085</v>
      </c>
      <c r="W2" s="202">
        <v>46084</v>
      </c>
      <c r="X2" s="202">
        <v>46085</v>
      </c>
      <c r="Y2" s="202">
        <v>46085</v>
      </c>
      <c r="Z2" s="202">
        <v>46085</v>
      </c>
      <c r="AA2" s="383"/>
      <c r="AB2" s="382"/>
      <c r="AC2" s="382"/>
      <c r="AD2" s="382"/>
      <c r="AE2" s="382"/>
      <c r="AF2" s="382"/>
      <c r="AG2" s="382"/>
      <c r="AH2" s="382"/>
      <c r="AI2" s="382"/>
      <c r="AJ2" s="382"/>
      <c r="AK2" s="382"/>
    </row>
    <row r="3" spans="1:37" s="40" customFormat="1" ht="31.5" customHeight="1" x14ac:dyDescent="0.45">
      <c r="A3" s="413" t="s">
        <v>21</v>
      </c>
      <c r="B3" s="414"/>
      <c r="C3" s="42" t="s">
        <v>22</v>
      </c>
      <c r="D3" s="42" t="s">
        <v>22</v>
      </c>
      <c r="E3" s="42" t="s">
        <v>30</v>
      </c>
      <c r="F3" s="42" t="s">
        <v>30</v>
      </c>
      <c r="G3" s="42" t="s">
        <v>23</v>
      </c>
      <c r="H3" s="42" t="s">
        <v>24</v>
      </c>
      <c r="I3" s="42" t="s">
        <v>25</v>
      </c>
      <c r="J3" s="42" t="s">
        <v>24</v>
      </c>
      <c r="K3" s="42" t="s">
        <v>24</v>
      </c>
      <c r="L3" s="42" t="s">
        <v>25</v>
      </c>
      <c r="M3" s="42" t="s">
        <v>25</v>
      </c>
      <c r="N3" s="42" t="s">
        <v>26</v>
      </c>
      <c r="O3" s="42" t="s">
        <v>26</v>
      </c>
      <c r="P3" s="42" t="s">
        <v>22</v>
      </c>
      <c r="Q3" s="42" t="s">
        <v>30</v>
      </c>
      <c r="R3" s="42" t="s">
        <v>23</v>
      </c>
      <c r="S3" s="42" t="s">
        <v>23</v>
      </c>
      <c r="T3" s="42" t="s">
        <v>26</v>
      </c>
      <c r="U3" s="42" t="s">
        <v>27</v>
      </c>
      <c r="V3" s="42" t="s">
        <v>28</v>
      </c>
      <c r="W3" s="42" t="s">
        <v>27</v>
      </c>
      <c r="X3" s="42" t="s">
        <v>28</v>
      </c>
      <c r="Y3" s="42" t="s">
        <v>28</v>
      </c>
      <c r="Z3" s="42" t="s">
        <v>29</v>
      </c>
      <c r="AA3" s="383"/>
      <c r="AB3" s="382"/>
      <c r="AC3" s="382"/>
      <c r="AD3" s="382"/>
      <c r="AE3" s="382"/>
      <c r="AF3" s="382"/>
      <c r="AG3" s="382"/>
      <c r="AH3" s="382"/>
      <c r="AI3" s="382"/>
      <c r="AJ3" s="382"/>
      <c r="AK3" s="382"/>
    </row>
    <row r="4" spans="1:37" s="40" customFormat="1" ht="16" x14ac:dyDescent="0.45">
      <c r="A4" s="412"/>
      <c r="B4" s="412"/>
      <c r="C4" s="67"/>
      <c r="D4" s="67"/>
      <c r="E4" s="67"/>
      <c r="F4" s="67"/>
      <c r="G4" s="67"/>
      <c r="H4" s="67"/>
      <c r="I4" s="67"/>
      <c r="J4" s="67"/>
      <c r="K4" s="67"/>
      <c r="L4" s="67"/>
      <c r="M4" s="67"/>
      <c r="N4" s="67"/>
      <c r="O4" s="67"/>
      <c r="P4" s="67"/>
      <c r="Q4" s="67"/>
      <c r="R4" s="67"/>
      <c r="S4" s="67"/>
      <c r="T4" s="67"/>
      <c r="U4" s="67"/>
      <c r="V4" s="67"/>
      <c r="W4" s="67"/>
      <c r="X4" s="67"/>
      <c r="Y4" s="67"/>
      <c r="Z4" s="67"/>
      <c r="AA4" s="16" t="s">
        <v>35</v>
      </c>
      <c r="AB4" s="16" t="s">
        <v>22</v>
      </c>
      <c r="AC4" s="43" t="s">
        <v>23</v>
      </c>
      <c r="AD4" s="43" t="s">
        <v>24</v>
      </c>
      <c r="AE4" s="43" t="s">
        <v>25</v>
      </c>
      <c r="AF4" s="43" t="s">
        <v>26</v>
      </c>
      <c r="AG4" s="43" t="s">
        <v>27</v>
      </c>
      <c r="AH4" s="43" t="s">
        <v>28</v>
      </c>
      <c r="AI4" s="43" t="s">
        <v>29</v>
      </c>
      <c r="AJ4" s="43" t="s">
        <v>30</v>
      </c>
      <c r="AK4" s="382"/>
    </row>
    <row r="5" spans="1:37" x14ac:dyDescent="0.45">
      <c r="A5" s="419" t="s">
        <v>220</v>
      </c>
      <c r="B5" s="420"/>
      <c r="C5" s="47"/>
      <c r="D5" s="48"/>
      <c r="E5" s="48"/>
      <c r="F5" s="48"/>
      <c r="G5" s="48"/>
      <c r="H5" s="48"/>
      <c r="I5" s="49"/>
      <c r="J5" s="48"/>
      <c r="K5" s="48"/>
      <c r="L5" s="47"/>
      <c r="M5" s="48"/>
      <c r="N5" s="48"/>
      <c r="O5" s="48"/>
      <c r="P5" s="48"/>
      <c r="Q5" s="48"/>
      <c r="R5" s="47"/>
      <c r="S5" s="48"/>
      <c r="T5" s="48"/>
      <c r="U5" s="48"/>
      <c r="V5" s="48"/>
      <c r="W5" s="48"/>
      <c r="X5" s="48"/>
      <c r="Y5" s="48"/>
      <c r="Z5" s="48"/>
      <c r="AA5" s="18"/>
      <c r="AB5" s="18"/>
      <c r="AC5" s="18"/>
      <c r="AD5" s="18"/>
      <c r="AE5" s="18"/>
      <c r="AF5" s="18"/>
      <c r="AG5" s="18"/>
      <c r="AH5" s="18"/>
      <c r="AI5" s="18"/>
      <c r="AJ5" s="18"/>
      <c r="AK5" s="50"/>
    </row>
    <row r="6" spans="1:37" x14ac:dyDescent="0.45">
      <c r="A6" s="17" t="s">
        <v>37</v>
      </c>
      <c r="B6" s="87" t="s">
        <v>38</v>
      </c>
      <c r="C6" s="210"/>
      <c r="D6" s="211"/>
      <c r="E6" s="91"/>
      <c r="F6" s="91"/>
      <c r="G6" s="91"/>
      <c r="H6" s="91"/>
      <c r="I6" s="211"/>
      <c r="J6" s="91"/>
      <c r="K6" s="91"/>
      <c r="L6" s="210"/>
      <c r="M6" s="211"/>
      <c r="N6" s="91"/>
      <c r="O6" s="91"/>
      <c r="P6" s="91"/>
      <c r="Q6" s="91"/>
      <c r="R6" s="210"/>
      <c r="S6" s="211"/>
      <c r="T6" s="91"/>
      <c r="U6" s="91"/>
      <c r="V6" s="91"/>
      <c r="W6" s="91"/>
      <c r="X6" s="91"/>
      <c r="Y6" s="91"/>
      <c r="Z6" s="91"/>
      <c r="AA6" s="17"/>
      <c r="AB6" s="17"/>
      <c r="AC6" s="17"/>
      <c r="AD6" s="17"/>
      <c r="AE6" s="17"/>
      <c r="AF6" s="17"/>
      <c r="AG6" s="17"/>
      <c r="AH6" s="17"/>
      <c r="AI6" s="17"/>
      <c r="AJ6" s="17"/>
      <c r="AK6" s="17"/>
    </row>
    <row r="7" spans="1:37" s="366" customFormat="1" x14ac:dyDescent="0.45">
      <c r="A7" s="451" t="s">
        <v>215</v>
      </c>
      <c r="B7" s="451"/>
      <c r="C7" s="285"/>
      <c r="D7" s="272"/>
      <c r="E7" s="272"/>
      <c r="F7" s="272"/>
      <c r="G7" s="272"/>
      <c r="H7" s="272"/>
      <c r="I7" s="274" t="s">
        <v>40</v>
      </c>
      <c r="J7" s="272"/>
      <c r="K7" s="272" t="s">
        <v>40</v>
      </c>
      <c r="L7" s="285"/>
      <c r="M7" s="274" t="s">
        <v>40</v>
      </c>
      <c r="N7" s="272"/>
      <c r="O7" s="272"/>
      <c r="P7" s="272"/>
      <c r="Q7" s="272" t="s">
        <v>40</v>
      </c>
      <c r="R7" s="285"/>
      <c r="S7" s="272" t="s">
        <v>40</v>
      </c>
      <c r="T7" s="272" t="s">
        <v>40</v>
      </c>
      <c r="U7" s="272" t="s">
        <v>40</v>
      </c>
      <c r="V7" s="272" t="s">
        <v>40</v>
      </c>
      <c r="W7" s="272"/>
      <c r="X7" s="272"/>
      <c r="Y7" s="272"/>
      <c r="Z7" s="272" t="s">
        <v>40</v>
      </c>
      <c r="AA7" s="273">
        <f>COUNTIF(C7:Z7,"x")</f>
        <v>9</v>
      </c>
      <c r="AB7" s="273">
        <f t="shared" ref="AB7:AJ16" si="0">COUNTIFS($C7:$Z7,"x",$C$3:$Z$3,AB$4)</f>
        <v>0</v>
      </c>
      <c r="AC7" s="273">
        <f t="shared" si="0"/>
        <v>1</v>
      </c>
      <c r="AD7" s="273">
        <f t="shared" si="0"/>
        <v>1</v>
      </c>
      <c r="AE7" s="273">
        <f t="shared" si="0"/>
        <v>2</v>
      </c>
      <c r="AF7" s="273">
        <f t="shared" si="0"/>
        <v>1</v>
      </c>
      <c r="AG7" s="273">
        <f t="shared" si="0"/>
        <v>1</v>
      </c>
      <c r="AH7" s="273">
        <f t="shared" si="0"/>
        <v>1</v>
      </c>
      <c r="AI7" s="273">
        <f t="shared" si="0"/>
        <v>1</v>
      </c>
      <c r="AJ7" s="273">
        <f t="shared" si="0"/>
        <v>1</v>
      </c>
      <c r="AK7" s="388" t="s">
        <v>872</v>
      </c>
    </row>
    <row r="8" spans="1:37" s="233" customFormat="1" x14ac:dyDescent="0.45">
      <c r="A8" s="157" t="s">
        <v>41</v>
      </c>
      <c r="B8" s="224" t="s">
        <v>42</v>
      </c>
      <c r="C8" s="225"/>
      <c r="D8" s="97"/>
      <c r="E8" s="97"/>
      <c r="F8" s="97"/>
      <c r="G8" s="97"/>
      <c r="H8" s="97"/>
      <c r="I8" s="97" t="s">
        <v>40</v>
      </c>
      <c r="J8" s="97"/>
      <c r="K8" s="97" t="s">
        <v>40</v>
      </c>
      <c r="L8" s="225"/>
      <c r="M8" s="97" t="s">
        <v>40</v>
      </c>
      <c r="N8" s="97"/>
      <c r="O8" s="97"/>
      <c r="P8" s="97"/>
      <c r="Q8" s="97" t="s">
        <v>40</v>
      </c>
      <c r="R8" s="225"/>
      <c r="S8" s="97"/>
      <c r="T8" s="97" t="s">
        <v>40</v>
      </c>
      <c r="U8" s="97" t="s">
        <v>40</v>
      </c>
      <c r="V8" s="97" t="s">
        <v>40</v>
      </c>
      <c r="W8" s="97"/>
      <c r="X8" s="97"/>
      <c r="Y8" s="97"/>
      <c r="Z8" s="97" t="s">
        <v>40</v>
      </c>
      <c r="AA8" s="96">
        <f t="shared" ref="AA8:AA52" si="1">COUNTIF(C8:Z8,"x")</f>
        <v>8</v>
      </c>
      <c r="AB8" s="96">
        <f t="shared" si="0"/>
        <v>0</v>
      </c>
      <c r="AC8" s="96">
        <f t="shared" si="0"/>
        <v>0</v>
      </c>
      <c r="AD8" s="96">
        <f t="shared" si="0"/>
        <v>1</v>
      </c>
      <c r="AE8" s="96">
        <f t="shared" si="0"/>
        <v>2</v>
      </c>
      <c r="AF8" s="96">
        <f t="shared" si="0"/>
        <v>1</v>
      </c>
      <c r="AG8" s="96">
        <f t="shared" si="0"/>
        <v>1</v>
      </c>
      <c r="AH8" s="96">
        <f t="shared" si="0"/>
        <v>1</v>
      </c>
      <c r="AI8" s="96">
        <f t="shared" si="0"/>
        <v>1</v>
      </c>
      <c r="AJ8" s="96">
        <f t="shared" si="0"/>
        <v>1</v>
      </c>
      <c r="AK8" s="388"/>
    </row>
    <row r="9" spans="1:37" s="233" customFormat="1" x14ac:dyDescent="0.45">
      <c r="A9" s="160" t="s">
        <v>43</v>
      </c>
      <c r="B9" s="295" t="s">
        <v>44</v>
      </c>
      <c r="C9" s="296"/>
      <c r="D9" s="107"/>
      <c r="E9" s="107"/>
      <c r="F9" s="107"/>
      <c r="G9" s="107"/>
      <c r="H9" s="107"/>
      <c r="I9" s="107" t="s">
        <v>40</v>
      </c>
      <c r="J9" s="107"/>
      <c r="K9" s="107"/>
      <c r="L9" s="296"/>
      <c r="M9" s="107" t="s">
        <v>40</v>
      </c>
      <c r="N9" s="107"/>
      <c r="O9" s="107"/>
      <c r="P9" s="107"/>
      <c r="Q9" s="107" t="s">
        <v>40</v>
      </c>
      <c r="R9" s="296"/>
      <c r="S9" s="107"/>
      <c r="T9" s="107" t="s">
        <v>40</v>
      </c>
      <c r="U9" s="107" t="s">
        <v>40</v>
      </c>
      <c r="V9" s="107" t="s">
        <v>40</v>
      </c>
      <c r="W9" s="107"/>
      <c r="X9" s="107"/>
      <c r="Y9" s="107"/>
      <c r="Z9" s="107"/>
      <c r="AA9" s="107">
        <f t="shared" si="1"/>
        <v>6</v>
      </c>
      <c r="AB9" s="107">
        <f t="shared" si="0"/>
        <v>0</v>
      </c>
      <c r="AC9" s="107">
        <f t="shared" si="0"/>
        <v>0</v>
      </c>
      <c r="AD9" s="107">
        <f t="shared" si="0"/>
        <v>0</v>
      </c>
      <c r="AE9" s="107">
        <f t="shared" si="0"/>
        <v>2</v>
      </c>
      <c r="AF9" s="107">
        <f t="shared" si="0"/>
        <v>1</v>
      </c>
      <c r="AG9" s="107">
        <f t="shared" si="0"/>
        <v>1</v>
      </c>
      <c r="AH9" s="107">
        <f t="shared" si="0"/>
        <v>1</v>
      </c>
      <c r="AI9" s="107">
        <f t="shared" si="0"/>
        <v>0</v>
      </c>
      <c r="AJ9" s="107">
        <f t="shared" si="0"/>
        <v>1</v>
      </c>
      <c r="AK9" s="388"/>
    </row>
    <row r="10" spans="1:37" s="233" customFormat="1" x14ac:dyDescent="0.45">
      <c r="A10" s="154" t="s">
        <v>45</v>
      </c>
      <c r="B10" s="155" t="s">
        <v>222</v>
      </c>
      <c r="C10" s="99"/>
      <c r="D10" s="99"/>
      <c r="E10" s="99"/>
      <c r="F10" s="99"/>
      <c r="G10" s="99"/>
      <c r="H10" s="99"/>
      <c r="I10" s="99" t="s">
        <v>40</v>
      </c>
      <c r="J10" s="99"/>
      <c r="K10" s="99"/>
      <c r="L10" s="99"/>
      <c r="M10" s="99" t="s">
        <v>40</v>
      </c>
      <c r="N10" s="99"/>
      <c r="O10" s="99"/>
      <c r="P10" s="99"/>
      <c r="Q10" s="99" t="s">
        <v>40</v>
      </c>
      <c r="R10" s="99"/>
      <c r="S10" s="99"/>
      <c r="T10" s="99" t="s">
        <v>40</v>
      </c>
      <c r="U10" s="99" t="s">
        <v>40</v>
      </c>
      <c r="V10" s="99" t="s">
        <v>40</v>
      </c>
      <c r="W10" s="99"/>
      <c r="X10" s="99"/>
      <c r="Y10" s="99"/>
      <c r="Z10" s="99"/>
      <c r="AA10" s="99">
        <f t="shared" si="1"/>
        <v>6</v>
      </c>
      <c r="AB10" s="99">
        <f t="shared" si="0"/>
        <v>0</v>
      </c>
      <c r="AC10" s="99">
        <f t="shared" si="0"/>
        <v>0</v>
      </c>
      <c r="AD10" s="99">
        <f t="shared" si="0"/>
        <v>0</v>
      </c>
      <c r="AE10" s="99">
        <f t="shared" si="0"/>
        <v>2</v>
      </c>
      <c r="AF10" s="99">
        <f t="shared" si="0"/>
        <v>1</v>
      </c>
      <c r="AG10" s="99">
        <f t="shared" si="0"/>
        <v>1</v>
      </c>
      <c r="AH10" s="99">
        <f t="shared" si="0"/>
        <v>1</v>
      </c>
      <c r="AI10" s="99">
        <f t="shared" si="0"/>
        <v>0</v>
      </c>
      <c r="AJ10" s="99">
        <f t="shared" si="0"/>
        <v>1</v>
      </c>
      <c r="AK10" s="388"/>
    </row>
    <row r="11" spans="1:37" s="233" customFormat="1" x14ac:dyDescent="0.45">
      <c r="A11" s="160" t="s">
        <v>47</v>
      </c>
      <c r="B11" s="295" t="s">
        <v>48</v>
      </c>
      <c r="C11" s="296"/>
      <c r="D11" s="107"/>
      <c r="E11" s="107"/>
      <c r="F11" s="107"/>
      <c r="G11" s="107"/>
      <c r="H11" s="107"/>
      <c r="I11" s="107"/>
      <c r="J11" s="107"/>
      <c r="K11" s="107" t="s">
        <v>40</v>
      </c>
      <c r="L11" s="296"/>
      <c r="M11" s="107"/>
      <c r="N11" s="107"/>
      <c r="O11" s="107"/>
      <c r="P11" s="107"/>
      <c r="Q11" s="107" t="s">
        <v>40</v>
      </c>
      <c r="R11" s="296"/>
      <c r="S11" s="107"/>
      <c r="T11" s="107" t="s">
        <v>40</v>
      </c>
      <c r="U11" s="107"/>
      <c r="V11" s="107"/>
      <c r="W11" s="107"/>
      <c r="X11" s="107"/>
      <c r="Y11" s="107"/>
      <c r="Z11" s="107"/>
      <c r="AA11" s="107">
        <f t="shared" si="1"/>
        <v>3</v>
      </c>
      <c r="AB11" s="107">
        <f t="shared" si="0"/>
        <v>0</v>
      </c>
      <c r="AC11" s="107">
        <f t="shared" si="0"/>
        <v>0</v>
      </c>
      <c r="AD11" s="107">
        <f t="shared" si="0"/>
        <v>1</v>
      </c>
      <c r="AE11" s="107">
        <f t="shared" si="0"/>
        <v>0</v>
      </c>
      <c r="AF11" s="107">
        <f t="shared" si="0"/>
        <v>1</v>
      </c>
      <c r="AG11" s="107">
        <f t="shared" si="0"/>
        <v>0</v>
      </c>
      <c r="AH11" s="107">
        <f t="shared" si="0"/>
        <v>0</v>
      </c>
      <c r="AI11" s="107">
        <f t="shared" si="0"/>
        <v>0</v>
      </c>
      <c r="AJ11" s="107">
        <f t="shared" si="0"/>
        <v>1</v>
      </c>
      <c r="AK11" s="388"/>
    </row>
    <row r="12" spans="1:37" s="233" customFormat="1" x14ac:dyDescent="0.45">
      <c r="A12" s="297" t="s">
        <v>50</v>
      </c>
      <c r="B12" s="299" t="s">
        <v>68</v>
      </c>
      <c r="C12" s="368"/>
      <c r="D12" s="100"/>
      <c r="E12" s="100"/>
      <c r="F12" s="100"/>
      <c r="G12" s="100"/>
      <c r="H12" s="100"/>
      <c r="I12" s="100"/>
      <c r="J12" s="100"/>
      <c r="K12" s="100" t="s">
        <v>40</v>
      </c>
      <c r="L12" s="368"/>
      <c r="M12" s="100"/>
      <c r="N12" s="100"/>
      <c r="O12" s="100"/>
      <c r="P12" s="100"/>
      <c r="Q12" s="100"/>
      <c r="R12" s="368"/>
      <c r="S12" s="100"/>
      <c r="T12" s="100" t="s">
        <v>40</v>
      </c>
      <c r="U12" s="100"/>
      <c r="V12" s="100"/>
      <c r="W12" s="100"/>
      <c r="X12" s="100"/>
      <c r="Y12" s="100"/>
      <c r="Z12" s="100"/>
      <c r="AA12" s="100">
        <f t="shared" ref="AA12" si="2">COUNTIF(C12:Z12,"x")</f>
        <v>2</v>
      </c>
      <c r="AB12" s="100">
        <f t="shared" si="0"/>
        <v>0</v>
      </c>
      <c r="AC12" s="100">
        <f t="shared" si="0"/>
        <v>0</v>
      </c>
      <c r="AD12" s="100">
        <f t="shared" si="0"/>
        <v>1</v>
      </c>
      <c r="AE12" s="100">
        <f t="shared" si="0"/>
        <v>0</v>
      </c>
      <c r="AF12" s="100">
        <f t="shared" si="0"/>
        <v>1</v>
      </c>
      <c r="AG12" s="100">
        <f t="shared" si="0"/>
        <v>0</v>
      </c>
      <c r="AH12" s="100">
        <f t="shared" si="0"/>
        <v>0</v>
      </c>
      <c r="AI12" s="100">
        <f t="shared" si="0"/>
        <v>0</v>
      </c>
      <c r="AJ12" s="100">
        <f t="shared" si="0"/>
        <v>0</v>
      </c>
      <c r="AK12" s="388"/>
    </row>
    <row r="13" spans="1:37" s="233" customFormat="1" x14ac:dyDescent="0.45">
      <c r="A13" s="160" t="s">
        <v>54</v>
      </c>
      <c r="B13" s="295" t="s">
        <v>55</v>
      </c>
      <c r="C13" s="296"/>
      <c r="D13" s="107"/>
      <c r="E13" s="107"/>
      <c r="F13" s="107"/>
      <c r="G13" s="107"/>
      <c r="H13" s="107"/>
      <c r="I13" s="107"/>
      <c r="J13" s="107"/>
      <c r="K13" s="107" t="s">
        <v>40</v>
      </c>
      <c r="L13" s="296"/>
      <c r="M13" s="107"/>
      <c r="N13" s="107"/>
      <c r="O13" s="107"/>
      <c r="P13" s="107"/>
      <c r="Q13" s="107" t="s">
        <v>40</v>
      </c>
      <c r="R13" s="296"/>
      <c r="S13" s="107"/>
      <c r="T13" s="107"/>
      <c r="U13" s="107"/>
      <c r="V13" s="107"/>
      <c r="W13" s="107"/>
      <c r="X13" s="107"/>
      <c r="Y13" s="107"/>
      <c r="Z13" s="107" t="s">
        <v>40</v>
      </c>
      <c r="AA13" s="107">
        <f t="shared" si="1"/>
        <v>3</v>
      </c>
      <c r="AB13" s="107">
        <f t="shared" si="0"/>
        <v>0</v>
      </c>
      <c r="AC13" s="107">
        <f t="shared" si="0"/>
        <v>0</v>
      </c>
      <c r="AD13" s="107">
        <f t="shared" si="0"/>
        <v>1</v>
      </c>
      <c r="AE13" s="107">
        <f t="shared" si="0"/>
        <v>0</v>
      </c>
      <c r="AF13" s="107">
        <f t="shared" si="0"/>
        <v>0</v>
      </c>
      <c r="AG13" s="107">
        <f t="shared" si="0"/>
        <v>0</v>
      </c>
      <c r="AH13" s="107">
        <f t="shared" si="0"/>
        <v>0</v>
      </c>
      <c r="AI13" s="107">
        <f t="shared" si="0"/>
        <v>1</v>
      </c>
      <c r="AJ13" s="107">
        <f t="shared" si="0"/>
        <v>1</v>
      </c>
      <c r="AK13" s="388"/>
    </row>
    <row r="14" spans="1:37" s="233" customFormat="1" x14ac:dyDescent="0.45">
      <c r="A14" s="297" t="s">
        <v>63</v>
      </c>
      <c r="B14" s="298" t="s">
        <v>66</v>
      </c>
      <c r="C14" s="100"/>
      <c r="D14" s="100"/>
      <c r="E14" s="100"/>
      <c r="F14" s="100"/>
      <c r="G14" s="100"/>
      <c r="H14" s="100"/>
      <c r="I14" s="100"/>
      <c r="J14" s="100"/>
      <c r="K14" s="100" t="s">
        <v>40</v>
      </c>
      <c r="L14" s="100"/>
      <c r="M14" s="100"/>
      <c r="N14" s="100"/>
      <c r="O14" s="100"/>
      <c r="P14" s="100"/>
      <c r="Q14" s="100"/>
      <c r="R14" s="100"/>
      <c r="S14" s="100"/>
      <c r="T14" s="100"/>
      <c r="U14" s="100"/>
      <c r="V14" s="100"/>
      <c r="W14" s="100"/>
      <c r="X14" s="100"/>
      <c r="Y14" s="100"/>
      <c r="Z14" s="100" t="s">
        <v>40</v>
      </c>
      <c r="AA14" s="100">
        <f t="shared" si="1"/>
        <v>2</v>
      </c>
      <c r="AB14" s="100">
        <f t="shared" si="0"/>
        <v>0</v>
      </c>
      <c r="AC14" s="100">
        <f t="shared" si="0"/>
        <v>0</v>
      </c>
      <c r="AD14" s="100">
        <f t="shared" si="0"/>
        <v>1</v>
      </c>
      <c r="AE14" s="100">
        <f t="shared" si="0"/>
        <v>0</v>
      </c>
      <c r="AF14" s="100">
        <f t="shared" si="0"/>
        <v>0</v>
      </c>
      <c r="AG14" s="100">
        <f t="shared" si="0"/>
        <v>0</v>
      </c>
      <c r="AH14" s="100">
        <f t="shared" si="0"/>
        <v>0</v>
      </c>
      <c r="AI14" s="100">
        <f t="shared" si="0"/>
        <v>1</v>
      </c>
      <c r="AJ14" s="100">
        <f t="shared" si="0"/>
        <v>0</v>
      </c>
      <c r="AK14" s="388"/>
    </row>
    <row r="15" spans="1:37" s="233" customFormat="1" x14ac:dyDescent="0.45">
      <c r="A15" s="297" t="s">
        <v>65</v>
      </c>
      <c r="B15" s="298" t="s">
        <v>571</v>
      </c>
      <c r="C15" s="100"/>
      <c r="D15" s="100"/>
      <c r="E15" s="100"/>
      <c r="F15" s="100"/>
      <c r="G15" s="100"/>
      <c r="H15" s="100"/>
      <c r="I15" s="100"/>
      <c r="J15" s="100"/>
      <c r="K15" s="100"/>
      <c r="L15" s="100"/>
      <c r="M15" s="100"/>
      <c r="N15" s="100"/>
      <c r="O15" s="100"/>
      <c r="P15" s="100"/>
      <c r="Q15" s="100" t="s">
        <v>40</v>
      </c>
      <c r="R15" s="100"/>
      <c r="S15" s="100"/>
      <c r="T15" s="100"/>
      <c r="U15" s="100"/>
      <c r="V15" s="100"/>
      <c r="W15" s="100"/>
      <c r="X15" s="100"/>
      <c r="Y15" s="100"/>
      <c r="Z15" s="100"/>
      <c r="AA15" s="100">
        <f t="shared" ref="AA15" si="3">COUNTIF(C15:Z15,"x")</f>
        <v>1</v>
      </c>
      <c r="AB15" s="100">
        <f t="shared" si="0"/>
        <v>0</v>
      </c>
      <c r="AC15" s="100">
        <f t="shared" si="0"/>
        <v>0</v>
      </c>
      <c r="AD15" s="100">
        <f t="shared" si="0"/>
        <v>0</v>
      </c>
      <c r="AE15" s="100">
        <f t="shared" si="0"/>
        <v>0</v>
      </c>
      <c r="AF15" s="100">
        <f t="shared" si="0"/>
        <v>0</v>
      </c>
      <c r="AG15" s="100">
        <f t="shared" si="0"/>
        <v>0</v>
      </c>
      <c r="AH15" s="100">
        <f t="shared" si="0"/>
        <v>0</v>
      </c>
      <c r="AI15" s="100">
        <f t="shared" si="0"/>
        <v>0</v>
      </c>
      <c r="AJ15" s="100">
        <f t="shared" si="0"/>
        <v>1</v>
      </c>
      <c r="AK15" s="388"/>
    </row>
    <row r="16" spans="1:37" s="233" customFormat="1" x14ac:dyDescent="0.45">
      <c r="A16" s="157" t="s">
        <v>58</v>
      </c>
      <c r="B16" s="224" t="s">
        <v>224</v>
      </c>
      <c r="C16" s="225"/>
      <c r="D16" s="97"/>
      <c r="E16" s="97"/>
      <c r="F16" s="97"/>
      <c r="G16" s="97"/>
      <c r="H16" s="97"/>
      <c r="I16" s="97" t="s">
        <v>40</v>
      </c>
      <c r="J16" s="97"/>
      <c r="K16" s="97"/>
      <c r="L16" s="225"/>
      <c r="M16" s="97" t="s">
        <v>40</v>
      </c>
      <c r="N16" s="97"/>
      <c r="O16" s="97"/>
      <c r="P16" s="97"/>
      <c r="Q16" s="97" t="s">
        <v>40</v>
      </c>
      <c r="R16" s="225"/>
      <c r="S16" s="97" t="s">
        <v>40</v>
      </c>
      <c r="T16" s="97"/>
      <c r="U16" s="97" t="s">
        <v>40</v>
      </c>
      <c r="V16" s="97" t="s">
        <v>40</v>
      </c>
      <c r="W16" s="97"/>
      <c r="X16" s="97"/>
      <c r="Y16" s="97"/>
      <c r="Z16" s="97"/>
      <c r="AA16" s="97">
        <f t="shared" si="1"/>
        <v>6</v>
      </c>
      <c r="AB16" s="97">
        <f t="shared" si="0"/>
        <v>0</v>
      </c>
      <c r="AC16" s="97">
        <f t="shared" si="0"/>
        <v>1</v>
      </c>
      <c r="AD16" s="97">
        <f t="shared" si="0"/>
        <v>0</v>
      </c>
      <c r="AE16" s="97">
        <f t="shared" si="0"/>
        <v>2</v>
      </c>
      <c r="AF16" s="97">
        <f t="shared" si="0"/>
        <v>0</v>
      </c>
      <c r="AG16" s="97">
        <f t="shared" si="0"/>
        <v>1</v>
      </c>
      <c r="AH16" s="97">
        <f t="shared" si="0"/>
        <v>1</v>
      </c>
      <c r="AI16" s="97">
        <f t="shared" si="0"/>
        <v>0</v>
      </c>
      <c r="AJ16" s="97">
        <f t="shared" si="0"/>
        <v>1</v>
      </c>
      <c r="AK16" s="388"/>
    </row>
    <row r="17" spans="1:37" s="233" customFormat="1" x14ac:dyDescent="0.45">
      <c r="A17" s="157" t="s">
        <v>115</v>
      </c>
      <c r="B17" s="224" t="s">
        <v>490</v>
      </c>
      <c r="C17" s="225"/>
      <c r="D17" s="97"/>
      <c r="E17" s="97"/>
      <c r="F17" s="97"/>
      <c r="G17" s="97"/>
      <c r="H17" s="97"/>
      <c r="I17" s="97"/>
      <c r="J17" s="97"/>
      <c r="K17" s="97"/>
      <c r="L17" s="225"/>
      <c r="M17" s="97"/>
      <c r="N17" s="97"/>
      <c r="O17" s="97"/>
      <c r="P17" s="97"/>
      <c r="Q17" s="97"/>
      <c r="R17" s="225"/>
      <c r="S17" s="97" t="s">
        <v>40</v>
      </c>
      <c r="T17" s="97"/>
      <c r="U17" s="97"/>
      <c r="V17" s="97"/>
      <c r="W17" s="97"/>
      <c r="X17" s="97"/>
      <c r="Y17" s="97"/>
      <c r="Z17" s="97"/>
      <c r="AA17" s="97">
        <f>COUNTIF(C17:Z17,"x")</f>
        <v>1</v>
      </c>
      <c r="AB17" s="97">
        <f t="shared" ref="AB17:AJ26" si="4">COUNTIFS($C17:$Z17,"x",$C$3:$Z$3,AB$4)</f>
        <v>0</v>
      </c>
      <c r="AC17" s="97">
        <f t="shared" si="4"/>
        <v>1</v>
      </c>
      <c r="AD17" s="97">
        <f t="shared" si="4"/>
        <v>0</v>
      </c>
      <c r="AE17" s="97">
        <f t="shared" si="4"/>
        <v>0</v>
      </c>
      <c r="AF17" s="97">
        <f t="shared" si="4"/>
        <v>0</v>
      </c>
      <c r="AG17" s="97">
        <f t="shared" si="4"/>
        <v>0</v>
      </c>
      <c r="AH17" s="97">
        <f t="shared" si="4"/>
        <v>0</v>
      </c>
      <c r="AI17" s="97">
        <f t="shared" si="4"/>
        <v>0</v>
      </c>
      <c r="AJ17" s="97">
        <f t="shared" si="4"/>
        <v>0</v>
      </c>
      <c r="AK17" s="388"/>
    </row>
    <row r="18" spans="1:37" s="233" customFormat="1" x14ac:dyDescent="0.45">
      <c r="A18" s="157" t="s">
        <v>117</v>
      </c>
      <c r="B18" s="224" t="s">
        <v>491</v>
      </c>
      <c r="C18" s="225"/>
      <c r="D18" s="97"/>
      <c r="E18" s="97"/>
      <c r="F18" s="97"/>
      <c r="G18" s="97"/>
      <c r="H18" s="97"/>
      <c r="I18" s="97"/>
      <c r="J18" s="97"/>
      <c r="K18" s="97"/>
      <c r="L18" s="225"/>
      <c r="M18" s="97"/>
      <c r="N18" s="97"/>
      <c r="O18" s="97"/>
      <c r="P18" s="97"/>
      <c r="Q18" s="97"/>
      <c r="R18" s="225"/>
      <c r="S18" s="97" t="s">
        <v>40</v>
      </c>
      <c r="T18" s="97"/>
      <c r="U18" s="97"/>
      <c r="V18" s="97"/>
      <c r="W18" s="97"/>
      <c r="X18" s="97"/>
      <c r="Y18" s="97"/>
      <c r="Z18" s="97"/>
      <c r="AA18" s="246">
        <f>COUNTIF(C18:Z18,"x")</f>
        <v>1</v>
      </c>
      <c r="AB18" s="246">
        <f t="shared" si="4"/>
        <v>0</v>
      </c>
      <c r="AC18" s="246">
        <f t="shared" si="4"/>
        <v>1</v>
      </c>
      <c r="AD18" s="246">
        <f t="shared" si="4"/>
        <v>0</v>
      </c>
      <c r="AE18" s="246">
        <f t="shared" si="4"/>
        <v>0</v>
      </c>
      <c r="AF18" s="246">
        <f t="shared" si="4"/>
        <v>0</v>
      </c>
      <c r="AG18" s="246">
        <f t="shared" si="4"/>
        <v>0</v>
      </c>
      <c r="AH18" s="246">
        <f t="shared" si="4"/>
        <v>0</v>
      </c>
      <c r="AI18" s="246">
        <f t="shared" si="4"/>
        <v>0</v>
      </c>
      <c r="AJ18" s="246">
        <f t="shared" si="4"/>
        <v>0</v>
      </c>
      <c r="AK18" s="388"/>
    </row>
    <row r="19" spans="1:37" s="366" customFormat="1" x14ac:dyDescent="0.45">
      <c r="A19" s="451" t="s">
        <v>146</v>
      </c>
      <c r="B19" s="451"/>
      <c r="C19" s="285"/>
      <c r="D19" s="272"/>
      <c r="E19" s="272"/>
      <c r="F19" s="272"/>
      <c r="G19" s="272"/>
      <c r="H19" s="272"/>
      <c r="I19" s="272"/>
      <c r="J19" s="272"/>
      <c r="K19" s="272"/>
      <c r="L19" s="285"/>
      <c r="M19" s="272"/>
      <c r="N19" s="272"/>
      <c r="O19" s="272" t="s">
        <v>40</v>
      </c>
      <c r="P19" s="272"/>
      <c r="Q19" s="272"/>
      <c r="R19" s="285"/>
      <c r="S19" s="272"/>
      <c r="T19" s="272"/>
      <c r="U19" s="272"/>
      <c r="V19" s="272"/>
      <c r="W19" s="272"/>
      <c r="X19" s="272"/>
      <c r="Y19" s="272" t="s">
        <v>40</v>
      </c>
      <c r="Z19" s="272"/>
      <c r="AA19" s="273">
        <f t="shared" si="1"/>
        <v>2</v>
      </c>
      <c r="AB19" s="273">
        <f t="shared" si="4"/>
        <v>0</v>
      </c>
      <c r="AC19" s="273">
        <f t="shared" si="4"/>
        <v>0</v>
      </c>
      <c r="AD19" s="273">
        <f t="shared" si="4"/>
        <v>0</v>
      </c>
      <c r="AE19" s="273">
        <f t="shared" si="4"/>
        <v>0</v>
      </c>
      <c r="AF19" s="273">
        <f t="shared" si="4"/>
        <v>1</v>
      </c>
      <c r="AG19" s="273">
        <f t="shared" si="4"/>
        <v>0</v>
      </c>
      <c r="AH19" s="273">
        <f t="shared" si="4"/>
        <v>1</v>
      </c>
      <c r="AI19" s="273">
        <f t="shared" si="4"/>
        <v>0</v>
      </c>
      <c r="AJ19" s="273">
        <f t="shared" si="4"/>
        <v>0</v>
      </c>
      <c r="AK19" s="388"/>
    </row>
    <row r="20" spans="1:37" s="233" customFormat="1" x14ac:dyDescent="0.45">
      <c r="A20" s="93" t="s">
        <v>41</v>
      </c>
      <c r="B20" s="283" t="s">
        <v>42</v>
      </c>
      <c r="C20" s="94"/>
      <c r="D20" s="95"/>
      <c r="E20" s="96"/>
      <c r="F20" s="96"/>
      <c r="G20" s="96"/>
      <c r="H20" s="96"/>
      <c r="I20" s="95"/>
      <c r="J20" s="96"/>
      <c r="K20" s="96"/>
      <c r="L20" s="94"/>
      <c r="M20" s="95"/>
      <c r="N20" s="96"/>
      <c r="O20" s="96" t="s">
        <v>40</v>
      </c>
      <c r="P20" s="96"/>
      <c r="Q20" s="96"/>
      <c r="R20" s="94"/>
      <c r="S20" s="95"/>
      <c r="T20" s="96"/>
      <c r="U20" s="96"/>
      <c r="V20" s="96"/>
      <c r="W20" s="96"/>
      <c r="X20" s="96"/>
      <c r="Y20" s="96" t="s">
        <v>40</v>
      </c>
      <c r="Z20" s="96"/>
      <c r="AA20" s="96">
        <f t="shared" si="1"/>
        <v>2</v>
      </c>
      <c r="AB20" s="96">
        <f t="shared" si="4"/>
        <v>0</v>
      </c>
      <c r="AC20" s="96">
        <f t="shared" si="4"/>
        <v>0</v>
      </c>
      <c r="AD20" s="96">
        <f t="shared" si="4"/>
        <v>0</v>
      </c>
      <c r="AE20" s="96">
        <f t="shared" si="4"/>
        <v>0</v>
      </c>
      <c r="AF20" s="96">
        <f t="shared" si="4"/>
        <v>1</v>
      </c>
      <c r="AG20" s="96">
        <f t="shared" si="4"/>
        <v>0</v>
      </c>
      <c r="AH20" s="96">
        <f t="shared" si="4"/>
        <v>1</v>
      </c>
      <c r="AI20" s="96">
        <f t="shared" si="4"/>
        <v>0</v>
      </c>
      <c r="AJ20" s="96">
        <f t="shared" si="4"/>
        <v>0</v>
      </c>
      <c r="AK20" s="388"/>
    </row>
    <row r="21" spans="1:37" s="233" customFormat="1" x14ac:dyDescent="0.45">
      <c r="A21" s="102" t="s">
        <v>43</v>
      </c>
      <c r="B21" s="103" t="s">
        <v>44</v>
      </c>
      <c r="C21" s="104"/>
      <c r="D21" s="105"/>
      <c r="E21" s="106"/>
      <c r="F21" s="106"/>
      <c r="G21" s="106"/>
      <c r="H21" s="106"/>
      <c r="I21" s="105"/>
      <c r="J21" s="106"/>
      <c r="K21" s="107"/>
      <c r="L21" s="104"/>
      <c r="M21" s="105"/>
      <c r="N21" s="106"/>
      <c r="O21" s="106" t="s">
        <v>40</v>
      </c>
      <c r="P21" s="106"/>
      <c r="Q21" s="106"/>
      <c r="R21" s="104"/>
      <c r="S21" s="105"/>
      <c r="T21" s="106"/>
      <c r="U21" s="106"/>
      <c r="V21" s="106"/>
      <c r="W21" s="106"/>
      <c r="X21" s="106"/>
      <c r="Y21" s="106" t="s">
        <v>40</v>
      </c>
      <c r="Z21" s="106"/>
      <c r="AA21" s="97">
        <f t="shared" si="1"/>
        <v>2</v>
      </c>
      <c r="AB21" s="97">
        <f t="shared" si="4"/>
        <v>0</v>
      </c>
      <c r="AC21" s="97">
        <f t="shared" si="4"/>
        <v>0</v>
      </c>
      <c r="AD21" s="97">
        <f t="shared" si="4"/>
        <v>0</v>
      </c>
      <c r="AE21" s="97">
        <f t="shared" si="4"/>
        <v>0</v>
      </c>
      <c r="AF21" s="97">
        <f t="shared" si="4"/>
        <v>1</v>
      </c>
      <c r="AG21" s="97">
        <f t="shared" si="4"/>
        <v>0</v>
      </c>
      <c r="AH21" s="97">
        <f t="shared" si="4"/>
        <v>1</v>
      </c>
      <c r="AI21" s="97">
        <f t="shared" si="4"/>
        <v>0</v>
      </c>
      <c r="AJ21" s="97">
        <f t="shared" si="4"/>
        <v>0</v>
      </c>
      <c r="AK21" s="388"/>
    </row>
    <row r="22" spans="1:37" s="233" customFormat="1" x14ac:dyDescent="0.45">
      <c r="A22" s="156" t="s">
        <v>45</v>
      </c>
      <c r="B22" s="279" t="s">
        <v>222</v>
      </c>
      <c r="C22" s="280"/>
      <c r="D22" s="281"/>
      <c r="E22" s="280"/>
      <c r="F22" s="280"/>
      <c r="G22" s="280"/>
      <c r="H22" s="280"/>
      <c r="I22" s="281"/>
      <c r="J22" s="280"/>
      <c r="K22" s="280"/>
      <c r="L22" s="280"/>
      <c r="M22" s="281"/>
      <c r="N22" s="280"/>
      <c r="O22" s="280" t="s">
        <v>40</v>
      </c>
      <c r="P22" s="280"/>
      <c r="Q22" s="280"/>
      <c r="R22" s="280"/>
      <c r="S22" s="281"/>
      <c r="T22" s="280"/>
      <c r="U22" s="280"/>
      <c r="V22" s="280"/>
      <c r="W22" s="280"/>
      <c r="X22" s="280"/>
      <c r="Y22" s="280" t="s">
        <v>40</v>
      </c>
      <c r="Z22" s="280"/>
      <c r="AA22" s="280">
        <f t="shared" si="1"/>
        <v>2</v>
      </c>
      <c r="AB22" s="280">
        <f t="shared" si="4"/>
        <v>0</v>
      </c>
      <c r="AC22" s="280">
        <f t="shared" si="4"/>
        <v>0</v>
      </c>
      <c r="AD22" s="280">
        <f t="shared" si="4"/>
        <v>0</v>
      </c>
      <c r="AE22" s="280">
        <f t="shared" si="4"/>
        <v>0</v>
      </c>
      <c r="AF22" s="280">
        <f t="shared" si="4"/>
        <v>1</v>
      </c>
      <c r="AG22" s="280">
        <f t="shared" si="4"/>
        <v>0</v>
      </c>
      <c r="AH22" s="280">
        <f t="shared" si="4"/>
        <v>1</v>
      </c>
      <c r="AI22" s="280">
        <f t="shared" si="4"/>
        <v>0</v>
      </c>
      <c r="AJ22" s="280">
        <f t="shared" si="4"/>
        <v>0</v>
      </c>
      <c r="AK22" s="388"/>
    </row>
    <row r="23" spans="1:37" s="361" customFormat="1" x14ac:dyDescent="0.45">
      <c r="A23" s="452" t="s">
        <v>225</v>
      </c>
      <c r="B23" s="452"/>
      <c r="C23" s="286"/>
      <c r="D23" s="274" t="s">
        <v>40</v>
      </c>
      <c r="E23" s="274" t="s">
        <v>40</v>
      </c>
      <c r="F23" s="274"/>
      <c r="G23" s="274" t="s">
        <v>40</v>
      </c>
      <c r="H23" s="274"/>
      <c r="I23" s="274"/>
      <c r="J23" s="274" t="s">
        <v>40</v>
      </c>
      <c r="K23" s="274"/>
      <c r="L23" s="286" t="s">
        <v>40</v>
      </c>
      <c r="M23" s="274"/>
      <c r="N23" s="274" t="s">
        <v>40</v>
      </c>
      <c r="O23" s="274"/>
      <c r="P23" s="274" t="s">
        <v>40</v>
      </c>
      <c r="Q23" s="274" t="s">
        <v>40</v>
      </c>
      <c r="R23" s="286"/>
      <c r="S23" s="274"/>
      <c r="T23" s="274" t="s">
        <v>40</v>
      </c>
      <c r="U23" s="274" t="s">
        <v>40</v>
      </c>
      <c r="V23" s="274" t="s">
        <v>40</v>
      </c>
      <c r="W23" s="274" t="s">
        <v>40</v>
      </c>
      <c r="X23" s="274" t="s">
        <v>40</v>
      </c>
      <c r="Y23" s="274"/>
      <c r="Z23" s="274"/>
      <c r="AA23" s="275">
        <f t="shared" si="1"/>
        <v>13</v>
      </c>
      <c r="AB23" s="275">
        <f t="shared" si="4"/>
        <v>2</v>
      </c>
      <c r="AC23" s="275">
        <f t="shared" si="4"/>
        <v>1</v>
      </c>
      <c r="AD23" s="275">
        <f t="shared" si="4"/>
        <v>1</v>
      </c>
      <c r="AE23" s="275">
        <f t="shared" si="4"/>
        <v>1</v>
      </c>
      <c r="AF23" s="275">
        <f t="shared" si="4"/>
        <v>2</v>
      </c>
      <c r="AG23" s="275">
        <f t="shared" si="4"/>
        <v>2</v>
      </c>
      <c r="AH23" s="275">
        <f t="shared" si="4"/>
        <v>2</v>
      </c>
      <c r="AI23" s="275">
        <f t="shared" si="4"/>
        <v>0</v>
      </c>
      <c r="AJ23" s="275">
        <f t="shared" si="4"/>
        <v>2</v>
      </c>
      <c r="AK23" s="388"/>
    </row>
    <row r="24" spans="1:37" s="233" customFormat="1" x14ac:dyDescent="0.45">
      <c r="A24" s="157" t="s">
        <v>41</v>
      </c>
      <c r="B24" s="224" t="s">
        <v>42</v>
      </c>
      <c r="C24" s="225"/>
      <c r="D24" s="97" t="s">
        <v>40</v>
      </c>
      <c r="E24" s="97" t="s">
        <v>40</v>
      </c>
      <c r="F24" s="97"/>
      <c r="G24" s="97" t="s">
        <v>40</v>
      </c>
      <c r="H24" s="97"/>
      <c r="I24" s="97"/>
      <c r="J24" s="97" t="s">
        <v>40</v>
      </c>
      <c r="K24" s="97"/>
      <c r="L24" s="225" t="s">
        <v>40</v>
      </c>
      <c r="M24" s="97"/>
      <c r="N24" s="97" t="s">
        <v>40</v>
      </c>
      <c r="O24" s="97"/>
      <c r="P24" s="97" t="s">
        <v>40</v>
      </c>
      <c r="Q24" s="97" t="s">
        <v>40</v>
      </c>
      <c r="R24" s="225"/>
      <c r="S24" s="97"/>
      <c r="T24" s="97" t="s">
        <v>40</v>
      </c>
      <c r="U24" s="97" t="s">
        <v>40</v>
      </c>
      <c r="V24" s="97" t="s">
        <v>40</v>
      </c>
      <c r="W24" s="97" t="s">
        <v>40</v>
      </c>
      <c r="X24" s="97" t="s">
        <v>40</v>
      </c>
      <c r="Y24" s="97"/>
      <c r="Z24" s="97"/>
      <c r="AA24" s="97">
        <f t="shared" si="1"/>
        <v>13</v>
      </c>
      <c r="AB24" s="97">
        <f t="shared" si="4"/>
        <v>2</v>
      </c>
      <c r="AC24" s="97">
        <f t="shared" si="4"/>
        <v>1</v>
      </c>
      <c r="AD24" s="97">
        <f t="shared" si="4"/>
        <v>1</v>
      </c>
      <c r="AE24" s="97">
        <f t="shared" si="4"/>
        <v>1</v>
      </c>
      <c r="AF24" s="97">
        <f t="shared" si="4"/>
        <v>2</v>
      </c>
      <c r="AG24" s="96">
        <f t="shared" si="4"/>
        <v>2</v>
      </c>
      <c r="AH24" s="96">
        <f t="shared" si="4"/>
        <v>2</v>
      </c>
      <c r="AI24" s="96">
        <f t="shared" si="4"/>
        <v>0</v>
      </c>
      <c r="AJ24" s="96">
        <f t="shared" si="4"/>
        <v>2</v>
      </c>
      <c r="AK24" s="388"/>
    </row>
    <row r="25" spans="1:37" s="233" customFormat="1" x14ac:dyDescent="0.45">
      <c r="A25" s="160" t="s">
        <v>43</v>
      </c>
      <c r="B25" s="295" t="s">
        <v>44</v>
      </c>
      <c r="C25" s="296"/>
      <c r="D25" s="107"/>
      <c r="E25" s="107"/>
      <c r="F25" s="107"/>
      <c r="G25" s="107"/>
      <c r="H25" s="107"/>
      <c r="I25" s="107"/>
      <c r="J25" s="107"/>
      <c r="K25" s="107"/>
      <c r="L25" s="296"/>
      <c r="M25" s="107"/>
      <c r="N25" s="107"/>
      <c r="O25" s="107"/>
      <c r="P25" s="107"/>
      <c r="Q25" s="107" t="s">
        <v>40</v>
      </c>
      <c r="R25" s="296"/>
      <c r="S25" s="107"/>
      <c r="T25" s="107"/>
      <c r="U25" s="107" t="s">
        <v>40</v>
      </c>
      <c r="V25" s="107" t="s">
        <v>40</v>
      </c>
      <c r="W25" s="107"/>
      <c r="X25" s="107"/>
      <c r="Y25" s="107"/>
      <c r="Z25" s="107"/>
      <c r="AA25" s="107">
        <f t="shared" ref="AA25:AA26" si="5">COUNTIF(C25:Z25,"x")</f>
        <v>3</v>
      </c>
      <c r="AB25" s="107">
        <f t="shared" si="4"/>
        <v>0</v>
      </c>
      <c r="AC25" s="107">
        <f t="shared" si="4"/>
        <v>0</v>
      </c>
      <c r="AD25" s="107">
        <f t="shared" si="4"/>
        <v>0</v>
      </c>
      <c r="AE25" s="107">
        <f t="shared" si="4"/>
        <v>0</v>
      </c>
      <c r="AF25" s="107">
        <f t="shared" si="4"/>
        <v>0</v>
      </c>
      <c r="AG25" s="107">
        <f t="shared" si="4"/>
        <v>1</v>
      </c>
      <c r="AH25" s="107">
        <f t="shared" si="4"/>
        <v>1</v>
      </c>
      <c r="AI25" s="107">
        <f t="shared" si="4"/>
        <v>0</v>
      </c>
      <c r="AJ25" s="107">
        <f t="shared" si="4"/>
        <v>1</v>
      </c>
      <c r="AK25" s="388"/>
    </row>
    <row r="26" spans="1:37" s="233" customFormat="1" x14ac:dyDescent="0.45">
      <c r="A26" s="154" t="s">
        <v>45</v>
      </c>
      <c r="B26" s="155" t="s">
        <v>222</v>
      </c>
      <c r="C26" s="99"/>
      <c r="D26" s="99"/>
      <c r="E26" s="99"/>
      <c r="F26" s="99"/>
      <c r="G26" s="99"/>
      <c r="H26" s="99"/>
      <c r="I26" s="99"/>
      <c r="J26" s="99"/>
      <c r="K26" s="99"/>
      <c r="L26" s="99"/>
      <c r="M26" s="99"/>
      <c r="N26" s="99"/>
      <c r="O26" s="99"/>
      <c r="P26" s="99"/>
      <c r="Q26" s="99" t="s">
        <v>40</v>
      </c>
      <c r="R26" s="99"/>
      <c r="S26" s="99"/>
      <c r="T26" s="99"/>
      <c r="U26" s="99" t="s">
        <v>40</v>
      </c>
      <c r="V26" s="99" t="s">
        <v>40</v>
      </c>
      <c r="W26" s="99"/>
      <c r="X26" s="99"/>
      <c r="Y26" s="99"/>
      <c r="Z26" s="99"/>
      <c r="AA26" s="99">
        <f t="shared" si="5"/>
        <v>3</v>
      </c>
      <c r="AB26" s="99">
        <f t="shared" si="4"/>
        <v>0</v>
      </c>
      <c r="AC26" s="99">
        <f t="shared" si="4"/>
        <v>0</v>
      </c>
      <c r="AD26" s="99">
        <f t="shared" si="4"/>
        <v>0</v>
      </c>
      <c r="AE26" s="99">
        <f t="shared" si="4"/>
        <v>0</v>
      </c>
      <c r="AF26" s="99">
        <f t="shared" si="4"/>
        <v>0</v>
      </c>
      <c r="AG26" s="99">
        <f t="shared" si="4"/>
        <v>1</v>
      </c>
      <c r="AH26" s="99">
        <f t="shared" si="4"/>
        <v>1</v>
      </c>
      <c r="AI26" s="99">
        <f t="shared" si="4"/>
        <v>0</v>
      </c>
      <c r="AJ26" s="99">
        <f t="shared" si="4"/>
        <v>1</v>
      </c>
      <c r="AK26" s="388"/>
    </row>
    <row r="27" spans="1:37" s="233" customFormat="1" x14ac:dyDescent="0.45">
      <c r="A27" s="160" t="s">
        <v>47</v>
      </c>
      <c r="B27" s="164" t="s">
        <v>48</v>
      </c>
      <c r="C27" s="107"/>
      <c r="D27" s="107"/>
      <c r="E27" s="107" t="s">
        <v>40</v>
      </c>
      <c r="F27" s="107"/>
      <c r="G27" s="107"/>
      <c r="H27" s="107"/>
      <c r="I27" s="107"/>
      <c r="J27" s="107"/>
      <c r="K27" s="107"/>
      <c r="L27" s="107"/>
      <c r="M27" s="107"/>
      <c r="N27" s="107"/>
      <c r="O27" s="107"/>
      <c r="P27" s="107" t="s">
        <v>40</v>
      </c>
      <c r="Q27" s="107" t="s">
        <v>40</v>
      </c>
      <c r="R27" s="107"/>
      <c r="S27" s="107"/>
      <c r="T27" s="107"/>
      <c r="U27" s="107"/>
      <c r="V27" s="107"/>
      <c r="W27" s="107"/>
      <c r="X27" s="107" t="s">
        <v>40</v>
      </c>
      <c r="Y27" s="107"/>
      <c r="Z27" s="107"/>
      <c r="AA27" s="367">
        <f>COUNTIF(C27:Z27,"x")</f>
        <v>4</v>
      </c>
      <c r="AB27" s="367">
        <f t="shared" ref="AB27:AJ36" si="6">COUNTIFS($C27:$Z27,"x",$C$3:$Z$3,AB$4)</f>
        <v>1</v>
      </c>
      <c r="AC27" s="367">
        <f t="shared" si="6"/>
        <v>0</v>
      </c>
      <c r="AD27" s="367">
        <f t="shared" si="6"/>
        <v>0</v>
      </c>
      <c r="AE27" s="367">
        <f t="shared" si="6"/>
        <v>0</v>
      </c>
      <c r="AF27" s="367">
        <f t="shared" si="6"/>
        <v>0</v>
      </c>
      <c r="AG27" s="367">
        <f t="shared" si="6"/>
        <v>0</v>
      </c>
      <c r="AH27" s="367">
        <f t="shared" si="6"/>
        <v>1</v>
      </c>
      <c r="AI27" s="367">
        <f t="shared" si="6"/>
        <v>0</v>
      </c>
      <c r="AJ27" s="367">
        <f t="shared" si="6"/>
        <v>2</v>
      </c>
      <c r="AK27" s="388"/>
    </row>
    <row r="28" spans="1:37" s="233" customFormat="1" x14ac:dyDescent="0.45">
      <c r="A28" s="297" t="s">
        <v>50</v>
      </c>
      <c r="B28" s="299" t="s">
        <v>769</v>
      </c>
      <c r="C28" s="368"/>
      <c r="D28" s="100"/>
      <c r="E28" s="100"/>
      <c r="F28" s="100"/>
      <c r="G28" s="100"/>
      <c r="H28" s="100"/>
      <c r="I28" s="100"/>
      <c r="J28" s="100"/>
      <c r="K28" s="100"/>
      <c r="L28" s="368"/>
      <c r="M28" s="100"/>
      <c r="N28" s="100"/>
      <c r="O28" s="100"/>
      <c r="P28" s="100"/>
      <c r="Q28" s="100"/>
      <c r="R28" s="368"/>
      <c r="S28" s="100"/>
      <c r="T28" s="100"/>
      <c r="U28" s="100"/>
      <c r="V28" s="100"/>
      <c r="W28" s="100"/>
      <c r="X28" s="100" t="s">
        <v>40</v>
      </c>
      <c r="Y28" s="100"/>
      <c r="Z28" s="100"/>
      <c r="AA28" s="359">
        <f t="shared" ref="AA28:AA29" si="7">COUNTIF(C28:Z28,"x")</f>
        <v>1</v>
      </c>
      <c r="AB28" s="359">
        <f t="shared" si="6"/>
        <v>0</v>
      </c>
      <c r="AC28" s="359">
        <f t="shared" si="6"/>
        <v>0</v>
      </c>
      <c r="AD28" s="359">
        <f t="shared" si="6"/>
        <v>0</v>
      </c>
      <c r="AE28" s="359">
        <f t="shared" si="6"/>
        <v>0</v>
      </c>
      <c r="AF28" s="359">
        <f t="shared" si="6"/>
        <v>0</v>
      </c>
      <c r="AG28" s="359">
        <f t="shared" si="6"/>
        <v>0</v>
      </c>
      <c r="AH28" s="359">
        <f t="shared" si="6"/>
        <v>1</v>
      </c>
      <c r="AI28" s="359">
        <f t="shared" si="6"/>
        <v>0</v>
      </c>
      <c r="AJ28" s="359">
        <f t="shared" si="6"/>
        <v>0</v>
      </c>
      <c r="AK28" s="388"/>
    </row>
    <row r="29" spans="1:37" s="233" customFormat="1" x14ac:dyDescent="0.45">
      <c r="A29" s="297" t="s">
        <v>53</v>
      </c>
      <c r="B29" s="298" t="s">
        <v>51</v>
      </c>
      <c r="C29" s="100"/>
      <c r="D29" s="100"/>
      <c r="E29" s="100" t="s">
        <v>40</v>
      </c>
      <c r="F29" s="100"/>
      <c r="G29" s="100"/>
      <c r="H29" s="100"/>
      <c r="I29" s="100"/>
      <c r="J29" s="100"/>
      <c r="K29" s="100"/>
      <c r="L29" s="100"/>
      <c r="M29" s="100"/>
      <c r="N29" s="100"/>
      <c r="O29" s="100"/>
      <c r="P29" s="100" t="s">
        <v>40</v>
      </c>
      <c r="Q29" s="100"/>
      <c r="R29" s="100"/>
      <c r="S29" s="100"/>
      <c r="T29" s="100"/>
      <c r="U29" s="100"/>
      <c r="V29" s="100"/>
      <c r="W29" s="100"/>
      <c r="X29" s="100"/>
      <c r="Y29" s="100"/>
      <c r="Z29" s="100"/>
      <c r="AA29" s="359">
        <f t="shared" si="7"/>
        <v>2</v>
      </c>
      <c r="AB29" s="359">
        <f t="shared" si="6"/>
        <v>1</v>
      </c>
      <c r="AC29" s="359">
        <f t="shared" si="6"/>
        <v>0</v>
      </c>
      <c r="AD29" s="359">
        <f t="shared" si="6"/>
        <v>0</v>
      </c>
      <c r="AE29" s="359">
        <f t="shared" si="6"/>
        <v>0</v>
      </c>
      <c r="AF29" s="359">
        <f t="shared" si="6"/>
        <v>0</v>
      </c>
      <c r="AG29" s="359">
        <f t="shared" si="6"/>
        <v>0</v>
      </c>
      <c r="AH29" s="359">
        <f t="shared" si="6"/>
        <v>0</v>
      </c>
      <c r="AI29" s="359">
        <f t="shared" si="6"/>
        <v>0</v>
      </c>
      <c r="AJ29" s="359">
        <f t="shared" si="6"/>
        <v>1</v>
      </c>
      <c r="AK29" s="388"/>
    </row>
    <row r="30" spans="1:37" s="233" customFormat="1" x14ac:dyDescent="0.45">
      <c r="A30" s="160" t="s">
        <v>54</v>
      </c>
      <c r="B30" s="295" t="s">
        <v>55</v>
      </c>
      <c r="C30" s="296"/>
      <c r="D30" s="107" t="s">
        <v>40</v>
      </c>
      <c r="E30" s="107"/>
      <c r="F30" s="107"/>
      <c r="G30" s="107" t="s">
        <v>40</v>
      </c>
      <c r="H30" s="107"/>
      <c r="I30" s="107"/>
      <c r="J30" s="107" t="s">
        <v>40</v>
      </c>
      <c r="K30" s="107"/>
      <c r="L30" s="296" t="s">
        <v>40</v>
      </c>
      <c r="M30" s="107"/>
      <c r="N30" s="107" t="s">
        <v>40</v>
      </c>
      <c r="O30" s="107"/>
      <c r="P30" s="107" t="s">
        <v>40</v>
      </c>
      <c r="Q30" s="107"/>
      <c r="R30" s="296"/>
      <c r="S30" s="107"/>
      <c r="T30" s="107" t="s">
        <v>40</v>
      </c>
      <c r="U30" s="107"/>
      <c r="V30" s="107"/>
      <c r="W30" s="107" t="s">
        <v>40</v>
      </c>
      <c r="X30" s="107"/>
      <c r="Y30" s="107"/>
      <c r="Z30" s="107"/>
      <c r="AA30" s="107">
        <f t="shared" si="1"/>
        <v>8</v>
      </c>
      <c r="AB30" s="107">
        <f t="shared" si="6"/>
        <v>2</v>
      </c>
      <c r="AC30" s="107">
        <f t="shared" si="6"/>
        <v>1</v>
      </c>
      <c r="AD30" s="107">
        <f t="shared" si="6"/>
        <v>1</v>
      </c>
      <c r="AE30" s="107">
        <f t="shared" si="6"/>
        <v>1</v>
      </c>
      <c r="AF30" s="107">
        <f t="shared" si="6"/>
        <v>2</v>
      </c>
      <c r="AG30" s="107">
        <f t="shared" si="6"/>
        <v>1</v>
      </c>
      <c r="AH30" s="107">
        <f t="shared" si="6"/>
        <v>0</v>
      </c>
      <c r="AI30" s="107">
        <f t="shared" si="6"/>
        <v>0</v>
      </c>
      <c r="AJ30" s="107">
        <f t="shared" si="6"/>
        <v>0</v>
      </c>
      <c r="AK30" s="388"/>
    </row>
    <row r="31" spans="1:37" s="233" customFormat="1" x14ac:dyDescent="0.45">
      <c r="A31" s="297" t="s">
        <v>63</v>
      </c>
      <c r="B31" s="298" t="s">
        <v>70</v>
      </c>
      <c r="C31" s="100"/>
      <c r="D31" s="100" t="s">
        <v>40</v>
      </c>
      <c r="E31" s="100"/>
      <c r="F31" s="100"/>
      <c r="G31" s="100"/>
      <c r="H31" s="100"/>
      <c r="I31" s="100"/>
      <c r="J31" s="100" t="s">
        <v>40</v>
      </c>
      <c r="K31" s="100"/>
      <c r="L31" s="100"/>
      <c r="M31" s="100"/>
      <c r="N31" s="100" t="s">
        <v>40</v>
      </c>
      <c r="O31" s="100"/>
      <c r="P31" s="100" t="s">
        <v>40</v>
      </c>
      <c r="Q31" s="100"/>
      <c r="R31" s="100"/>
      <c r="S31" s="100"/>
      <c r="T31" s="100" t="s">
        <v>40</v>
      </c>
      <c r="U31" s="100"/>
      <c r="V31" s="100"/>
      <c r="W31" s="100" t="s">
        <v>40</v>
      </c>
      <c r="X31" s="100"/>
      <c r="Y31" s="100"/>
      <c r="Z31" s="100"/>
      <c r="AA31" s="100">
        <f t="shared" si="1"/>
        <v>6</v>
      </c>
      <c r="AB31" s="100">
        <f t="shared" si="6"/>
        <v>2</v>
      </c>
      <c r="AC31" s="100">
        <f t="shared" si="6"/>
        <v>0</v>
      </c>
      <c r="AD31" s="100">
        <f t="shared" si="6"/>
        <v>1</v>
      </c>
      <c r="AE31" s="100">
        <f t="shared" si="6"/>
        <v>0</v>
      </c>
      <c r="AF31" s="100">
        <f t="shared" si="6"/>
        <v>2</v>
      </c>
      <c r="AG31" s="100">
        <f t="shared" si="6"/>
        <v>1</v>
      </c>
      <c r="AH31" s="100">
        <f t="shared" si="6"/>
        <v>0</v>
      </c>
      <c r="AI31" s="100">
        <f t="shared" si="6"/>
        <v>0</v>
      </c>
      <c r="AJ31" s="100">
        <f t="shared" si="6"/>
        <v>0</v>
      </c>
      <c r="AK31" s="388"/>
    </row>
    <row r="32" spans="1:37" s="233" customFormat="1" x14ac:dyDescent="0.45">
      <c r="A32" s="297" t="s">
        <v>65</v>
      </c>
      <c r="B32" s="298" t="s">
        <v>64</v>
      </c>
      <c r="C32" s="100"/>
      <c r="D32" s="100"/>
      <c r="E32" s="100"/>
      <c r="F32" s="100"/>
      <c r="G32" s="100" t="s">
        <v>40</v>
      </c>
      <c r="H32" s="100"/>
      <c r="I32" s="100"/>
      <c r="J32" s="100"/>
      <c r="K32" s="100"/>
      <c r="L32" s="100" t="s">
        <v>40</v>
      </c>
      <c r="M32" s="100"/>
      <c r="N32" s="100" t="s">
        <v>40</v>
      </c>
      <c r="O32" s="100"/>
      <c r="P32" s="100" t="s">
        <v>40</v>
      </c>
      <c r="Q32" s="100"/>
      <c r="R32" s="100"/>
      <c r="S32" s="100"/>
      <c r="T32" s="100"/>
      <c r="U32" s="100"/>
      <c r="V32" s="100"/>
      <c r="W32" s="100"/>
      <c r="X32" s="100"/>
      <c r="Y32" s="100"/>
      <c r="Z32" s="100"/>
      <c r="AA32" s="100">
        <f t="shared" ref="AA32:AA33" si="8">COUNTIF(C32:Z32,"x")</f>
        <v>4</v>
      </c>
      <c r="AB32" s="100">
        <f t="shared" si="6"/>
        <v>1</v>
      </c>
      <c r="AC32" s="100">
        <f t="shared" si="6"/>
        <v>1</v>
      </c>
      <c r="AD32" s="100">
        <f t="shared" si="6"/>
        <v>0</v>
      </c>
      <c r="AE32" s="100">
        <f t="shared" si="6"/>
        <v>1</v>
      </c>
      <c r="AF32" s="100">
        <f t="shared" si="6"/>
        <v>1</v>
      </c>
      <c r="AG32" s="100">
        <f t="shared" si="6"/>
        <v>0</v>
      </c>
      <c r="AH32" s="100">
        <f t="shared" si="6"/>
        <v>0</v>
      </c>
      <c r="AI32" s="100">
        <f t="shared" si="6"/>
        <v>0</v>
      </c>
      <c r="AJ32" s="100">
        <f t="shared" si="6"/>
        <v>0</v>
      </c>
      <c r="AK32" s="388"/>
    </row>
    <row r="33" spans="1:37" s="233" customFormat="1" x14ac:dyDescent="0.45">
      <c r="A33" s="297" t="s">
        <v>74</v>
      </c>
      <c r="B33" s="298" t="s">
        <v>571</v>
      </c>
      <c r="C33" s="100"/>
      <c r="D33" s="100"/>
      <c r="E33" s="100"/>
      <c r="F33" s="100"/>
      <c r="G33" s="100"/>
      <c r="H33" s="100"/>
      <c r="I33" s="100"/>
      <c r="J33" s="100"/>
      <c r="K33" s="100"/>
      <c r="L33" s="100"/>
      <c r="M33" s="100"/>
      <c r="N33" s="100"/>
      <c r="O33" s="100"/>
      <c r="P33" s="100"/>
      <c r="Q33" s="100" t="s">
        <v>40</v>
      </c>
      <c r="R33" s="100"/>
      <c r="S33" s="100"/>
      <c r="T33" s="100"/>
      <c r="U33" s="100"/>
      <c r="V33" s="100"/>
      <c r="W33" s="100"/>
      <c r="X33" s="100"/>
      <c r="Y33" s="100"/>
      <c r="Z33" s="100"/>
      <c r="AA33" s="100">
        <f t="shared" si="8"/>
        <v>1</v>
      </c>
      <c r="AB33" s="100">
        <f t="shared" si="6"/>
        <v>0</v>
      </c>
      <c r="AC33" s="100">
        <f t="shared" si="6"/>
        <v>0</v>
      </c>
      <c r="AD33" s="100">
        <f t="shared" si="6"/>
        <v>0</v>
      </c>
      <c r="AE33" s="100">
        <f t="shared" si="6"/>
        <v>0</v>
      </c>
      <c r="AF33" s="100">
        <f t="shared" si="6"/>
        <v>0</v>
      </c>
      <c r="AG33" s="282">
        <f t="shared" si="6"/>
        <v>0</v>
      </c>
      <c r="AH33" s="282">
        <f t="shared" si="6"/>
        <v>0</v>
      </c>
      <c r="AI33" s="282">
        <f t="shared" si="6"/>
        <v>0</v>
      </c>
      <c r="AJ33" s="282">
        <f t="shared" si="6"/>
        <v>1</v>
      </c>
      <c r="AK33" s="388"/>
    </row>
    <row r="34" spans="1:37" s="233" customFormat="1" x14ac:dyDescent="0.45">
      <c r="A34" s="157" t="s">
        <v>58</v>
      </c>
      <c r="B34" s="158" t="s">
        <v>224</v>
      </c>
      <c r="C34" s="97"/>
      <c r="D34" s="97"/>
      <c r="E34" s="97"/>
      <c r="F34" s="97"/>
      <c r="G34" s="97"/>
      <c r="H34" s="97"/>
      <c r="I34" s="97"/>
      <c r="J34" s="97"/>
      <c r="K34" s="97"/>
      <c r="L34" s="97"/>
      <c r="M34" s="97"/>
      <c r="N34" s="97"/>
      <c r="O34" s="97"/>
      <c r="P34" s="97"/>
      <c r="Q34" s="97"/>
      <c r="R34" s="97"/>
      <c r="S34" s="97"/>
      <c r="T34" s="97"/>
      <c r="U34" s="97"/>
      <c r="V34" s="97" t="s">
        <v>40</v>
      </c>
      <c r="W34" s="97"/>
      <c r="X34" s="97"/>
      <c r="Y34" s="97"/>
      <c r="Z34" s="97"/>
      <c r="AA34" s="97">
        <f>COUNTIF(C34:Z34,"x")</f>
        <v>1</v>
      </c>
      <c r="AB34" s="97">
        <f t="shared" si="6"/>
        <v>0</v>
      </c>
      <c r="AC34" s="97">
        <f t="shared" si="6"/>
        <v>0</v>
      </c>
      <c r="AD34" s="97">
        <f t="shared" si="6"/>
        <v>0</v>
      </c>
      <c r="AE34" s="97">
        <f t="shared" si="6"/>
        <v>0</v>
      </c>
      <c r="AF34" s="97">
        <f t="shared" si="6"/>
        <v>0</v>
      </c>
      <c r="AG34" s="246">
        <f t="shared" si="6"/>
        <v>0</v>
      </c>
      <c r="AH34" s="246">
        <f t="shared" si="6"/>
        <v>1</v>
      </c>
      <c r="AI34" s="246">
        <f t="shared" si="6"/>
        <v>0</v>
      </c>
      <c r="AJ34" s="246">
        <f t="shared" si="6"/>
        <v>0</v>
      </c>
      <c r="AK34" s="388"/>
    </row>
    <row r="35" spans="1:37" s="361" customFormat="1" x14ac:dyDescent="0.45">
      <c r="A35" s="452" t="s">
        <v>73</v>
      </c>
      <c r="B35" s="452"/>
      <c r="C35" s="286" t="s">
        <v>40</v>
      </c>
      <c r="D35" s="274"/>
      <c r="E35" s="274" t="s">
        <v>40</v>
      </c>
      <c r="F35" s="274" t="s">
        <v>40</v>
      </c>
      <c r="G35" s="274"/>
      <c r="H35" s="274" t="s">
        <v>40</v>
      </c>
      <c r="I35" s="274" t="s">
        <v>40</v>
      </c>
      <c r="J35" s="274"/>
      <c r="K35" s="274"/>
      <c r="L35" s="286"/>
      <c r="M35" s="274"/>
      <c r="N35" s="274"/>
      <c r="O35" s="274"/>
      <c r="P35" s="274"/>
      <c r="Q35" s="274" t="s">
        <v>40</v>
      </c>
      <c r="R35" s="286" t="s">
        <v>40</v>
      </c>
      <c r="S35" s="274" t="s">
        <v>40</v>
      </c>
      <c r="T35" s="274" t="s">
        <v>40</v>
      </c>
      <c r="U35" s="274" t="s">
        <v>40</v>
      </c>
      <c r="V35" s="274" t="s">
        <v>40</v>
      </c>
      <c r="W35" s="274" t="s">
        <v>40</v>
      </c>
      <c r="X35" s="274"/>
      <c r="Y35" s="274"/>
      <c r="Z35" s="274"/>
      <c r="AA35" s="275">
        <f t="shared" si="1"/>
        <v>12</v>
      </c>
      <c r="AB35" s="275">
        <f t="shared" si="6"/>
        <v>1</v>
      </c>
      <c r="AC35" s="275">
        <f t="shared" si="6"/>
        <v>2</v>
      </c>
      <c r="AD35" s="275">
        <f t="shared" si="6"/>
        <v>1</v>
      </c>
      <c r="AE35" s="275">
        <f t="shared" si="6"/>
        <v>1</v>
      </c>
      <c r="AF35" s="275">
        <f t="shared" si="6"/>
        <v>1</v>
      </c>
      <c r="AG35" s="275">
        <f t="shared" si="6"/>
        <v>2</v>
      </c>
      <c r="AH35" s="275">
        <f t="shared" si="6"/>
        <v>1</v>
      </c>
      <c r="AI35" s="275">
        <f t="shared" si="6"/>
        <v>0</v>
      </c>
      <c r="AJ35" s="275">
        <f t="shared" si="6"/>
        <v>3</v>
      </c>
      <c r="AK35" s="388"/>
    </row>
    <row r="36" spans="1:37" s="233" customFormat="1" x14ac:dyDescent="0.45">
      <c r="A36" s="157" t="s">
        <v>41</v>
      </c>
      <c r="B36" s="224" t="s">
        <v>42</v>
      </c>
      <c r="C36" s="225" t="s">
        <v>40</v>
      </c>
      <c r="D36" s="95"/>
      <c r="E36" s="96" t="s">
        <v>40</v>
      </c>
      <c r="F36" s="96" t="s">
        <v>40</v>
      </c>
      <c r="G36" s="96"/>
      <c r="H36" s="96" t="s">
        <v>40</v>
      </c>
      <c r="I36" s="95" t="s">
        <v>40</v>
      </c>
      <c r="J36" s="96"/>
      <c r="K36" s="96"/>
      <c r="L36" s="94"/>
      <c r="M36" s="95"/>
      <c r="N36" s="96"/>
      <c r="O36" s="96"/>
      <c r="P36" s="96"/>
      <c r="Q36" s="96" t="s">
        <v>40</v>
      </c>
      <c r="R36" s="94"/>
      <c r="S36" s="95"/>
      <c r="T36" s="96" t="s">
        <v>40</v>
      </c>
      <c r="U36" s="96" t="s">
        <v>40</v>
      </c>
      <c r="V36" s="96" t="s">
        <v>40</v>
      </c>
      <c r="W36" s="96" t="s">
        <v>40</v>
      </c>
      <c r="X36" s="96"/>
      <c r="Y36" s="96"/>
      <c r="Z36" s="96"/>
      <c r="AA36" s="96">
        <f t="shared" si="1"/>
        <v>10</v>
      </c>
      <c r="AB36" s="96">
        <f t="shared" si="6"/>
        <v>1</v>
      </c>
      <c r="AC36" s="96">
        <f t="shared" si="6"/>
        <v>0</v>
      </c>
      <c r="AD36" s="96">
        <f t="shared" si="6"/>
        <v>1</v>
      </c>
      <c r="AE36" s="96">
        <f t="shared" si="6"/>
        <v>1</v>
      </c>
      <c r="AF36" s="96">
        <f t="shared" si="6"/>
        <v>1</v>
      </c>
      <c r="AG36" s="96">
        <f t="shared" si="6"/>
        <v>2</v>
      </c>
      <c r="AH36" s="96">
        <f t="shared" si="6"/>
        <v>1</v>
      </c>
      <c r="AI36" s="96">
        <f t="shared" si="6"/>
        <v>0</v>
      </c>
      <c r="AJ36" s="96">
        <f t="shared" si="6"/>
        <v>3</v>
      </c>
      <c r="AK36" s="388"/>
    </row>
    <row r="37" spans="1:37" s="233" customFormat="1" x14ac:dyDescent="0.45">
      <c r="A37" s="160" t="s">
        <v>43</v>
      </c>
      <c r="B37" s="295" t="s">
        <v>44</v>
      </c>
      <c r="C37" s="296" t="s">
        <v>40</v>
      </c>
      <c r="D37" s="105"/>
      <c r="E37" s="106"/>
      <c r="F37" s="106"/>
      <c r="G37" s="106"/>
      <c r="H37" s="106" t="s">
        <v>40</v>
      </c>
      <c r="I37" s="105" t="s">
        <v>40</v>
      </c>
      <c r="J37" s="106"/>
      <c r="K37" s="107"/>
      <c r="L37" s="104"/>
      <c r="M37" s="105"/>
      <c r="N37" s="106"/>
      <c r="O37" s="106"/>
      <c r="P37" s="106"/>
      <c r="Q37" s="106" t="s">
        <v>40</v>
      </c>
      <c r="R37" s="104"/>
      <c r="S37" s="105"/>
      <c r="T37" s="106" t="s">
        <v>40</v>
      </c>
      <c r="U37" s="106" t="s">
        <v>40</v>
      </c>
      <c r="V37" s="106" t="s">
        <v>40</v>
      </c>
      <c r="W37" s="106" t="s">
        <v>40</v>
      </c>
      <c r="X37" s="106"/>
      <c r="Y37" s="106"/>
      <c r="Z37" s="106"/>
      <c r="AA37" s="107">
        <f t="shared" si="1"/>
        <v>8</v>
      </c>
      <c r="AB37" s="107">
        <f t="shared" ref="AB37:AJ46" si="9">COUNTIFS($C37:$Z37,"x",$C$3:$Z$3,AB$4)</f>
        <v>1</v>
      </c>
      <c r="AC37" s="107">
        <f t="shared" si="9"/>
        <v>0</v>
      </c>
      <c r="AD37" s="107">
        <f t="shared" si="9"/>
        <v>1</v>
      </c>
      <c r="AE37" s="107">
        <f t="shared" si="9"/>
        <v>1</v>
      </c>
      <c r="AF37" s="107">
        <f t="shared" si="9"/>
        <v>1</v>
      </c>
      <c r="AG37" s="107">
        <f t="shared" si="9"/>
        <v>2</v>
      </c>
      <c r="AH37" s="107">
        <f t="shared" si="9"/>
        <v>1</v>
      </c>
      <c r="AI37" s="107">
        <f t="shared" si="9"/>
        <v>0</v>
      </c>
      <c r="AJ37" s="107">
        <f t="shared" si="9"/>
        <v>1</v>
      </c>
      <c r="AK37" s="388"/>
    </row>
    <row r="38" spans="1:37" s="233" customFormat="1" x14ac:dyDescent="0.45">
      <c r="A38" s="154" t="s">
        <v>45</v>
      </c>
      <c r="B38" s="155" t="s">
        <v>222</v>
      </c>
      <c r="C38" s="99" t="s">
        <v>40</v>
      </c>
      <c r="D38" s="118"/>
      <c r="E38" s="99"/>
      <c r="F38" s="99"/>
      <c r="G38" s="99"/>
      <c r="H38" s="99" t="s">
        <v>40</v>
      </c>
      <c r="I38" s="118" t="s">
        <v>40</v>
      </c>
      <c r="J38" s="99"/>
      <c r="K38" s="99"/>
      <c r="L38" s="99"/>
      <c r="M38" s="118"/>
      <c r="N38" s="99"/>
      <c r="O38" s="99"/>
      <c r="P38" s="99"/>
      <c r="Q38" s="99" t="s">
        <v>40</v>
      </c>
      <c r="R38" s="99"/>
      <c r="S38" s="118"/>
      <c r="T38" s="99" t="s">
        <v>40</v>
      </c>
      <c r="U38" s="99" t="s">
        <v>40</v>
      </c>
      <c r="V38" s="99" t="s">
        <v>40</v>
      </c>
      <c r="W38" s="99" t="s">
        <v>40</v>
      </c>
      <c r="X38" s="99"/>
      <c r="Y38" s="99"/>
      <c r="Z38" s="99"/>
      <c r="AA38" s="99">
        <f t="shared" si="1"/>
        <v>8</v>
      </c>
      <c r="AB38" s="99">
        <f t="shared" si="9"/>
        <v>1</v>
      </c>
      <c r="AC38" s="99">
        <f t="shared" si="9"/>
        <v>0</v>
      </c>
      <c r="AD38" s="99">
        <f t="shared" si="9"/>
        <v>1</v>
      </c>
      <c r="AE38" s="99">
        <f t="shared" si="9"/>
        <v>1</v>
      </c>
      <c r="AF38" s="99">
        <f t="shared" si="9"/>
        <v>1</v>
      </c>
      <c r="AG38" s="99">
        <f t="shared" si="9"/>
        <v>2</v>
      </c>
      <c r="AH38" s="99">
        <f t="shared" si="9"/>
        <v>1</v>
      </c>
      <c r="AI38" s="99">
        <f t="shared" si="9"/>
        <v>0</v>
      </c>
      <c r="AJ38" s="99">
        <f t="shared" si="9"/>
        <v>1</v>
      </c>
      <c r="AK38" s="388"/>
    </row>
    <row r="39" spans="1:37" s="233" customFormat="1" x14ac:dyDescent="0.45">
      <c r="A39" s="160" t="s">
        <v>47</v>
      </c>
      <c r="B39" s="295" t="s">
        <v>48</v>
      </c>
      <c r="C39" s="296"/>
      <c r="D39" s="105"/>
      <c r="E39" s="106"/>
      <c r="F39" s="106" t="s">
        <v>40</v>
      </c>
      <c r="G39" s="106"/>
      <c r="H39" s="106"/>
      <c r="I39" s="105"/>
      <c r="J39" s="106"/>
      <c r="K39" s="107"/>
      <c r="L39" s="104"/>
      <c r="M39" s="105"/>
      <c r="N39" s="106"/>
      <c r="O39" s="106"/>
      <c r="P39" s="106"/>
      <c r="Q39" s="106" t="s">
        <v>40</v>
      </c>
      <c r="R39" s="104"/>
      <c r="S39" s="105"/>
      <c r="T39" s="106" t="s">
        <v>40</v>
      </c>
      <c r="U39" s="106"/>
      <c r="V39" s="106"/>
      <c r="W39" s="106"/>
      <c r="X39" s="106"/>
      <c r="Y39" s="106"/>
      <c r="Z39" s="106"/>
      <c r="AA39" s="107">
        <f t="shared" si="1"/>
        <v>3</v>
      </c>
      <c r="AB39" s="107">
        <f t="shared" si="9"/>
        <v>0</v>
      </c>
      <c r="AC39" s="107">
        <f t="shared" si="9"/>
        <v>0</v>
      </c>
      <c r="AD39" s="107">
        <f t="shared" si="9"/>
        <v>0</v>
      </c>
      <c r="AE39" s="107">
        <f t="shared" si="9"/>
        <v>0</v>
      </c>
      <c r="AF39" s="107">
        <f t="shared" si="9"/>
        <v>1</v>
      </c>
      <c r="AG39" s="107">
        <f t="shared" si="9"/>
        <v>0</v>
      </c>
      <c r="AH39" s="107">
        <f t="shared" si="9"/>
        <v>0</v>
      </c>
      <c r="AI39" s="107">
        <f t="shared" si="9"/>
        <v>0</v>
      </c>
      <c r="AJ39" s="107">
        <f t="shared" si="9"/>
        <v>2</v>
      </c>
      <c r="AK39" s="388"/>
    </row>
    <row r="40" spans="1:37" s="233" customFormat="1" x14ac:dyDescent="0.45">
      <c r="A40" s="297" t="s">
        <v>50</v>
      </c>
      <c r="B40" s="298" t="s">
        <v>51</v>
      </c>
      <c r="C40" s="100"/>
      <c r="D40" s="179"/>
      <c r="E40" s="100" t="s">
        <v>40</v>
      </c>
      <c r="F40" s="100"/>
      <c r="G40" s="100"/>
      <c r="H40" s="100"/>
      <c r="I40" s="179"/>
      <c r="J40" s="100"/>
      <c r="K40" s="100"/>
      <c r="L40" s="100"/>
      <c r="M40" s="179"/>
      <c r="N40" s="100"/>
      <c r="O40" s="100"/>
      <c r="P40" s="100"/>
      <c r="Q40" s="100"/>
      <c r="R40" s="100"/>
      <c r="S40" s="179"/>
      <c r="T40" s="100"/>
      <c r="U40" s="100"/>
      <c r="V40" s="100"/>
      <c r="W40" s="100"/>
      <c r="X40" s="100"/>
      <c r="Y40" s="100"/>
      <c r="Z40" s="100"/>
      <c r="AA40" s="100">
        <f t="shared" si="1"/>
        <v>1</v>
      </c>
      <c r="AB40" s="100">
        <f t="shared" si="9"/>
        <v>0</v>
      </c>
      <c r="AC40" s="100">
        <f t="shared" si="9"/>
        <v>0</v>
      </c>
      <c r="AD40" s="100">
        <f t="shared" si="9"/>
        <v>0</v>
      </c>
      <c r="AE40" s="100">
        <f t="shared" si="9"/>
        <v>0</v>
      </c>
      <c r="AF40" s="100">
        <f t="shared" si="9"/>
        <v>0</v>
      </c>
      <c r="AG40" s="100">
        <f t="shared" si="9"/>
        <v>0</v>
      </c>
      <c r="AH40" s="100">
        <f t="shared" si="9"/>
        <v>0</v>
      </c>
      <c r="AI40" s="100">
        <f t="shared" si="9"/>
        <v>0</v>
      </c>
      <c r="AJ40" s="100">
        <f t="shared" si="9"/>
        <v>1</v>
      </c>
      <c r="AK40" s="388"/>
    </row>
    <row r="41" spans="1:37" s="233" customFormat="1" x14ac:dyDescent="0.45">
      <c r="A41" s="297" t="s">
        <v>53</v>
      </c>
      <c r="B41" s="298" t="s">
        <v>68</v>
      </c>
      <c r="C41" s="100"/>
      <c r="D41" s="179"/>
      <c r="E41" s="100"/>
      <c r="F41" s="100" t="s">
        <v>40</v>
      </c>
      <c r="G41" s="100"/>
      <c r="H41" s="100"/>
      <c r="I41" s="179"/>
      <c r="J41" s="100"/>
      <c r="K41" s="100"/>
      <c r="L41" s="100"/>
      <c r="M41" s="179"/>
      <c r="N41" s="100"/>
      <c r="O41" s="100"/>
      <c r="P41" s="100"/>
      <c r="Q41" s="100"/>
      <c r="R41" s="100"/>
      <c r="S41" s="179"/>
      <c r="T41" s="100" t="s">
        <v>40</v>
      </c>
      <c r="U41" s="100"/>
      <c r="V41" s="100"/>
      <c r="W41" s="100"/>
      <c r="X41" s="100"/>
      <c r="Y41" s="100"/>
      <c r="Z41" s="100"/>
      <c r="AA41" s="100">
        <f t="shared" ref="AA41" si="10">COUNTIF(C41:Z41,"x")</f>
        <v>2</v>
      </c>
      <c r="AB41" s="100">
        <f t="shared" si="9"/>
        <v>0</v>
      </c>
      <c r="AC41" s="100">
        <f t="shared" si="9"/>
        <v>0</v>
      </c>
      <c r="AD41" s="100">
        <f t="shared" si="9"/>
        <v>0</v>
      </c>
      <c r="AE41" s="100">
        <f t="shared" si="9"/>
        <v>0</v>
      </c>
      <c r="AF41" s="100">
        <f t="shared" si="9"/>
        <v>1</v>
      </c>
      <c r="AG41" s="100">
        <f t="shared" si="9"/>
        <v>0</v>
      </c>
      <c r="AH41" s="100">
        <f t="shared" si="9"/>
        <v>0</v>
      </c>
      <c r="AI41" s="100">
        <f t="shared" si="9"/>
        <v>0</v>
      </c>
      <c r="AJ41" s="100">
        <f t="shared" si="9"/>
        <v>1</v>
      </c>
      <c r="AK41" s="388"/>
    </row>
    <row r="42" spans="1:37" s="233" customFormat="1" x14ac:dyDescent="0.45">
      <c r="A42" s="160" t="s">
        <v>54</v>
      </c>
      <c r="B42" s="164" t="s">
        <v>55</v>
      </c>
      <c r="C42" s="107"/>
      <c r="D42" s="256"/>
      <c r="E42" s="107"/>
      <c r="F42" s="107"/>
      <c r="G42" s="107"/>
      <c r="H42" s="107"/>
      <c r="I42" s="256"/>
      <c r="J42" s="107"/>
      <c r="K42" s="107"/>
      <c r="L42" s="107"/>
      <c r="M42" s="256"/>
      <c r="N42" s="107"/>
      <c r="O42" s="107"/>
      <c r="P42" s="107"/>
      <c r="Q42" s="107" t="s">
        <v>40</v>
      </c>
      <c r="R42" s="107"/>
      <c r="S42" s="256"/>
      <c r="T42" s="107"/>
      <c r="U42" s="107"/>
      <c r="V42" s="107"/>
      <c r="W42" s="107"/>
      <c r="X42" s="107"/>
      <c r="Y42" s="107"/>
      <c r="Z42" s="107"/>
      <c r="AA42" s="107">
        <f t="shared" ref="AA42:AA43" si="11">COUNTIF(C42:Z42,"x")</f>
        <v>1</v>
      </c>
      <c r="AB42" s="107">
        <f t="shared" si="9"/>
        <v>0</v>
      </c>
      <c r="AC42" s="107">
        <f t="shared" si="9"/>
        <v>0</v>
      </c>
      <c r="AD42" s="107">
        <f t="shared" si="9"/>
        <v>0</v>
      </c>
      <c r="AE42" s="107">
        <f t="shared" si="9"/>
        <v>0</v>
      </c>
      <c r="AF42" s="107">
        <f t="shared" si="9"/>
        <v>0</v>
      </c>
      <c r="AG42" s="107">
        <f t="shared" si="9"/>
        <v>0</v>
      </c>
      <c r="AH42" s="107">
        <f t="shared" si="9"/>
        <v>0</v>
      </c>
      <c r="AI42" s="107">
        <f t="shared" si="9"/>
        <v>0</v>
      </c>
      <c r="AJ42" s="107">
        <f t="shared" si="9"/>
        <v>1</v>
      </c>
      <c r="AK42" s="388"/>
    </row>
    <row r="43" spans="1:37" s="233" customFormat="1" x14ac:dyDescent="0.45">
      <c r="A43" s="297" t="s">
        <v>63</v>
      </c>
      <c r="B43" s="298" t="s">
        <v>571</v>
      </c>
      <c r="C43" s="100"/>
      <c r="D43" s="179"/>
      <c r="E43" s="100"/>
      <c r="F43" s="100"/>
      <c r="G43" s="100"/>
      <c r="H43" s="100"/>
      <c r="I43" s="179"/>
      <c r="J43" s="100"/>
      <c r="K43" s="100"/>
      <c r="L43" s="100"/>
      <c r="M43" s="179"/>
      <c r="N43" s="100"/>
      <c r="O43" s="100"/>
      <c r="P43" s="100"/>
      <c r="Q43" s="100" t="s">
        <v>40</v>
      </c>
      <c r="R43" s="100"/>
      <c r="S43" s="179"/>
      <c r="T43" s="100"/>
      <c r="U43" s="100"/>
      <c r="V43" s="100"/>
      <c r="W43" s="100"/>
      <c r="X43" s="100"/>
      <c r="Y43" s="100"/>
      <c r="Z43" s="100"/>
      <c r="AA43" s="100">
        <f t="shared" si="11"/>
        <v>1</v>
      </c>
      <c r="AB43" s="100">
        <f t="shared" si="9"/>
        <v>0</v>
      </c>
      <c r="AC43" s="100">
        <f t="shared" si="9"/>
        <v>0</v>
      </c>
      <c r="AD43" s="100">
        <f t="shared" si="9"/>
        <v>0</v>
      </c>
      <c r="AE43" s="100">
        <f t="shared" si="9"/>
        <v>0</v>
      </c>
      <c r="AF43" s="100">
        <f t="shared" si="9"/>
        <v>0</v>
      </c>
      <c r="AG43" s="100">
        <f t="shared" si="9"/>
        <v>0</v>
      </c>
      <c r="AH43" s="100">
        <f t="shared" si="9"/>
        <v>0</v>
      </c>
      <c r="AI43" s="100">
        <f t="shared" si="9"/>
        <v>0</v>
      </c>
      <c r="AJ43" s="100">
        <f t="shared" si="9"/>
        <v>1</v>
      </c>
      <c r="AK43" s="388"/>
    </row>
    <row r="44" spans="1:37" s="233" customFormat="1" x14ac:dyDescent="0.45">
      <c r="A44" s="157" t="s">
        <v>58</v>
      </c>
      <c r="B44" s="224" t="s">
        <v>224</v>
      </c>
      <c r="C44" s="225"/>
      <c r="D44" s="95"/>
      <c r="E44" s="96"/>
      <c r="F44" s="96"/>
      <c r="G44" s="96"/>
      <c r="H44" s="96" t="s">
        <v>40</v>
      </c>
      <c r="I44" s="95" t="s">
        <v>40</v>
      </c>
      <c r="J44" s="96"/>
      <c r="K44" s="97"/>
      <c r="L44" s="94"/>
      <c r="M44" s="95"/>
      <c r="N44" s="96"/>
      <c r="O44" s="96"/>
      <c r="P44" s="96"/>
      <c r="Q44" s="96"/>
      <c r="R44" s="94" t="s">
        <v>40</v>
      </c>
      <c r="S44" s="95" t="s">
        <v>40</v>
      </c>
      <c r="T44" s="96"/>
      <c r="U44" s="96" t="s">
        <v>40</v>
      </c>
      <c r="V44" s="96" t="s">
        <v>40</v>
      </c>
      <c r="W44" s="96"/>
      <c r="X44" s="96"/>
      <c r="Y44" s="96"/>
      <c r="Z44" s="96"/>
      <c r="AA44" s="97">
        <f t="shared" si="1"/>
        <v>6</v>
      </c>
      <c r="AB44" s="97">
        <f t="shared" si="9"/>
        <v>0</v>
      </c>
      <c r="AC44" s="97">
        <f t="shared" si="9"/>
        <v>2</v>
      </c>
      <c r="AD44" s="97">
        <f t="shared" si="9"/>
        <v>1</v>
      </c>
      <c r="AE44" s="97">
        <f t="shared" si="9"/>
        <v>1</v>
      </c>
      <c r="AF44" s="97">
        <f t="shared" si="9"/>
        <v>0</v>
      </c>
      <c r="AG44" s="97">
        <f t="shared" si="9"/>
        <v>1</v>
      </c>
      <c r="AH44" s="97">
        <f t="shared" si="9"/>
        <v>1</v>
      </c>
      <c r="AI44" s="97">
        <f t="shared" si="9"/>
        <v>0</v>
      </c>
      <c r="AJ44" s="97">
        <f t="shared" si="9"/>
        <v>0</v>
      </c>
      <c r="AK44" s="388"/>
    </row>
    <row r="45" spans="1:37" s="233" customFormat="1" x14ac:dyDescent="0.45">
      <c r="A45" s="157" t="s">
        <v>115</v>
      </c>
      <c r="B45" s="224" t="s">
        <v>491</v>
      </c>
      <c r="C45" s="225"/>
      <c r="D45" s="95"/>
      <c r="E45" s="96"/>
      <c r="F45" s="96"/>
      <c r="G45" s="96"/>
      <c r="H45" s="96"/>
      <c r="I45" s="95"/>
      <c r="J45" s="96"/>
      <c r="K45" s="97"/>
      <c r="L45" s="94"/>
      <c r="M45" s="95"/>
      <c r="N45" s="96"/>
      <c r="O45" s="96"/>
      <c r="P45" s="96"/>
      <c r="Q45" s="96"/>
      <c r="R45" s="94" t="s">
        <v>40</v>
      </c>
      <c r="S45" s="95" t="s">
        <v>40</v>
      </c>
      <c r="T45" s="96"/>
      <c r="U45" s="96"/>
      <c r="V45" s="96"/>
      <c r="W45" s="96"/>
      <c r="X45" s="96"/>
      <c r="Y45" s="96"/>
      <c r="Z45" s="96"/>
      <c r="AA45" s="97">
        <f>COUNTIF(C45:Z45,"x")</f>
        <v>2</v>
      </c>
      <c r="AB45" s="97">
        <f t="shared" si="9"/>
        <v>0</v>
      </c>
      <c r="AC45" s="97">
        <f t="shared" si="9"/>
        <v>2</v>
      </c>
      <c r="AD45" s="97">
        <f t="shared" si="9"/>
        <v>0</v>
      </c>
      <c r="AE45" s="97">
        <f t="shared" si="9"/>
        <v>0</v>
      </c>
      <c r="AF45" s="97">
        <f t="shared" si="9"/>
        <v>0</v>
      </c>
      <c r="AG45" s="97">
        <f t="shared" si="9"/>
        <v>0</v>
      </c>
      <c r="AH45" s="97">
        <f t="shared" si="9"/>
        <v>0</v>
      </c>
      <c r="AI45" s="97">
        <f t="shared" si="9"/>
        <v>0</v>
      </c>
      <c r="AJ45" s="97">
        <f t="shared" si="9"/>
        <v>0</v>
      </c>
      <c r="AK45" s="388"/>
    </row>
    <row r="46" spans="1:37" s="233" customFormat="1" x14ac:dyDescent="0.45">
      <c r="A46" s="157" t="s">
        <v>117</v>
      </c>
      <c r="B46" s="224" t="s">
        <v>490</v>
      </c>
      <c r="C46" s="225"/>
      <c r="D46" s="277"/>
      <c r="E46" s="278"/>
      <c r="F46" s="278"/>
      <c r="G46" s="278"/>
      <c r="H46" s="278"/>
      <c r="I46" s="277"/>
      <c r="J46" s="278"/>
      <c r="K46" s="246"/>
      <c r="L46" s="276"/>
      <c r="M46" s="277"/>
      <c r="N46" s="278"/>
      <c r="O46" s="278"/>
      <c r="P46" s="278"/>
      <c r="Q46" s="278"/>
      <c r="R46" s="276" t="s">
        <v>40</v>
      </c>
      <c r="S46" s="277" t="s">
        <v>40</v>
      </c>
      <c r="T46" s="278"/>
      <c r="U46" s="278"/>
      <c r="V46" s="278"/>
      <c r="W46" s="278"/>
      <c r="X46" s="278"/>
      <c r="Y46" s="278"/>
      <c r="Z46" s="278"/>
      <c r="AA46" s="246">
        <f>COUNTIF(C46:Z46,"x")</f>
        <v>2</v>
      </c>
      <c r="AB46" s="246">
        <f t="shared" si="9"/>
        <v>0</v>
      </c>
      <c r="AC46" s="246">
        <f t="shared" si="9"/>
        <v>2</v>
      </c>
      <c r="AD46" s="246">
        <f t="shared" si="9"/>
        <v>0</v>
      </c>
      <c r="AE46" s="246">
        <f t="shared" si="9"/>
        <v>0</v>
      </c>
      <c r="AF46" s="246">
        <f t="shared" si="9"/>
        <v>0</v>
      </c>
      <c r="AG46" s="246">
        <f t="shared" si="9"/>
        <v>0</v>
      </c>
      <c r="AH46" s="246">
        <f t="shared" si="9"/>
        <v>0</v>
      </c>
      <c r="AI46" s="246">
        <f t="shared" si="9"/>
        <v>0</v>
      </c>
      <c r="AJ46" s="246">
        <f t="shared" si="9"/>
        <v>0</v>
      </c>
      <c r="AK46" s="388"/>
    </row>
    <row r="47" spans="1:37" s="361" customFormat="1" x14ac:dyDescent="0.45">
      <c r="A47" s="452" t="s">
        <v>75</v>
      </c>
      <c r="B47" s="452"/>
      <c r="C47" s="286"/>
      <c r="D47" s="274"/>
      <c r="E47" s="274"/>
      <c r="F47" s="274" t="s">
        <v>40</v>
      </c>
      <c r="G47" s="274"/>
      <c r="H47" s="274" t="s">
        <v>40</v>
      </c>
      <c r="I47" s="274" t="s">
        <v>40</v>
      </c>
      <c r="J47" s="274"/>
      <c r="K47" s="274"/>
      <c r="L47" s="286"/>
      <c r="M47" s="274"/>
      <c r="N47" s="274" t="s">
        <v>40</v>
      </c>
      <c r="O47" s="274" t="s">
        <v>40</v>
      </c>
      <c r="P47" s="274" t="s">
        <v>40</v>
      </c>
      <c r="Q47" s="274"/>
      <c r="R47" s="286" t="s">
        <v>40</v>
      </c>
      <c r="S47" s="274" t="s">
        <v>40</v>
      </c>
      <c r="T47" s="274" t="s">
        <v>40</v>
      </c>
      <c r="U47" s="272" t="s">
        <v>40</v>
      </c>
      <c r="V47" s="274" t="s">
        <v>40</v>
      </c>
      <c r="W47" s="274" t="s">
        <v>40</v>
      </c>
      <c r="X47" s="274"/>
      <c r="Y47" s="274"/>
      <c r="Z47" s="274"/>
      <c r="AA47" s="275">
        <f t="shared" si="1"/>
        <v>12</v>
      </c>
      <c r="AB47" s="275">
        <f t="shared" ref="AB47:AJ52" si="12">COUNTIFS($C47:$Z47,"x",$C$3:$Z$3,AB$4)</f>
        <v>1</v>
      </c>
      <c r="AC47" s="275">
        <f t="shared" si="12"/>
        <v>2</v>
      </c>
      <c r="AD47" s="275">
        <f t="shared" si="12"/>
        <v>1</v>
      </c>
      <c r="AE47" s="275">
        <f t="shared" si="12"/>
        <v>1</v>
      </c>
      <c r="AF47" s="275">
        <f t="shared" si="12"/>
        <v>3</v>
      </c>
      <c r="AG47" s="275">
        <f t="shared" si="12"/>
        <v>2</v>
      </c>
      <c r="AH47" s="275">
        <f t="shared" si="12"/>
        <v>1</v>
      </c>
      <c r="AI47" s="275">
        <f t="shared" si="12"/>
        <v>0</v>
      </c>
      <c r="AJ47" s="275">
        <f t="shared" si="12"/>
        <v>1</v>
      </c>
      <c r="AK47" s="388"/>
    </row>
    <row r="48" spans="1:37" s="233" customFormat="1" x14ac:dyDescent="0.45">
      <c r="A48" s="220" t="s">
        <v>41</v>
      </c>
      <c r="B48" s="284" t="s">
        <v>76</v>
      </c>
      <c r="C48" s="96"/>
      <c r="D48" s="95"/>
      <c r="E48" s="96"/>
      <c r="F48" s="96"/>
      <c r="G48" s="96"/>
      <c r="H48" s="96" t="s">
        <v>40</v>
      </c>
      <c r="I48" s="95" t="s">
        <v>40</v>
      </c>
      <c r="J48" s="96"/>
      <c r="K48" s="96"/>
      <c r="L48" s="96"/>
      <c r="M48" s="95"/>
      <c r="N48" s="96" t="s">
        <v>40</v>
      </c>
      <c r="O48" s="96" t="s">
        <v>40</v>
      </c>
      <c r="P48" s="96" t="s">
        <v>40</v>
      </c>
      <c r="Q48" s="96"/>
      <c r="R48" s="96" t="s">
        <v>40</v>
      </c>
      <c r="S48" s="95" t="s">
        <v>40</v>
      </c>
      <c r="T48" s="96" t="s">
        <v>40</v>
      </c>
      <c r="U48" s="96" t="s">
        <v>40</v>
      </c>
      <c r="V48" s="96" t="s">
        <v>40</v>
      </c>
      <c r="W48" s="96" t="s">
        <v>40</v>
      </c>
      <c r="X48" s="96"/>
      <c r="Y48" s="96"/>
      <c r="Z48" s="96"/>
      <c r="AA48" s="96">
        <f t="shared" si="1"/>
        <v>11</v>
      </c>
      <c r="AB48" s="96">
        <f t="shared" si="12"/>
        <v>1</v>
      </c>
      <c r="AC48" s="96">
        <f t="shared" si="12"/>
        <v>2</v>
      </c>
      <c r="AD48" s="96">
        <f t="shared" si="12"/>
        <v>1</v>
      </c>
      <c r="AE48" s="96">
        <f t="shared" si="12"/>
        <v>1</v>
      </c>
      <c r="AF48" s="96">
        <f t="shared" si="12"/>
        <v>3</v>
      </c>
      <c r="AG48" s="96">
        <f t="shared" si="12"/>
        <v>2</v>
      </c>
      <c r="AH48" s="96">
        <f t="shared" si="12"/>
        <v>1</v>
      </c>
      <c r="AI48" s="96">
        <f t="shared" si="12"/>
        <v>0</v>
      </c>
      <c r="AJ48" s="96">
        <f t="shared" si="12"/>
        <v>0</v>
      </c>
      <c r="AK48" s="388"/>
    </row>
    <row r="49" spans="1:37" s="233" customFormat="1" ht="32" x14ac:dyDescent="0.45">
      <c r="A49" s="220" t="s">
        <v>58</v>
      </c>
      <c r="B49" s="171" t="s">
        <v>492</v>
      </c>
      <c r="C49" s="96"/>
      <c r="D49" s="95"/>
      <c r="E49" s="96"/>
      <c r="F49" s="96"/>
      <c r="G49" s="96"/>
      <c r="H49" s="96"/>
      <c r="I49" s="95"/>
      <c r="J49" s="96"/>
      <c r="K49" s="97"/>
      <c r="L49" s="96"/>
      <c r="M49" s="95"/>
      <c r="N49" s="96"/>
      <c r="O49" s="96"/>
      <c r="P49" s="96"/>
      <c r="Q49" s="96"/>
      <c r="R49" s="96"/>
      <c r="S49" s="95"/>
      <c r="T49" s="96" t="s">
        <v>40</v>
      </c>
      <c r="U49" s="96"/>
      <c r="V49" s="96"/>
      <c r="W49" s="96"/>
      <c r="X49" s="96"/>
      <c r="Y49" s="96"/>
      <c r="Z49" s="96"/>
      <c r="AA49" s="97">
        <f>COUNTIF(C49:Z49,"x")</f>
        <v>1</v>
      </c>
      <c r="AB49" s="97">
        <f t="shared" si="12"/>
        <v>0</v>
      </c>
      <c r="AC49" s="97">
        <f t="shared" si="12"/>
        <v>0</v>
      </c>
      <c r="AD49" s="97">
        <f t="shared" si="12"/>
        <v>0</v>
      </c>
      <c r="AE49" s="97">
        <f t="shared" si="12"/>
        <v>0</v>
      </c>
      <c r="AF49" s="97">
        <f t="shared" si="12"/>
        <v>1</v>
      </c>
      <c r="AG49" s="97">
        <f t="shared" si="12"/>
        <v>0</v>
      </c>
      <c r="AH49" s="97">
        <f t="shared" si="12"/>
        <v>0</v>
      </c>
      <c r="AI49" s="97">
        <f t="shared" si="12"/>
        <v>0</v>
      </c>
      <c r="AJ49" s="97">
        <f t="shared" si="12"/>
        <v>0</v>
      </c>
      <c r="AK49" s="388"/>
    </row>
    <row r="50" spans="1:37" s="233" customFormat="1" x14ac:dyDescent="0.45">
      <c r="A50" s="220" t="s">
        <v>115</v>
      </c>
      <c r="B50" s="171" t="s">
        <v>77</v>
      </c>
      <c r="C50" s="96"/>
      <c r="D50" s="95"/>
      <c r="E50" s="96"/>
      <c r="F50" s="96" t="s">
        <v>40</v>
      </c>
      <c r="G50" s="96"/>
      <c r="H50" s="96"/>
      <c r="I50" s="95"/>
      <c r="J50" s="96"/>
      <c r="K50" s="97"/>
      <c r="L50" s="96"/>
      <c r="M50" s="95"/>
      <c r="N50" s="96"/>
      <c r="O50" s="96"/>
      <c r="P50" s="96"/>
      <c r="Q50" s="96"/>
      <c r="R50" s="96"/>
      <c r="S50" s="95"/>
      <c r="T50" s="96"/>
      <c r="U50" s="96"/>
      <c r="V50" s="96"/>
      <c r="W50" s="96"/>
      <c r="X50" s="96"/>
      <c r="Y50" s="96"/>
      <c r="Z50" s="96"/>
      <c r="AA50" s="97">
        <f t="shared" si="1"/>
        <v>1</v>
      </c>
      <c r="AB50" s="97">
        <f t="shared" si="12"/>
        <v>0</v>
      </c>
      <c r="AC50" s="97">
        <f t="shared" si="12"/>
        <v>0</v>
      </c>
      <c r="AD50" s="97">
        <f t="shared" si="12"/>
        <v>0</v>
      </c>
      <c r="AE50" s="97">
        <f t="shared" si="12"/>
        <v>0</v>
      </c>
      <c r="AF50" s="97">
        <f t="shared" si="12"/>
        <v>0</v>
      </c>
      <c r="AG50" s="97">
        <f t="shared" si="12"/>
        <v>0</v>
      </c>
      <c r="AH50" s="97">
        <f t="shared" si="12"/>
        <v>0</v>
      </c>
      <c r="AI50" s="97">
        <f t="shared" si="12"/>
        <v>0</v>
      </c>
      <c r="AJ50" s="97">
        <f t="shared" si="12"/>
        <v>1</v>
      </c>
      <c r="AK50" s="388"/>
    </row>
    <row r="51" spans="1:37" s="233" customFormat="1" x14ac:dyDescent="0.45">
      <c r="A51" s="160" t="s">
        <v>150</v>
      </c>
      <c r="B51" s="168" t="s">
        <v>73</v>
      </c>
      <c r="C51" s="106"/>
      <c r="D51" s="105"/>
      <c r="E51" s="106"/>
      <c r="F51" s="106" t="s">
        <v>40</v>
      </c>
      <c r="G51" s="106"/>
      <c r="H51" s="106"/>
      <c r="I51" s="105"/>
      <c r="J51" s="106"/>
      <c r="K51" s="106"/>
      <c r="L51" s="106"/>
      <c r="M51" s="105"/>
      <c r="N51" s="106"/>
      <c r="O51" s="106"/>
      <c r="P51" s="106"/>
      <c r="Q51" s="106"/>
      <c r="R51" s="106"/>
      <c r="S51" s="105"/>
      <c r="T51" s="106"/>
      <c r="U51" s="106"/>
      <c r="V51" s="106"/>
      <c r="W51" s="106"/>
      <c r="X51" s="106"/>
      <c r="Y51" s="106"/>
      <c r="Z51" s="106"/>
      <c r="AA51" s="107">
        <f t="shared" si="1"/>
        <v>1</v>
      </c>
      <c r="AB51" s="107">
        <f t="shared" si="12"/>
        <v>0</v>
      </c>
      <c r="AC51" s="107">
        <f t="shared" si="12"/>
        <v>0</v>
      </c>
      <c r="AD51" s="107">
        <f t="shared" si="12"/>
        <v>0</v>
      </c>
      <c r="AE51" s="107">
        <f t="shared" si="12"/>
        <v>0</v>
      </c>
      <c r="AF51" s="107">
        <f t="shared" si="12"/>
        <v>0</v>
      </c>
      <c r="AG51" s="107">
        <f t="shared" si="12"/>
        <v>0</v>
      </c>
      <c r="AH51" s="107">
        <f t="shared" si="12"/>
        <v>0</v>
      </c>
      <c r="AI51" s="107">
        <f t="shared" si="12"/>
        <v>0</v>
      </c>
      <c r="AJ51" s="107">
        <f t="shared" si="12"/>
        <v>1</v>
      </c>
      <c r="AK51" s="388"/>
    </row>
    <row r="52" spans="1:37" s="233" customFormat="1" x14ac:dyDescent="0.45">
      <c r="A52" s="154" t="s">
        <v>555</v>
      </c>
      <c r="B52" s="169" t="s">
        <v>866</v>
      </c>
      <c r="C52" s="167"/>
      <c r="D52" s="166"/>
      <c r="E52" s="167"/>
      <c r="F52" s="167" t="s">
        <v>40</v>
      </c>
      <c r="G52" s="167"/>
      <c r="H52" s="167"/>
      <c r="I52" s="166"/>
      <c r="J52" s="167"/>
      <c r="K52" s="167"/>
      <c r="L52" s="167"/>
      <c r="M52" s="166"/>
      <c r="N52" s="167"/>
      <c r="O52" s="167"/>
      <c r="P52" s="167"/>
      <c r="Q52" s="167"/>
      <c r="R52" s="167"/>
      <c r="S52" s="166"/>
      <c r="T52" s="167"/>
      <c r="U52" s="167"/>
      <c r="V52" s="167"/>
      <c r="W52" s="167"/>
      <c r="X52" s="167"/>
      <c r="Y52" s="167"/>
      <c r="Z52" s="167"/>
      <c r="AA52" s="99">
        <f t="shared" si="1"/>
        <v>1</v>
      </c>
      <c r="AB52" s="99">
        <f t="shared" si="12"/>
        <v>0</v>
      </c>
      <c r="AC52" s="99">
        <f t="shared" si="12"/>
        <v>0</v>
      </c>
      <c r="AD52" s="99">
        <f t="shared" si="12"/>
        <v>0</v>
      </c>
      <c r="AE52" s="99">
        <f t="shared" si="12"/>
        <v>0</v>
      </c>
      <c r="AF52" s="99">
        <f t="shared" si="12"/>
        <v>0</v>
      </c>
      <c r="AG52" s="99">
        <f t="shared" si="12"/>
        <v>0</v>
      </c>
      <c r="AH52" s="99">
        <f t="shared" si="12"/>
        <v>0</v>
      </c>
      <c r="AI52" s="99">
        <f t="shared" si="12"/>
        <v>0</v>
      </c>
      <c r="AJ52" s="99">
        <f t="shared" si="12"/>
        <v>1</v>
      </c>
      <c r="AK52" s="388"/>
    </row>
    <row r="53" spans="1:37" x14ac:dyDescent="0.45">
      <c r="A53" s="17" t="s">
        <v>90</v>
      </c>
      <c r="B53" s="152" t="s">
        <v>91</v>
      </c>
      <c r="C53" s="51"/>
      <c r="D53" s="52"/>
      <c r="E53" s="53"/>
      <c r="F53" s="53"/>
      <c r="G53" s="53"/>
      <c r="H53" s="53"/>
      <c r="I53" s="52"/>
      <c r="J53" s="53"/>
      <c r="K53" s="53"/>
      <c r="L53" s="51"/>
      <c r="M53" s="52"/>
      <c r="N53" s="53"/>
      <c r="O53" s="53"/>
      <c r="P53" s="53"/>
      <c r="Q53" s="53"/>
      <c r="R53" s="51"/>
      <c r="S53" s="52"/>
      <c r="T53" s="53"/>
      <c r="U53" s="53"/>
      <c r="V53" s="53"/>
      <c r="W53" s="53"/>
      <c r="X53" s="53"/>
      <c r="Y53" s="53"/>
      <c r="Z53" s="53"/>
      <c r="AA53" s="257"/>
      <c r="AB53" s="257"/>
      <c r="AC53" s="257"/>
      <c r="AD53" s="257"/>
      <c r="AE53" s="257"/>
      <c r="AF53" s="257"/>
      <c r="AG53" s="257"/>
      <c r="AH53" s="257"/>
      <c r="AI53" s="257"/>
      <c r="AJ53" s="257"/>
      <c r="AK53" s="201"/>
    </row>
    <row r="54" spans="1:37" x14ac:dyDescent="0.45">
      <c r="A54" s="34" t="s">
        <v>41</v>
      </c>
      <c r="B54" s="108" t="s">
        <v>92</v>
      </c>
      <c r="C54" s="35"/>
      <c r="D54" s="36"/>
      <c r="E54" s="35"/>
      <c r="F54" s="35" t="s">
        <v>40</v>
      </c>
      <c r="G54" s="35"/>
      <c r="H54" s="35"/>
      <c r="I54" s="36"/>
      <c r="J54" s="35"/>
      <c r="K54" s="35"/>
      <c r="L54" s="35"/>
      <c r="M54" s="36"/>
      <c r="N54" s="35" t="s">
        <v>40</v>
      </c>
      <c r="O54" s="35"/>
      <c r="P54" s="35"/>
      <c r="Q54" s="35"/>
      <c r="R54" s="35"/>
      <c r="S54" s="36"/>
      <c r="T54" s="35" t="s">
        <v>40</v>
      </c>
      <c r="U54" s="35" t="s">
        <v>40</v>
      </c>
      <c r="V54" s="35"/>
      <c r="W54" s="35"/>
      <c r="X54" s="35"/>
      <c r="Y54" s="35"/>
      <c r="Z54" s="35"/>
      <c r="AA54" s="97">
        <f>COUNTIF(C54:Z54,"x")</f>
        <v>4</v>
      </c>
      <c r="AB54" s="97">
        <f t="shared" ref="AB54:AJ63" si="13">COUNTIFS($C54:$Z54,"x",$C$3:$Z$3,AB$4)</f>
        <v>0</v>
      </c>
      <c r="AC54" s="97">
        <f t="shared" si="13"/>
        <v>0</v>
      </c>
      <c r="AD54" s="97">
        <f t="shared" si="13"/>
        <v>0</v>
      </c>
      <c r="AE54" s="97">
        <f t="shared" si="13"/>
        <v>0</v>
      </c>
      <c r="AF54" s="97">
        <f t="shared" si="13"/>
        <v>2</v>
      </c>
      <c r="AG54" s="97">
        <f t="shared" si="13"/>
        <v>1</v>
      </c>
      <c r="AH54" s="97">
        <f t="shared" si="13"/>
        <v>0</v>
      </c>
      <c r="AI54" s="97">
        <f t="shared" si="13"/>
        <v>0</v>
      </c>
      <c r="AJ54" s="97">
        <f t="shared" si="13"/>
        <v>1</v>
      </c>
      <c r="AK54" s="409" t="s">
        <v>818</v>
      </c>
    </row>
    <row r="55" spans="1:37" x14ac:dyDescent="0.45">
      <c r="A55" s="34" t="s">
        <v>58</v>
      </c>
      <c r="B55" s="109" t="s">
        <v>556</v>
      </c>
      <c r="C55" s="35" t="s">
        <v>40</v>
      </c>
      <c r="D55" s="35" t="s">
        <v>40</v>
      </c>
      <c r="E55" s="35" t="s">
        <v>40</v>
      </c>
      <c r="F55" s="35"/>
      <c r="G55" s="35" t="s">
        <v>40</v>
      </c>
      <c r="H55" s="35" t="s">
        <v>40</v>
      </c>
      <c r="I55" s="35" t="s">
        <v>40</v>
      </c>
      <c r="J55" s="35" t="s">
        <v>40</v>
      </c>
      <c r="K55" s="35" t="s">
        <v>40</v>
      </c>
      <c r="L55" s="35" t="s">
        <v>40</v>
      </c>
      <c r="M55" s="35" t="s">
        <v>40</v>
      </c>
      <c r="N55" s="35"/>
      <c r="O55" s="35" t="s">
        <v>40</v>
      </c>
      <c r="P55" s="35" t="s">
        <v>40</v>
      </c>
      <c r="Q55" s="35" t="s">
        <v>40</v>
      </c>
      <c r="R55" s="35" t="s">
        <v>40</v>
      </c>
      <c r="S55" s="35" t="s">
        <v>40</v>
      </c>
      <c r="T55" s="35"/>
      <c r="U55" s="35"/>
      <c r="V55" s="35" t="s">
        <v>40</v>
      </c>
      <c r="W55" s="35" t="s">
        <v>40</v>
      </c>
      <c r="X55" s="35" t="s">
        <v>40</v>
      </c>
      <c r="Y55" s="35" t="s">
        <v>40</v>
      </c>
      <c r="Z55" s="35" t="s">
        <v>40</v>
      </c>
      <c r="AA55" s="97">
        <f t="shared" ref="AA55:AA80" si="14">COUNTIF(C55:Z55,"x")</f>
        <v>20</v>
      </c>
      <c r="AB55" s="97">
        <f t="shared" si="13"/>
        <v>3</v>
      </c>
      <c r="AC55" s="97">
        <f t="shared" si="13"/>
        <v>3</v>
      </c>
      <c r="AD55" s="97">
        <f t="shared" si="13"/>
        <v>3</v>
      </c>
      <c r="AE55" s="97">
        <f t="shared" si="13"/>
        <v>3</v>
      </c>
      <c r="AF55" s="97">
        <f t="shared" si="13"/>
        <v>1</v>
      </c>
      <c r="AG55" s="97">
        <f t="shared" si="13"/>
        <v>1</v>
      </c>
      <c r="AH55" s="97">
        <f t="shared" si="13"/>
        <v>3</v>
      </c>
      <c r="AI55" s="97">
        <f t="shared" si="13"/>
        <v>1</v>
      </c>
      <c r="AJ55" s="97">
        <f t="shared" si="13"/>
        <v>2</v>
      </c>
      <c r="AK55" s="409"/>
    </row>
    <row r="56" spans="1:37" x14ac:dyDescent="0.45">
      <c r="A56" s="44" t="s">
        <v>78</v>
      </c>
      <c r="B56" s="111" t="s">
        <v>44</v>
      </c>
      <c r="C56" s="45" t="s">
        <v>40</v>
      </c>
      <c r="D56" s="45" t="s">
        <v>40</v>
      </c>
      <c r="E56" s="45"/>
      <c r="F56" s="45"/>
      <c r="G56" s="45" t="s">
        <v>40</v>
      </c>
      <c r="H56" s="45" t="s">
        <v>40</v>
      </c>
      <c r="I56" s="45"/>
      <c r="J56" s="45" t="s">
        <v>40</v>
      </c>
      <c r="K56" s="45"/>
      <c r="L56" s="45" t="s">
        <v>40</v>
      </c>
      <c r="M56" s="45" t="s">
        <v>40</v>
      </c>
      <c r="N56" s="45"/>
      <c r="O56" s="45" t="s">
        <v>40</v>
      </c>
      <c r="P56" s="45" t="s">
        <v>40</v>
      </c>
      <c r="Q56" s="45" t="s">
        <v>40</v>
      </c>
      <c r="R56" s="45" t="s">
        <v>40</v>
      </c>
      <c r="S56" s="45" t="s">
        <v>40</v>
      </c>
      <c r="T56" s="45"/>
      <c r="U56" s="45"/>
      <c r="V56" s="45" t="s">
        <v>40</v>
      </c>
      <c r="W56" s="45" t="s">
        <v>40</v>
      </c>
      <c r="X56" s="45"/>
      <c r="Y56" s="45"/>
      <c r="Z56" s="45" t="s">
        <v>40</v>
      </c>
      <c r="AA56" s="107">
        <f t="shared" si="14"/>
        <v>15</v>
      </c>
      <c r="AB56" s="107">
        <f t="shared" si="13"/>
        <v>3</v>
      </c>
      <c r="AC56" s="107">
        <f t="shared" si="13"/>
        <v>3</v>
      </c>
      <c r="AD56" s="107">
        <f t="shared" si="13"/>
        <v>2</v>
      </c>
      <c r="AE56" s="107">
        <f t="shared" si="13"/>
        <v>2</v>
      </c>
      <c r="AF56" s="107">
        <f t="shared" si="13"/>
        <v>1</v>
      </c>
      <c r="AG56" s="107">
        <f t="shared" si="13"/>
        <v>1</v>
      </c>
      <c r="AH56" s="107">
        <f t="shared" si="13"/>
        <v>1</v>
      </c>
      <c r="AI56" s="107">
        <f t="shared" si="13"/>
        <v>1</v>
      </c>
      <c r="AJ56" s="107">
        <f t="shared" si="13"/>
        <v>1</v>
      </c>
      <c r="AK56" s="409"/>
    </row>
    <row r="57" spans="1:37" x14ac:dyDescent="0.45">
      <c r="A57" s="60" t="s">
        <v>94</v>
      </c>
      <c r="B57" s="110" t="s">
        <v>99</v>
      </c>
      <c r="C57" s="58" t="s">
        <v>40</v>
      </c>
      <c r="D57" s="58"/>
      <c r="E57" s="58"/>
      <c r="F57" s="58"/>
      <c r="G57" s="58"/>
      <c r="H57" s="58"/>
      <c r="I57" s="58"/>
      <c r="J57" s="58"/>
      <c r="K57" s="58"/>
      <c r="L57" s="58"/>
      <c r="M57" s="58"/>
      <c r="N57" s="58"/>
      <c r="O57" s="58"/>
      <c r="P57" s="58" t="s">
        <v>40</v>
      </c>
      <c r="Q57" s="58"/>
      <c r="R57" s="58"/>
      <c r="S57" s="58"/>
      <c r="T57" s="58"/>
      <c r="U57" s="58"/>
      <c r="V57" s="58"/>
      <c r="W57" s="58"/>
      <c r="X57" s="58"/>
      <c r="Y57" s="58"/>
      <c r="Z57" s="58"/>
      <c r="AA57" s="99">
        <f t="shared" si="14"/>
        <v>2</v>
      </c>
      <c r="AB57" s="99">
        <f t="shared" si="13"/>
        <v>2</v>
      </c>
      <c r="AC57" s="99">
        <f t="shared" si="13"/>
        <v>0</v>
      </c>
      <c r="AD57" s="99">
        <f t="shared" si="13"/>
        <v>0</v>
      </c>
      <c r="AE57" s="99">
        <f t="shared" si="13"/>
        <v>0</v>
      </c>
      <c r="AF57" s="99">
        <f t="shared" si="13"/>
        <v>0</v>
      </c>
      <c r="AG57" s="99">
        <f t="shared" si="13"/>
        <v>0</v>
      </c>
      <c r="AH57" s="99">
        <f t="shared" si="13"/>
        <v>0</v>
      </c>
      <c r="AI57" s="99">
        <f t="shared" si="13"/>
        <v>0</v>
      </c>
      <c r="AJ57" s="99">
        <f t="shared" si="13"/>
        <v>0</v>
      </c>
      <c r="AK57" s="409"/>
    </row>
    <row r="58" spans="1:37" x14ac:dyDescent="0.45">
      <c r="A58" s="60" t="s">
        <v>96</v>
      </c>
      <c r="B58" s="110" t="s">
        <v>493</v>
      </c>
      <c r="C58" s="58"/>
      <c r="D58" s="58"/>
      <c r="E58" s="58"/>
      <c r="F58" s="58"/>
      <c r="G58" s="58"/>
      <c r="H58" s="58"/>
      <c r="I58" s="58"/>
      <c r="J58" s="58"/>
      <c r="K58" s="58"/>
      <c r="L58" s="58" t="s">
        <v>40</v>
      </c>
      <c r="M58" s="58"/>
      <c r="N58" s="58"/>
      <c r="O58" s="58"/>
      <c r="P58" s="58"/>
      <c r="Q58" s="58"/>
      <c r="R58" s="58"/>
      <c r="S58" s="58"/>
      <c r="T58" s="58"/>
      <c r="U58" s="58"/>
      <c r="V58" s="58"/>
      <c r="W58" s="58"/>
      <c r="X58" s="58"/>
      <c r="Y58" s="58"/>
      <c r="Z58" s="58"/>
      <c r="AA58" s="99">
        <f t="shared" ref="AA58" si="15">COUNTIF(C58:Z58,"x")</f>
        <v>1</v>
      </c>
      <c r="AB58" s="99">
        <f t="shared" si="13"/>
        <v>0</v>
      </c>
      <c r="AC58" s="99">
        <f t="shared" si="13"/>
        <v>0</v>
      </c>
      <c r="AD58" s="99">
        <f t="shared" si="13"/>
        <v>0</v>
      </c>
      <c r="AE58" s="99">
        <f t="shared" si="13"/>
        <v>1</v>
      </c>
      <c r="AF58" s="99">
        <f t="shared" si="13"/>
        <v>0</v>
      </c>
      <c r="AG58" s="99">
        <f t="shared" si="13"/>
        <v>0</v>
      </c>
      <c r="AH58" s="99">
        <f t="shared" si="13"/>
        <v>0</v>
      </c>
      <c r="AI58" s="99">
        <f t="shared" si="13"/>
        <v>0</v>
      </c>
      <c r="AJ58" s="99">
        <f t="shared" si="13"/>
        <v>0</v>
      </c>
      <c r="AK58" s="409"/>
    </row>
    <row r="59" spans="1:37" x14ac:dyDescent="0.45">
      <c r="A59" s="60" t="s">
        <v>97</v>
      </c>
      <c r="B59" s="110" t="s">
        <v>101</v>
      </c>
      <c r="C59" s="58"/>
      <c r="D59" s="58"/>
      <c r="E59" s="58"/>
      <c r="F59" s="58"/>
      <c r="G59" s="58" t="s">
        <v>40</v>
      </c>
      <c r="H59" s="58"/>
      <c r="I59" s="58"/>
      <c r="J59" s="58"/>
      <c r="K59" s="58"/>
      <c r="L59" s="58"/>
      <c r="M59" s="58"/>
      <c r="N59" s="58"/>
      <c r="O59" s="58"/>
      <c r="P59" s="58"/>
      <c r="Q59" s="58" t="s">
        <v>40</v>
      </c>
      <c r="R59" s="58"/>
      <c r="S59" s="58" t="s">
        <v>40</v>
      </c>
      <c r="T59" s="58"/>
      <c r="U59" s="58"/>
      <c r="V59" s="58"/>
      <c r="W59" s="58"/>
      <c r="X59" s="58"/>
      <c r="Y59" s="58"/>
      <c r="Z59" s="58"/>
      <c r="AA59" s="99">
        <f t="shared" si="14"/>
        <v>3</v>
      </c>
      <c r="AB59" s="99">
        <f t="shared" si="13"/>
        <v>0</v>
      </c>
      <c r="AC59" s="99">
        <f t="shared" si="13"/>
        <v>2</v>
      </c>
      <c r="AD59" s="99">
        <f t="shared" si="13"/>
        <v>0</v>
      </c>
      <c r="AE59" s="99">
        <f t="shared" si="13"/>
        <v>0</v>
      </c>
      <c r="AF59" s="99">
        <f t="shared" si="13"/>
        <v>0</v>
      </c>
      <c r="AG59" s="99">
        <f t="shared" si="13"/>
        <v>0</v>
      </c>
      <c r="AH59" s="99">
        <f t="shared" si="13"/>
        <v>0</v>
      </c>
      <c r="AI59" s="99">
        <f t="shared" si="13"/>
        <v>0</v>
      </c>
      <c r="AJ59" s="99">
        <f t="shared" si="13"/>
        <v>1</v>
      </c>
      <c r="AK59" s="409"/>
    </row>
    <row r="60" spans="1:37" x14ac:dyDescent="0.45">
      <c r="A60" s="60" t="s">
        <v>98</v>
      </c>
      <c r="B60" s="110" t="s">
        <v>22</v>
      </c>
      <c r="C60" s="58"/>
      <c r="D60" s="58"/>
      <c r="E60" s="58"/>
      <c r="F60" s="58"/>
      <c r="G60" s="58" t="s">
        <v>40</v>
      </c>
      <c r="H60" s="58"/>
      <c r="I60" s="58"/>
      <c r="J60" s="58"/>
      <c r="K60" s="58"/>
      <c r="L60" s="58" t="s">
        <v>40</v>
      </c>
      <c r="M60" s="58" t="s">
        <v>40</v>
      </c>
      <c r="N60" s="58"/>
      <c r="O60" s="58"/>
      <c r="P60" s="58"/>
      <c r="Q60" s="58" t="s">
        <v>40</v>
      </c>
      <c r="R60" s="58"/>
      <c r="S60" s="58" t="s">
        <v>40</v>
      </c>
      <c r="T60" s="58"/>
      <c r="U60" s="58"/>
      <c r="V60" s="58"/>
      <c r="W60" s="58"/>
      <c r="X60" s="58"/>
      <c r="Y60" s="58"/>
      <c r="Z60" s="58"/>
      <c r="AA60" s="99">
        <f t="shared" si="14"/>
        <v>5</v>
      </c>
      <c r="AB60" s="99">
        <f t="shared" si="13"/>
        <v>0</v>
      </c>
      <c r="AC60" s="99">
        <f t="shared" si="13"/>
        <v>2</v>
      </c>
      <c r="AD60" s="99">
        <f t="shared" si="13"/>
        <v>0</v>
      </c>
      <c r="AE60" s="99">
        <f t="shared" si="13"/>
        <v>2</v>
      </c>
      <c r="AF60" s="99">
        <f t="shared" si="13"/>
        <v>0</v>
      </c>
      <c r="AG60" s="99">
        <f t="shared" si="13"/>
        <v>0</v>
      </c>
      <c r="AH60" s="99">
        <f t="shared" si="13"/>
        <v>0</v>
      </c>
      <c r="AI60" s="99">
        <f t="shared" si="13"/>
        <v>0</v>
      </c>
      <c r="AJ60" s="99">
        <f t="shared" si="13"/>
        <v>1</v>
      </c>
      <c r="AK60" s="409"/>
    </row>
    <row r="61" spans="1:37" x14ac:dyDescent="0.45">
      <c r="A61" s="60" t="s">
        <v>100</v>
      </c>
      <c r="B61" s="110" t="s">
        <v>46</v>
      </c>
      <c r="C61" s="58"/>
      <c r="D61" s="58"/>
      <c r="E61" s="58"/>
      <c r="F61" s="58"/>
      <c r="G61" s="58"/>
      <c r="H61" s="58"/>
      <c r="I61" s="58"/>
      <c r="J61" s="58"/>
      <c r="K61" s="58"/>
      <c r="L61" s="58" t="s">
        <v>40</v>
      </c>
      <c r="M61" s="56"/>
      <c r="N61" s="58"/>
      <c r="O61" s="58"/>
      <c r="P61" s="58"/>
      <c r="Q61" s="58"/>
      <c r="R61" s="58"/>
      <c r="S61" s="58"/>
      <c r="T61" s="58"/>
      <c r="U61" s="58"/>
      <c r="V61" s="58"/>
      <c r="W61" s="58"/>
      <c r="X61" s="58"/>
      <c r="Y61" s="58"/>
      <c r="Z61" s="58"/>
      <c r="AA61" s="99">
        <f t="shared" si="14"/>
        <v>1</v>
      </c>
      <c r="AB61" s="99">
        <f t="shared" si="13"/>
        <v>0</v>
      </c>
      <c r="AC61" s="99">
        <f t="shared" si="13"/>
        <v>0</v>
      </c>
      <c r="AD61" s="99">
        <f t="shared" si="13"/>
        <v>0</v>
      </c>
      <c r="AE61" s="99">
        <f t="shared" si="13"/>
        <v>1</v>
      </c>
      <c r="AF61" s="99">
        <f t="shared" si="13"/>
        <v>0</v>
      </c>
      <c r="AG61" s="99">
        <f t="shared" si="13"/>
        <v>0</v>
      </c>
      <c r="AH61" s="99">
        <f t="shared" si="13"/>
        <v>0</v>
      </c>
      <c r="AI61" s="99">
        <f t="shared" si="13"/>
        <v>0</v>
      </c>
      <c r="AJ61" s="99">
        <f t="shared" si="13"/>
        <v>0</v>
      </c>
      <c r="AK61" s="409"/>
    </row>
    <row r="62" spans="1:37" x14ac:dyDescent="0.45">
      <c r="A62" s="60" t="s">
        <v>102</v>
      </c>
      <c r="B62" s="110" t="s">
        <v>28</v>
      </c>
      <c r="C62" s="58"/>
      <c r="D62" s="58"/>
      <c r="E62" s="58"/>
      <c r="F62" s="58"/>
      <c r="G62" s="58"/>
      <c r="H62" s="58"/>
      <c r="I62" s="58"/>
      <c r="J62" s="58" t="s">
        <v>40</v>
      </c>
      <c r="K62" s="58"/>
      <c r="L62" s="58"/>
      <c r="M62" s="58"/>
      <c r="N62" s="58"/>
      <c r="O62" s="58"/>
      <c r="P62" s="58"/>
      <c r="Q62" s="58"/>
      <c r="R62" s="58"/>
      <c r="S62" s="58"/>
      <c r="T62" s="58"/>
      <c r="U62" s="58"/>
      <c r="V62" s="58"/>
      <c r="W62" s="58"/>
      <c r="X62" s="58"/>
      <c r="Y62" s="58"/>
      <c r="Z62" s="58"/>
      <c r="AA62" s="99">
        <f t="shared" si="14"/>
        <v>1</v>
      </c>
      <c r="AB62" s="99">
        <f t="shared" si="13"/>
        <v>0</v>
      </c>
      <c r="AC62" s="99">
        <f t="shared" si="13"/>
        <v>0</v>
      </c>
      <c r="AD62" s="99">
        <f t="shared" si="13"/>
        <v>1</v>
      </c>
      <c r="AE62" s="99">
        <f t="shared" si="13"/>
        <v>0</v>
      </c>
      <c r="AF62" s="99">
        <f t="shared" si="13"/>
        <v>0</v>
      </c>
      <c r="AG62" s="99">
        <f t="shared" si="13"/>
        <v>0</v>
      </c>
      <c r="AH62" s="99">
        <f t="shared" si="13"/>
        <v>0</v>
      </c>
      <c r="AI62" s="99">
        <f t="shared" si="13"/>
        <v>0</v>
      </c>
      <c r="AJ62" s="99">
        <f t="shared" si="13"/>
        <v>0</v>
      </c>
      <c r="AK62" s="409"/>
    </row>
    <row r="63" spans="1:37" x14ac:dyDescent="0.45">
      <c r="A63" s="60" t="s">
        <v>104</v>
      </c>
      <c r="B63" s="110" t="s">
        <v>453</v>
      </c>
      <c r="C63" s="58"/>
      <c r="D63" s="58" t="s">
        <v>40</v>
      </c>
      <c r="E63" s="58"/>
      <c r="F63" s="58"/>
      <c r="G63" s="58"/>
      <c r="H63" s="58"/>
      <c r="I63" s="58"/>
      <c r="J63" s="58"/>
      <c r="K63" s="58"/>
      <c r="L63" s="58"/>
      <c r="M63" s="58" t="s">
        <v>40</v>
      </c>
      <c r="N63" s="58"/>
      <c r="O63" s="58"/>
      <c r="P63" s="58"/>
      <c r="Q63" s="58"/>
      <c r="R63" s="58"/>
      <c r="S63" s="58"/>
      <c r="T63" s="58"/>
      <c r="U63" s="58"/>
      <c r="V63" s="58"/>
      <c r="W63" s="58"/>
      <c r="X63" s="58"/>
      <c r="Y63" s="58"/>
      <c r="Z63" s="58"/>
      <c r="AA63" s="99">
        <f>COUNTIF(C63:Z63,"x")</f>
        <v>2</v>
      </c>
      <c r="AB63" s="99">
        <f t="shared" si="13"/>
        <v>1</v>
      </c>
      <c r="AC63" s="99">
        <f t="shared" si="13"/>
        <v>0</v>
      </c>
      <c r="AD63" s="99">
        <f t="shared" si="13"/>
        <v>0</v>
      </c>
      <c r="AE63" s="99">
        <f t="shared" si="13"/>
        <v>1</v>
      </c>
      <c r="AF63" s="99">
        <f t="shared" si="13"/>
        <v>0</v>
      </c>
      <c r="AG63" s="99">
        <f t="shared" si="13"/>
        <v>0</v>
      </c>
      <c r="AH63" s="99">
        <f t="shared" si="13"/>
        <v>0</v>
      </c>
      <c r="AI63" s="99">
        <f t="shared" si="13"/>
        <v>0</v>
      </c>
      <c r="AJ63" s="99">
        <f t="shared" si="13"/>
        <v>0</v>
      </c>
      <c r="AK63" s="409"/>
    </row>
    <row r="64" spans="1:37" x14ac:dyDescent="0.45">
      <c r="A64" s="60" t="s">
        <v>105</v>
      </c>
      <c r="B64" s="110" t="s">
        <v>494</v>
      </c>
      <c r="C64" s="58"/>
      <c r="D64" s="58" t="s">
        <v>40</v>
      </c>
      <c r="E64" s="58"/>
      <c r="F64" s="58"/>
      <c r="G64" s="58"/>
      <c r="H64" s="58"/>
      <c r="I64" s="58"/>
      <c r="J64" s="58"/>
      <c r="K64" s="58"/>
      <c r="L64" s="58"/>
      <c r="M64" s="58"/>
      <c r="N64" s="58"/>
      <c r="O64" s="58"/>
      <c r="P64" s="58"/>
      <c r="Q64" s="58"/>
      <c r="R64" s="58"/>
      <c r="S64" s="58"/>
      <c r="T64" s="58"/>
      <c r="U64" s="58"/>
      <c r="V64" s="58"/>
      <c r="W64" s="58"/>
      <c r="X64" s="58"/>
      <c r="Y64" s="58"/>
      <c r="Z64" s="58"/>
      <c r="AA64" s="99">
        <f t="shared" si="14"/>
        <v>1</v>
      </c>
      <c r="AB64" s="99">
        <f t="shared" ref="AB64:AJ73" si="16">COUNTIFS($C64:$Z64,"x",$C$3:$Z$3,AB$4)</f>
        <v>1</v>
      </c>
      <c r="AC64" s="99">
        <f t="shared" si="16"/>
        <v>0</v>
      </c>
      <c r="AD64" s="99">
        <f t="shared" si="16"/>
        <v>0</v>
      </c>
      <c r="AE64" s="99">
        <f t="shared" si="16"/>
        <v>0</v>
      </c>
      <c r="AF64" s="99">
        <f t="shared" si="16"/>
        <v>0</v>
      </c>
      <c r="AG64" s="99">
        <f t="shared" si="16"/>
        <v>0</v>
      </c>
      <c r="AH64" s="99">
        <f t="shared" si="16"/>
        <v>0</v>
      </c>
      <c r="AI64" s="99">
        <f t="shared" si="16"/>
        <v>0</v>
      </c>
      <c r="AJ64" s="99">
        <f t="shared" si="16"/>
        <v>0</v>
      </c>
      <c r="AK64" s="409"/>
    </row>
    <row r="65" spans="1:37" x14ac:dyDescent="0.45">
      <c r="A65" s="60" t="s">
        <v>107</v>
      </c>
      <c r="B65" s="110" t="s">
        <v>495</v>
      </c>
      <c r="C65" s="58"/>
      <c r="D65" s="58"/>
      <c r="E65" s="58"/>
      <c r="F65" s="58"/>
      <c r="G65" s="58"/>
      <c r="H65" s="58"/>
      <c r="I65" s="58"/>
      <c r="J65" s="58"/>
      <c r="K65" s="58"/>
      <c r="L65" s="58"/>
      <c r="M65" s="58"/>
      <c r="N65" s="58"/>
      <c r="O65" s="58"/>
      <c r="P65" s="58" t="s">
        <v>40</v>
      </c>
      <c r="Q65" s="58"/>
      <c r="R65" s="58"/>
      <c r="S65" s="58"/>
      <c r="T65" s="58"/>
      <c r="U65" s="58"/>
      <c r="V65" s="58"/>
      <c r="W65" s="58"/>
      <c r="X65" s="58"/>
      <c r="Y65" s="58"/>
      <c r="Z65" s="58"/>
      <c r="AA65" s="99">
        <f t="shared" ref="AA65:AA72" si="17">COUNTIF(C65:Z65,"x")</f>
        <v>1</v>
      </c>
      <c r="AB65" s="99">
        <f t="shared" si="16"/>
        <v>1</v>
      </c>
      <c r="AC65" s="99">
        <f t="shared" si="16"/>
        <v>0</v>
      </c>
      <c r="AD65" s="99">
        <f t="shared" si="16"/>
        <v>0</v>
      </c>
      <c r="AE65" s="99">
        <f t="shared" si="16"/>
        <v>0</v>
      </c>
      <c r="AF65" s="99">
        <f t="shared" si="16"/>
        <v>0</v>
      </c>
      <c r="AG65" s="99">
        <f t="shared" si="16"/>
        <v>0</v>
      </c>
      <c r="AH65" s="99">
        <f t="shared" si="16"/>
        <v>0</v>
      </c>
      <c r="AI65" s="99">
        <f t="shared" si="16"/>
        <v>0</v>
      </c>
      <c r="AJ65" s="99">
        <f t="shared" si="16"/>
        <v>0</v>
      </c>
      <c r="AK65" s="409"/>
    </row>
    <row r="66" spans="1:37" x14ac:dyDescent="0.45">
      <c r="A66" s="60" t="s">
        <v>108</v>
      </c>
      <c r="B66" s="110" t="s">
        <v>496</v>
      </c>
      <c r="C66" s="58"/>
      <c r="D66" s="58"/>
      <c r="E66" s="58"/>
      <c r="F66" s="58"/>
      <c r="G66" s="58"/>
      <c r="H66" s="58"/>
      <c r="I66" s="58"/>
      <c r="J66" s="58"/>
      <c r="K66" s="58"/>
      <c r="L66" s="58"/>
      <c r="M66" s="58"/>
      <c r="N66" s="58"/>
      <c r="O66" s="58"/>
      <c r="P66" s="58" t="s">
        <v>40</v>
      </c>
      <c r="Q66" s="58"/>
      <c r="R66" s="58"/>
      <c r="S66" s="58"/>
      <c r="T66" s="58"/>
      <c r="U66" s="58"/>
      <c r="V66" s="58"/>
      <c r="W66" s="58"/>
      <c r="X66" s="58"/>
      <c r="Y66" s="58"/>
      <c r="Z66" s="58"/>
      <c r="AA66" s="99">
        <f t="shared" si="17"/>
        <v>1</v>
      </c>
      <c r="AB66" s="99">
        <f t="shared" si="16"/>
        <v>1</v>
      </c>
      <c r="AC66" s="99">
        <f t="shared" si="16"/>
        <v>0</v>
      </c>
      <c r="AD66" s="99">
        <f t="shared" si="16"/>
        <v>0</v>
      </c>
      <c r="AE66" s="99">
        <f t="shared" si="16"/>
        <v>0</v>
      </c>
      <c r="AF66" s="99">
        <f t="shared" si="16"/>
        <v>0</v>
      </c>
      <c r="AG66" s="99">
        <f t="shared" si="16"/>
        <v>0</v>
      </c>
      <c r="AH66" s="99">
        <f t="shared" si="16"/>
        <v>0</v>
      </c>
      <c r="AI66" s="99">
        <f t="shared" si="16"/>
        <v>0</v>
      </c>
      <c r="AJ66" s="99">
        <f t="shared" si="16"/>
        <v>0</v>
      </c>
      <c r="AK66" s="409"/>
    </row>
    <row r="67" spans="1:37" x14ac:dyDescent="0.45">
      <c r="A67" s="60" t="s">
        <v>109</v>
      </c>
      <c r="B67" s="110">
        <v>51</v>
      </c>
      <c r="C67" s="58"/>
      <c r="D67" s="58"/>
      <c r="E67" s="58"/>
      <c r="F67" s="58"/>
      <c r="G67" s="58"/>
      <c r="H67" s="58"/>
      <c r="I67" s="58"/>
      <c r="J67" s="58"/>
      <c r="K67" s="58"/>
      <c r="L67" s="58"/>
      <c r="M67" s="58"/>
      <c r="N67" s="58"/>
      <c r="O67" s="58"/>
      <c r="P67" s="58"/>
      <c r="Q67" s="58"/>
      <c r="R67" s="58" t="s">
        <v>40</v>
      </c>
      <c r="S67" s="58"/>
      <c r="T67" s="58"/>
      <c r="U67" s="58"/>
      <c r="V67" s="58"/>
      <c r="W67" s="58"/>
      <c r="X67" s="58"/>
      <c r="Y67" s="58"/>
      <c r="Z67" s="58"/>
      <c r="AA67" s="99">
        <f t="shared" si="17"/>
        <v>1</v>
      </c>
      <c r="AB67" s="99">
        <f t="shared" si="16"/>
        <v>0</v>
      </c>
      <c r="AC67" s="99">
        <f t="shared" si="16"/>
        <v>1</v>
      </c>
      <c r="AD67" s="99">
        <f t="shared" si="16"/>
        <v>0</v>
      </c>
      <c r="AE67" s="99">
        <f t="shared" si="16"/>
        <v>0</v>
      </c>
      <c r="AF67" s="99">
        <f t="shared" si="16"/>
        <v>0</v>
      </c>
      <c r="AG67" s="99">
        <f t="shared" si="16"/>
        <v>0</v>
      </c>
      <c r="AH67" s="99">
        <f t="shared" si="16"/>
        <v>0</v>
      </c>
      <c r="AI67" s="99">
        <f t="shared" si="16"/>
        <v>0</v>
      </c>
      <c r="AJ67" s="99">
        <f t="shared" si="16"/>
        <v>0</v>
      </c>
      <c r="AK67" s="409"/>
    </row>
    <row r="68" spans="1:37" x14ac:dyDescent="0.45">
      <c r="A68" s="60" t="s">
        <v>557</v>
      </c>
      <c r="B68" s="110" t="s">
        <v>497</v>
      </c>
      <c r="C68" s="58"/>
      <c r="D68" s="58"/>
      <c r="E68" s="58"/>
      <c r="F68" s="58"/>
      <c r="G68" s="58"/>
      <c r="H68" s="58"/>
      <c r="I68" s="58"/>
      <c r="J68" s="58"/>
      <c r="K68" s="58"/>
      <c r="L68" s="58"/>
      <c r="M68" s="58"/>
      <c r="N68" s="58"/>
      <c r="O68" s="58"/>
      <c r="P68" s="58"/>
      <c r="Q68" s="58"/>
      <c r="R68" s="58" t="s">
        <v>40</v>
      </c>
      <c r="S68" s="58"/>
      <c r="T68" s="58"/>
      <c r="U68" s="58"/>
      <c r="V68" s="58"/>
      <c r="W68" s="58"/>
      <c r="X68" s="58"/>
      <c r="Y68" s="58"/>
      <c r="Z68" s="58"/>
      <c r="AA68" s="99">
        <f t="shared" si="17"/>
        <v>1</v>
      </c>
      <c r="AB68" s="99">
        <f t="shared" si="16"/>
        <v>0</v>
      </c>
      <c r="AC68" s="99">
        <f t="shared" si="16"/>
        <v>1</v>
      </c>
      <c r="AD68" s="99">
        <f t="shared" si="16"/>
        <v>0</v>
      </c>
      <c r="AE68" s="99">
        <f t="shared" si="16"/>
        <v>0</v>
      </c>
      <c r="AF68" s="99">
        <f t="shared" si="16"/>
        <v>0</v>
      </c>
      <c r="AG68" s="99">
        <f t="shared" si="16"/>
        <v>0</v>
      </c>
      <c r="AH68" s="99">
        <f t="shared" si="16"/>
        <v>0</v>
      </c>
      <c r="AI68" s="99">
        <f t="shared" si="16"/>
        <v>0</v>
      </c>
      <c r="AJ68" s="99">
        <f t="shared" si="16"/>
        <v>0</v>
      </c>
      <c r="AK68" s="409"/>
    </row>
    <row r="69" spans="1:37" x14ac:dyDescent="0.45">
      <c r="A69" s="60" t="s">
        <v>558</v>
      </c>
      <c r="B69" s="110" t="s">
        <v>498</v>
      </c>
      <c r="C69" s="58" t="s">
        <v>40</v>
      </c>
      <c r="D69" s="58"/>
      <c r="E69" s="58"/>
      <c r="F69" s="58"/>
      <c r="G69" s="58"/>
      <c r="H69" s="58"/>
      <c r="I69" s="58"/>
      <c r="J69" s="58"/>
      <c r="K69" s="58"/>
      <c r="L69" s="58"/>
      <c r="M69" s="58"/>
      <c r="N69" s="58"/>
      <c r="O69" s="58"/>
      <c r="P69" s="58"/>
      <c r="Q69" s="58"/>
      <c r="R69" s="58"/>
      <c r="S69" s="58"/>
      <c r="T69" s="58"/>
      <c r="U69" s="58"/>
      <c r="V69" s="58"/>
      <c r="W69" s="58"/>
      <c r="X69" s="58"/>
      <c r="Y69" s="58"/>
      <c r="Z69" s="58"/>
      <c r="AA69" s="99">
        <f t="shared" ref="AA69:AA71" si="18">COUNTIF(C69:Z69,"x")</f>
        <v>1</v>
      </c>
      <c r="AB69" s="99">
        <f t="shared" si="16"/>
        <v>1</v>
      </c>
      <c r="AC69" s="99">
        <f t="shared" si="16"/>
        <v>0</v>
      </c>
      <c r="AD69" s="99">
        <f t="shared" si="16"/>
        <v>0</v>
      </c>
      <c r="AE69" s="99">
        <f t="shared" si="16"/>
        <v>0</v>
      </c>
      <c r="AF69" s="99">
        <f t="shared" si="16"/>
        <v>0</v>
      </c>
      <c r="AG69" s="99">
        <f t="shared" si="16"/>
        <v>0</v>
      </c>
      <c r="AH69" s="99">
        <f t="shared" si="16"/>
        <v>0</v>
      </c>
      <c r="AI69" s="99">
        <f t="shared" si="16"/>
        <v>0</v>
      </c>
      <c r="AJ69" s="99">
        <f t="shared" si="16"/>
        <v>0</v>
      </c>
      <c r="AK69" s="409"/>
    </row>
    <row r="70" spans="1:37" x14ac:dyDescent="0.45">
      <c r="A70" s="60" t="s">
        <v>559</v>
      </c>
      <c r="B70" s="110" t="s">
        <v>499</v>
      </c>
      <c r="C70" s="58"/>
      <c r="D70" s="58"/>
      <c r="E70" s="58"/>
      <c r="F70" s="58"/>
      <c r="G70" s="58"/>
      <c r="H70" s="58"/>
      <c r="I70" s="58"/>
      <c r="J70" s="58"/>
      <c r="K70" s="58"/>
      <c r="L70" s="58"/>
      <c r="M70" s="58"/>
      <c r="N70" s="58"/>
      <c r="O70" s="58"/>
      <c r="P70" s="58"/>
      <c r="Q70" s="58"/>
      <c r="R70" s="58"/>
      <c r="S70" s="58" t="s">
        <v>40</v>
      </c>
      <c r="T70" s="58"/>
      <c r="U70" s="58"/>
      <c r="V70" s="58"/>
      <c r="W70" s="58"/>
      <c r="X70" s="58"/>
      <c r="Y70" s="58"/>
      <c r="Z70" s="58"/>
      <c r="AA70" s="99">
        <f t="shared" si="18"/>
        <v>1</v>
      </c>
      <c r="AB70" s="99">
        <f t="shared" si="16"/>
        <v>0</v>
      </c>
      <c r="AC70" s="99">
        <f t="shared" si="16"/>
        <v>1</v>
      </c>
      <c r="AD70" s="99">
        <f t="shared" si="16"/>
        <v>0</v>
      </c>
      <c r="AE70" s="99">
        <f t="shared" si="16"/>
        <v>0</v>
      </c>
      <c r="AF70" s="99">
        <f t="shared" si="16"/>
        <v>0</v>
      </c>
      <c r="AG70" s="99">
        <f t="shared" si="16"/>
        <v>0</v>
      </c>
      <c r="AH70" s="99">
        <f t="shared" si="16"/>
        <v>0</v>
      </c>
      <c r="AI70" s="99">
        <f t="shared" si="16"/>
        <v>0</v>
      </c>
      <c r="AJ70" s="99">
        <f t="shared" si="16"/>
        <v>0</v>
      </c>
      <c r="AK70" s="409"/>
    </row>
    <row r="71" spans="1:37" x14ac:dyDescent="0.45">
      <c r="A71" s="60" t="s">
        <v>560</v>
      </c>
      <c r="B71" s="110" t="s">
        <v>500</v>
      </c>
      <c r="C71" s="58"/>
      <c r="D71" s="58"/>
      <c r="E71" s="58"/>
      <c r="F71" s="58"/>
      <c r="G71" s="58"/>
      <c r="H71" s="58" t="s">
        <v>40</v>
      </c>
      <c r="I71" s="58"/>
      <c r="J71" s="58"/>
      <c r="K71" s="58"/>
      <c r="L71" s="58"/>
      <c r="M71" s="58"/>
      <c r="N71" s="58"/>
      <c r="O71" s="58" t="s">
        <v>40</v>
      </c>
      <c r="P71" s="58"/>
      <c r="Q71" s="58"/>
      <c r="R71" s="58"/>
      <c r="S71" s="58"/>
      <c r="T71" s="58"/>
      <c r="U71" s="58"/>
      <c r="V71" s="58" t="s">
        <v>40</v>
      </c>
      <c r="W71" s="58" t="s">
        <v>40</v>
      </c>
      <c r="X71" s="58"/>
      <c r="Y71" s="58"/>
      <c r="Z71" s="58" t="s">
        <v>40</v>
      </c>
      <c r="AA71" s="99">
        <f t="shared" si="18"/>
        <v>5</v>
      </c>
      <c r="AB71" s="99">
        <f t="shared" si="16"/>
        <v>0</v>
      </c>
      <c r="AC71" s="99">
        <f t="shared" si="16"/>
        <v>0</v>
      </c>
      <c r="AD71" s="99">
        <f t="shared" si="16"/>
        <v>1</v>
      </c>
      <c r="AE71" s="99">
        <f t="shared" si="16"/>
        <v>0</v>
      </c>
      <c r="AF71" s="99">
        <f t="shared" si="16"/>
        <v>1</v>
      </c>
      <c r="AG71" s="99">
        <f t="shared" si="16"/>
        <v>1</v>
      </c>
      <c r="AH71" s="99">
        <f t="shared" si="16"/>
        <v>1</v>
      </c>
      <c r="AI71" s="99">
        <f t="shared" si="16"/>
        <v>1</v>
      </c>
      <c r="AJ71" s="99">
        <f t="shared" si="16"/>
        <v>0</v>
      </c>
      <c r="AK71" s="409"/>
    </row>
    <row r="72" spans="1:37" x14ac:dyDescent="0.45">
      <c r="A72" s="44" t="s">
        <v>80</v>
      </c>
      <c r="B72" s="111" t="s">
        <v>226</v>
      </c>
      <c r="C72" s="45"/>
      <c r="D72" s="45"/>
      <c r="E72" s="45"/>
      <c r="F72" s="45"/>
      <c r="G72" s="45"/>
      <c r="H72" s="45"/>
      <c r="I72" s="45"/>
      <c r="J72" s="45"/>
      <c r="K72" s="45"/>
      <c r="L72" s="45"/>
      <c r="M72" s="45"/>
      <c r="N72" s="45"/>
      <c r="O72" s="45"/>
      <c r="P72" s="45"/>
      <c r="Q72" s="45"/>
      <c r="R72" s="45" t="s">
        <v>40</v>
      </c>
      <c r="S72" s="45"/>
      <c r="T72" s="45"/>
      <c r="U72" s="45"/>
      <c r="V72" s="45"/>
      <c r="W72" s="45"/>
      <c r="X72" s="45"/>
      <c r="Y72" s="45" t="s">
        <v>40</v>
      </c>
      <c r="Z72" s="45"/>
      <c r="AA72" s="107">
        <f t="shared" si="17"/>
        <v>2</v>
      </c>
      <c r="AB72" s="107">
        <f t="shared" si="16"/>
        <v>0</v>
      </c>
      <c r="AC72" s="107">
        <f t="shared" si="16"/>
        <v>1</v>
      </c>
      <c r="AD72" s="107">
        <f t="shared" si="16"/>
        <v>0</v>
      </c>
      <c r="AE72" s="107">
        <f t="shared" si="16"/>
        <v>0</v>
      </c>
      <c r="AF72" s="107">
        <f t="shared" si="16"/>
        <v>0</v>
      </c>
      <c r="AG72" s="107">
        <f t="shared" si="16"/>
        <v>0</v>
      </c>
      <c r="AH72" s="107">
        <f t="shared" si="16"/>
        <v>1</v>
      </c>
      <c r="AI72" s="107">
        <f t="shared" si="16"/>
        <v>0</v>
      </c>
      <c r="AJ72" s="107">
        <f t="shared" si="16"/>
        <v>0</v>
      </c>
      <c r="AK72" s="409"/>
    </row>
    <row r="73" spans="1:37" x14ac:dyDescent="0.45">
      <c r="A73" s="60" t="s">
        <v>81</v>
      </c>
      <c r="B73" s="110" t="s">
        <v>780</v>
      </c>
      <c r="C73" s="58"/>
      <c r="D73" s="58"/>
      <c r="E73" s="58"/>
      <c r="F73" s="58"/>
      <c r="G73" s="58"/>
      <c r="H73" s="58"/>
      <c r="I73" s="58"/>
      <c r="J73" s="58"/>
      <c r="K73" s="58"/>
      <c r="L73" s="58"/>
      <c r="M73" s="58"/>
      <c r="N73" s="58"/>
      <c r="O73" s="58"/>
      <c r="P73" s="58"/>
      <c r="Q73" s="58"/>
      <c r="R73" s="58"/>
      <c r="S73" s="58"/>
      <c r="T73" s="58"/>
      <c r="U73" s="58"/>
      <c r="V73" s="58"/>
      <c r="W73" s="58"/>
      <c r="X73" s="58"/>
      <c r="Y73" s="58" t="s">
        <v>40</v>
      </c>
      <c r="Z73" s="58"/>
      <c r="AA73" s="99">
        <f>COUNTIF(C73:Z73,"x")</f>
        <v>1</v>
      </c>
      <c r="AB73" s="99">
        <f t="shared" si="16"/>
        <v>0</v>
      </c>
      <c r="AC73" s="99">
        <f t="shared" si="16"/>
        <v>0</v>
      </c>
      <c r="AD73" s="99">
        <f t="shared" si="16"/>
        <v>0</v>
      </c>
      <c r="AE73" s="99">
        <f t="shared" si="16"/>
        <v>0</v>
      </c>
      <c r="AF73" s="99">
        <f t="shared" si="16"/>
        <v>0</v>
      </c>
      <c r="AG73" s="99">
        <f t="shared" si="16"/>
        <v>0</v>
      </c>
      <c r="AH73" s="99">
        <f t="shared" si="16"/>
        <v>1</v>
      </c>
      <c r="AI73" s="99">
        <f t="shared" si="16"/>
        <v>0</v>
      </c>
      <c r="AJ73" s="99">
        <f t="shared" si="16"/>
        <v>0</v>
      </c>
      <c r="AK73" s="409"/>
    </row>
    <row r="74" spans="1:37" x14ac:dyDescent="0.45">
      <c r="A74" s="60" t="s">
        <v>82</v>
      </c>
      <c r="B74" s="110" t="s">
        <v>449</v>
      </c>
      <c r="C74" s="58"/>
      <c r="D74" s="58"/>
      <c r="E74" s="58"/>
      <c r="F74" s="58"/>
      <c r="G74" s="58"/>
      <c r="H74" s="58"/>
      <c r="I74" s="58"/>
      <c r="J74" s="58"/>
      <c r="K74" s="58"/>
      <c r="L74" s="58"/>
      <c r="M74" s="58"/>
      <c r="N74" s="58"/>
      <c r="O74" s="58"/>
      <c r="P74" s="58"/>
      <c r="Q74" s="58"/>
      <c r="R74" s="58" t="s">
        <v>40</v>
      </c>
      <c r="S74" s="58"/>
      <c r="T74" s="58"/>
      <c r="U74" s="58"/>
      <c r="V74" s="58"/>
      <c r="W74" s="58"/>
      <c r="X74" s="58"/>
      <c r="Y74" s="58"/>
      <c r="Z74" s="58"/>
      <c r="AA74" s="99">
        <f>COUNTIF(C74:Z74,"x")</f>
        <v>1</v>
      </c>
      <c r="AB74" s="99">
        <f t="shared" ref="AB74:AJ84" si="19">COUNTIFS($C74:$Z74,"x",$C$3:$Z$3,AB$4)</f>
        <v>0</v>
      </c>
      <c r="AC74" s="99">
        <f t="shared" si="19"/>
        <v>1</v>
      </c>
      <c r="AD74" s="99">
        <f t="shared" si="19"/>
        <v>0</v>
      </c>
      <c r="AE74" s="99">
        <f t="shared" si="19"/>
        <v>0</v>
      </c>
      <c r="AF74" s="99">
        <f t="shared" si="19"/>
        <v>0</v>
      </c>
      <c r="AG74" s="99">
        <f t="shared" si="19"/>
        <v>0</v>
      </c>
      <c r="AH74" s="99">
        <f t="shared" si="19"/>
        <v>0</v>
      </c>
      <c r="AI74" s="99">
        <f t="shared" si="19"/>
        <v>0</v>
      </c>
      <c r="AJ74" s="99">
        <f t="shared" si="19"/>
        <v>0</v>
      </c>
      <c r="AK74" s="409"/>
    </row>
    <row r="75" spans="1:37" x14ac:dyDescent="0.45">
      <c r="A75" s="44" t="s">
        <v>83</v>
      </c>
      <c r="B75" s="111" t="s">
        <v>49</v>
      </c>
      <c r="C75" s="45"/>
      <c r="D75" s="45"/>
      <c r="E75" s="45" t="s">
        <v>40</v>
      </c>
      <c r="F75" s="45"/>
      <c r="G75" s="45" t="s">
        <v>40</v>
      </c>
      <c r="H75" s="45"/>
      <c r="I75" s="45" t="s">
        <v>40</v>
      </c>
      <c r="J75" s="45" t="s">
        <v>40</v>
      </c>
      <c r="K75" s="45" t="s">
        <v>40</v>
      </c>
      <c r="L75" s="45"/>
      <c r="M75" s="45"/>
      <c r="N75" s="45"/>
      <c r="O75" s="45"/>
      <c r="P75" s="45"/>
      <c r="Q75" s="45"/>
      <c r="R75" s="45" t="s">
        <v>40</v>
      </c>
      <c r="S75" s="45"/>
      <c r="T75" s="45"/>
      <c r="U75" s="45"/>
      <c r="V75" s="45"/>
      <c r="W75" s="45"/>
      <c r="X75" s="45" t="s">
        <v>40</v>
      </c>
      <c r="Y75" s="45" t="s">
        <v>40</v>
      </c>
      <c r="Z75" s="45"/>
      <c r="AA75" s="107">
        <f t="shared" si="14"/>
        <v>8</v>
      </c>
      <c r="AB75" s="107">
        <f t="shared" si="19"/>
        <v>0</v>
      </c>
      <c r="AC75" s="107">
        <f t="shared" si="19"/>
        <v>2</v>
      </c>
      <c r="AD75" s="107">
        <f t="shared" si="19"/>
        <v>2</v>
      </c>
      <c r="AE75" s="107">
        <f t="shared" si="19"/>
        <v>1</v>
      </c>
      <c r="AF75" s="107">
        <f t="shared" si="19"/>
        <v>0</v>
      </c>
      <c r="AG75" s="107">
        <f t="shared" si="19"/>
        <v>0</v>
      </c>
      <c r="AH75" s="107">
        <f t="shared" si="19"/>
        <v>2</v>
      </c>
      <c r="AI75" s="107">
        <f t="shared" si="19"/>
        <v>0</v>
      </c>
      <c r="AJ75" s="107">
        <f t="shared" si="19"/>
        <v>1</v>
      </c>
      <c r="AK75" s="409"/>
    </row>
    <row r="76" spans="1:37" x14ac:dyDescent="0.45">
      <c r="A76" s="60" t="s">
        <v>84</v>
      </c>
      <c r="B76" s="110" t="s">
        <v>501</v>
      </c>
      <c r="C76" s="58"/>
      <c r="D76" s="58"/>
      <c r="E76" s="58" t="s">
        <v>40</v>
      </c>
      <c r="F76" s="58"/>
      <c r="G76" s="58" t="s">
        <v>40</v>
      </c>
      <c r="H76" s="58"/>
      <c r="I76" s="58"/>
      <c r="J76" s="58" t="s">
        <v>40</v>
      </c>
      <c r="K76" s="58" t="s">
        <v>40</v>
      </c>
      <c r="L76" s="58"/>
      <c r="M76" s="58"/>
      <c r="N76" s="58"/>
      <c r="O76" s="58"/>
      <c r="P76" s="58"/>
      <c r="Q76" s="58"/>
      <c r="R76" s="58" t="s">
        <v>40</v>
      </c>
      <c r="S76" s="58"/>
      <c r="T76" s="58"/>
      <c r="U76" s="58"/>
      <c r="V76" s="58"/>
      <c r="W76" s="58"/>
      <c r="X76" s="58" t="s">
        <v>40</v>
      </c>
      <c r="Y76" s="58"/>
      <c r="Z76" s="58"/>
      <c r="AA76" s="99">
        <f t="shared" si="14"/>
        <v>6</v>
      </c>
      <c r="AB76" s="99">
        <f t="shared" si="19"/>
        <v>0</v>
      </c>
      <c r="AC76" s="99">
        <f t="shared" si="19"/>
        <v>2</v>
      </c>
      <c r="AD76" s="99">
        <f t="shared" si="19"/>
        <v>2</v>
      </c>
      <c r="AE76" s="99">
        <f t="shared" si="19"/>
        <v>0</v>
      </c>
      <c r="AF76" s="99">
        <f t="shared" si="19"/>
        <v>0</v>
      </c>
      <c r="AG76" s="99">
        <f t="shared" si="19"/>
        <v>0</v>
      </c>
      <c r="AH76" s="99">
        <f t="shared" si="19"/>
        <v>1</v>
      </c>
      <c r="AI76" s="99">
        <f t="shared" si="19"/>
        <v>0</v>
      </c>
      <c r="AJ76" s="99">
        <f t="shared" si="19"/>
        <v>1</v>
      </c>
      <c r="AK76" s="409"/>
    </row>
    <row r="77" spans="1:37" x14ac:dyDescent="0.45">
      <c r="A77" s="60" t="s">
        <v>85</v>
      </c>
      <c r="B77" s="110" t="s">
        <v>779</v>
      </c>
      <c r="C77" s="58"/>
      <c r="D77" s="58"/>
      <c r="E77" s="58"/>
      <c r="F77" s="58"/>
      <c r="G77" s="58"/>
      <c r="H77" s="58"/>
      <c r="I77" s="58"/>
      <c r="J77" s="58"/>
      <c r="K77" s="58"/>
      <c r="L77" s="58"/>
      <c r="M77" s="58"/>
      <c r="N77" s="58"/>
      <c r="O77" s="58"/>
      <c r="P77" s="58"/>
      <c r="Q77" s="58"/>
      <c r="R77" s="58" t="s">
        <v>40</v>
      </c>
      <c r="S77" s="58"/>
      <c r="T77" s="58"/>
      <c r="U77" s="58"/>
      <c r="V77" s="58"/>
      <c r="W77" s="58"/>
      <c r="X77" s="58"/>
      <c r="Y77" s="58"/>
      <c r="Z77" s="58"/>
      <c r="AA77" s="99">
        <f>COUNTIF(C77:Z77,"x")</f>
        <v>1</v>
      </c>
      <c r="AB77" s="99">
        <f t="shared" si="19"/>
        <v>0</v>
      </c>
      <c r="AC77" s="99">
        <f t="shared" si="19"/>
        <v>1</v>
      </c>
      <c r="AD77" s="99">
        <f t="shared" si="19"/>
        <v>0</v>
      </c>
      <c r="AE77" s="99">
        <f t="shared" si="19"/>
        <v>0</v>
      </c>
      <c r="AF77" s="99">
        <f t="shared" si="19"/>
        <v>0</v>
      </c>
      <c r="AG77" s="99">
        <f t="shared" si="19"/>
        <v>0</v>
      </c>
      <c r="AH77" s="99">
        <f t="shared" si="19"/>
        <v>0</v>
      </c>
      <c r="AI77" s="99">
        <f t="shared" si="19"/>
        <v>0</v>
      </c>
      <c r="AJ77" s="99">
        <f t="shared" si="19"/>
        <v>0</v>
      </c>
      <c r="AK77" s="409"/>
    </row>
    <row r="78" spans="1:37" x14ac:dyDescent="0.45">
      <c r="A78" s="60" t="s">
        <v>86</v>
      </c>
      <c r="B78" s="110" t="s">
        <v>778</v>
      </c>
      <c r="C78" s="58"/>
      <c r="D78" s="58"/>
      <c r="E78" s="58"/>
      <c r="F78" s="58"/>
      <c r="G78" s="58"/>
      <c r="H78" s="58"/>
      <c r="I78" s="58" t="s">
        <v>40</v>
      </c>
      <c r="J78" s="58"/>
      <c r="K78" s="58"/>
      <c r="L78" s="58"/>
      <c r="M78" s="58"/>
      <c r="N78" s="58"/>
      <c r="O78" s="58"/>
      <c r="P78" s="58"/>
      <c r="Q78" s="58"/>
      <c r="R78" s="58"/>
      <c r="S78" s="58"/>
      <c r="T78" s="58"/>
      <c r="U78" s="58"/>
      <c r="V78" s="58"/>
      <c r="W78" s="58"/>
      <c r="X78" s="58"/>
      <c r="Y78" s="58"/>
      <c r="Z78" s="58"/>
      <c r="AA78" s="99">
        <f t="shared" si="14"/>
        <v>1</v>
      </c>
      <c r="AB78" s="99">
        <f t="shared" si="19"/>
        <v>0</v>
      </c>
      <c r="AC78" s="99">
        <f t="shared" si="19"/>
        <v>0</v>
      </c>
      <c r="AD78" s="99">
        <f t="shared" si="19"/>
        <v>0</v>
      </c>
      <c r="AE78" s="99">
        <f t="shared" si="19"/>
        <v>1</v>
      </c>
      <c r="AF78" s="99">
        <f t="shared" si="19"/>
        <v>0</v>
      </c>
      <c r="AG78" s="99">
        <f t="shared" si="19"/>
        <v>0</v>
      </c>
      <c r="AH78" s="99">
        <f t="shared" si="19"/>
        <v>0</v>
      </c>
      <c r="AI78" s="99">
        <f t="shared" si="19"/>
        <v>0</v>
      </c>
      <c r="AJ78" s="99">
        <f t="shared" si="19"/>
        <v>0</v>
      </c>
      <c r="AK78" s="409"/>
    </row>
    <row r="79" spans="1:37" x14ac:dyDescent="0.45">
      <c r="A79" s="60" t="s">
        <v>87</v>
      </c>
      <c r="B79" s="110" t="s">
        <v>796</v>
      </c>
      <c r="C79" s="58"/>
      <c r="D79" s="58"/>
      <c r="E79" s="58"/>
      <c r="F79" s="58"/>
      <c r="G79" s="58"/>
      <c r="H79" s="58"/>
      <c r="I79" s="58"/>
      <c r="J79" s="58" t="s">
        <v>40</v>
      </c>
      <c r="K79" s="58"/>
      <c r="L79" s="58"/>
      <c r="M79" s="58"/>
      <c r="N79" s="58"/>
      <c r="O79" s="58"/>
      <c r="P79" s="58"/>
      <c r="Q79" s="58"/>
      <c r="R79" s="58"/>
      <c r="S79" s="58"/>
      <c r="T79" s="58"/>
      <c r="U79" s="58"/>
      <c r="V79" s="58"/>
      <c r="W79" s="58"/>
      <c r="X79" s="58"/>
      <c r="Y79" s="58"/>
      <c r="Z79" s="58"/>
      <c r="AA79" s="99">
        <f t="shared" si="14"/>
        <v>1</v>
      </c>
      <c r="AB79" s="99">
        <f t="shared" si="19"/>
        <v>0</v>
      </c>
      <c r="AC79" s="99">
        <f t="shared" si="19"/>
        <v>0</v>
      </c>
      <c r="AD79" s="99">
        <f t="shared" si="19"/>
        <v>1</v>
      </c>
      <c r="AE79" s="99">
        <f t="shared" si="19"/>
        <v>0</v>
      </c>
      <c r="AF79" s="99">
        <f t="shared" si="19"/>
        <v>0</v>
      </c>
      <c r="AG79" s="99">
        <f t="shared" si="19"/>
        <v>0</v>
      </c>
      <c r="AH79" s="99">
        <f t="shared" si="19"/>
        <v>0</v>
      </c>
      <c r="AI79" s="99">
        <f t="shared" si="19"/>
        <v>0</v>
      </c>
      <c r="AJ79" s="99">
        <f t="shared" si="19"/>
        <v>0</v>
      </c>
      <c r="AK79" s="409"/>
    </row>
    <row r="80" spans="1:37" x14ac:dyDescent="0.45">
      <c r="A80" s="60" t="s">
        <v>561</v>
      </c>
      <c r="B80" s="370" t="s">
        <v>502</v>
      </c>
      <c r="C80" s="58"/>
      <c r="D80" s="58"/>
      <c r="E80" s="58"/>
      <c r="F80" s="58"/>
      <c r="G80" s="58"/>
      <c r="H80" s="58"/>
      <c r="I80" s="58"/>
      <c r="J80" s="58" t="s">
        <v>40</v>
      </c>
      <c r="K80" s="58"/>
      <c r="L80" s="58"/>
      <c r="M80" s="58"/>
      <c r="N80" s="58"/>
      <c r="O80" s="58"/>
      <c r="P80" s="58"/>
      <c r="Q80" s="58"/>
      <c r="R80" s="58"/>
      <c r="S80" s="58"/>
      <c r="T80" s="58"/>
      <c r="U80" s="58"/>
      <c r="V80" s="58"/>
      <c r="W80" s="58"/>
      <c r="X80" s="58"/>
      <c r="Y80" s="58"/>
      <c r="Z80" s="58"/>
      <c r="AA80" s="99">
        <f t="shared" si="14"/>
        <v>1</v>
      </c>
      <c r="AB80" s="99">
        <f t="shared" si="19"/>
        <v>0</v>
      </c>
      <c r="AC80" s="99">
        <f t="shared" si="19"/>
        <v>0</v>
      </c>
      <c r="AD80" s="99">
        <f t="shared" si="19"/>
        <v>1</v>
      </c>
      <c r="AE80" s="99">
        <f t="shared" si="19"/>
        <v>0</v>
      </c>
      <c r="AF80" s="99">
        <f t="shared" si="19"/>
        <v>0</v>
      </c>
      <c r="AG80" s="99">
        <f t="shared" si="19"/>
        <v>0</v>
      </c>
      <c r="AH80" s="99">
        <f t="shared" si="19"/>
        <v>0</v>
      </c>
      <c r="AI80" s="99">
        <f t="shared" si="19"/>
        <v>0</v>
      </c>
      <c r="AJ80" s="99">
        <f t="shared" si="19"/>
        <v>0</v>
      </c>
      <c r="AK80" s="409"/>
    </row>
    <row r="81" spans="1:37" x14ac:dyDescent="0.45">
      <c r="A81" s="60" t="s">
        <v>562</v>
      </c>
      <c r="B81" s="110" t="s">
        <v>777</v>
      </c>
      <c r="C81" s="58"/>
      <c r="D81" s="58"/>
      <c r="E81" s="58"/>
      <c r="F81" s="58"/>
      <c r="G81" s="58"/>
      <c r="H81" s="58"/>
      <c r="I81" s="58"/>
      <c r="J81" s="58"/>
      <c r="K81" s="58"/>
      <c r="L81" s="58"/>
      <c r="M81" s="58"/>
      <c r="N81" s="58"/>
      <c r="O81" s="58"/>
      <c r="P81" s="58"/>
      <c r="Q81" s="58"/>
      <c r="R81" s="58"/>
      <c r="S81" s="58"/>
      <c r="T81" s="58"/>
      <c r="U81" s="58"/>
      <c r="V81" s="58"/>
      <c r="W81" s="58"/>
      <c r="X81" s="58"/>
      <c r="Y81" s="58" t="s">
        <v>40</v>
      </c>
      <c r="Z81" s="58"/>
      <c r="AA81" s="99">
        <f t="shared" ref="AA81:AA83" si="20">COUNTIF(C81:Z81,"x")</f>
        <v>1</v>
      </c>
      <c r="AB81" s="99">
        <f t="shared" si="19"/>
        <v>0</v>
      </c>
      <c r="AC81" s="99">
        <f t="shared" si="19"/>
        <v>0</v>
      </c>
      <c r="AD81" s="99">
        <f t="shared" si="19"/>
        <v>0</v>
      </c>
      <c r="AE81" s="99">
        <f t="shared" si="19"/>
        <v>0</v>
      </c>
      <c r="AF81" s="99">
        <f t="shared" si="19"/>
        <v>0</v>
      </c>
      <c r="AG81" s="99">
        <f t="shared" si="19"/>
        <v>0</v>
      </c>
      <c r="AH81" s="99">
        <f t="shared" si="19"/>
        <v>1</v>
      </c>
      <c r="AI81" s="99">
        <f t="shared" si="19"/>
        <v>0</v>
      </c>
      <c r="AJ81" s="99">
        <f t="shared" si="19"/>
        <v>0</v>
      </c>
      <c r="AK81" s="409"/>
    </row>
    <row r="82" spans="1:37" x14ac:dyDescent="0.45">
      <c r="A82" s="60" t="s">
        <v>815</v>
      </c>
      <c r="B82" s="110" t="s">
        <v>797</v>
      </c>
      <c r="C82" s="58"/>
      <c r="D82" s="58"/>
      <c r="E82" s="58"/>
      <c r="F82" s="58"/>
      <c r="G82" s="58"/>
      <c r="H82" s="58"/>
      <c r="I82" s="58"/>
      <c r="J82" s="58"/>
      <c r="K82" s="58"/>
      <c r="L82" s="58"/>
      <c r="M82" s="58"/>
      <c r="N82" s="58"/>
      <c r="O82" s="58"/>
      <c r="P82" s="58"/>
      <c r="Q82" s="58"/>
      <c r="R82" s="58"/>
      <c r="S82" s="58"/>
      <c r="T82" s="58"/>
      <c r="U82" s="58"/>
      <c r="V82" s="58"/>
      <c r="W82" s="58"/>
      <c r="X82" s="58" t="s">
        <v>40</v>
      </c>
      <c r="Y82" s="58"/>
      <c r="Z82" s="58"/>
      <c r="AA82" s="99">
        <f>COUNTIF(C82:Z82,"x")</f>
        <v>1</v>
      </c>
      <c r="AB82" s="99">
        <f t="shared" si="19"/>
        <v>0</v>
      </c>
      <c r="AC82" s="99">
        <f t="shared" si="19"/>
        <v>0</v>
      </c>
      <c r="AD82" s="99">
        <f t="shared" si="19"/>
        <v>0</v>
      </c>
      <c r="AE82" s="99">
        <f t="shared" si="19"/>
        <v>0</v>
      </c>
      <c r="AF82" s="99">
        <f t="shared" si="19"/>
        <v>0</v>
      </c>
      <c r="AG82" s="99">
        <f t="shared" si="19"/>
        <v>0</v>
      </c>
      <c r="AH82" s="99">
        <f t="shared" si="19"/>
        <v>1</v>
      </c>
      <c r="AI82" s="99">
        <f t="shared" si="19"/>
        <v>0</v>
      </c>
      <c r="AJ82" s="99">
        <f t="shared" si="19"/>
        <v>0</v>
      </c>
      <c r="AK82" s="409"/>
    </row>
    <row r="83" spans="1:37" x14ac:dyDescent="0.45">
      <c r="A83" s="60" t="s">
        <v>816</v>
      </c>
      <c r="B83" s="110" t="s">
        <v>776</v>
      </c>
      <c r="C83" s="58"/>
      <c r="D83" s="58"/>
      <c r="E83" s="58"/>
      <c r="F83" s="58"/>
      <c r="G83" s="58"/>
      <c r="H83" s="58"/>
      <c r="I83" s="58"/>
      <c r="J83" s="58"/>
      <c r="K83" s="58"/>
      <c r="L83" s="58"/>
      <c r="M83" s="58"/>
      <c r="N83" s="58"/>
      <c r="O83" s="58"/>
      <c r="P83" s="58"/>
      <c r="Q83" s="58"/>
      <c r="R83" s="58"/>
      <c r="S83" s="58"/>
      <c r="T83" s="58"/>
      <c r="U83" s="58"/>
      <c r="V83" s="58"/>
      <c r="W83" s="58"/>
      <c r="X83" s="58"/>
      <c r="Y83" s="58" t="s">
        <v>40</v>
      </c>
      <c r="Z83" s="58"/>
      <c r="AA83" s="99">
        <f t="shared" si="20"/>
        <v>1</v>
      </c>
      <c r="AB83" s="99">
        <f t="shared" si="19"/>
        <v>0</v>
      </c>
      <c r="AC83" s="99">
        <f t="shared" si="19"/>
        <v>0</v>
      </c>
      <c r="AD83" s="99">
        <f t="shared" si="19"/>
        <v>0</v>
      </c>
      <c r="AE83" s="99">
        <f t="shared" si="19"/>
        <v>0</v>
      </c>
      <c r="AF83" s="99">
        <f t="shared" si="19"/>
        <v>0</v>
      </c>
      <c r="AG83" s="99">
        <f t="shared" si="19"/>
        <v>0</v>
      </c>
      <c r="AH83" s="99">
        <f t="shared" si="19"/>
        <v>1</v>
      </c>
      <c r="AI83" s="99">
        <f t="shared" si="19"/>
        <v>0</v>
      </c>
      <c r="AJ83" s="99">
        <f t="shared" si="19"/>
        <v>0</v>
      </c>
      <c r="AK83" s="409"/>
    </row>
    <row r="84" spans="1:37" x14ac:dyDescent="0.45">
      <c r="A84" s="60" t="s">
        <v>817</v>
      </c>
      <c r="B84" s="110" t="s">
        <v>770</v>
      </c>
      <c r="C84" s="58"/>
      <c r="D84" s="58"/>
      <c r="E84" s="58"/>
      <c r="F84" s="58"/>
      <c r="G84" s="58"/>
      <c r="H84" s="58"/>
      <c r="I84" s="58"/>
      <c r="J84" s="58"/>
      <c r="K84" s="58"/>
      <c r="L84" s="58"/>
      <c r="M84" s="58"/>
      <c r="N84" s="58"/>
      <c r="O84" s="58"/>
      <c r="P84" s="58"/>
      <c r="Q84" s="58"/>
      <c r="R84" s="58"/>
      <c r="S84" s="58"/>
      <c r="T84" s="58"/>
      <c r="U84" s="58"/>
      <c r="V84" s="58"/>
      <c r="W84" s="58"/>
      <c r="X84" s="58" t="s">
        <v>40</v>
      </c>
      <c r="Y84" s="58"/>
      <c r="Z84" s="58"/>
      <c r="AA84" s="99">
        <f t="shared" ref="AA84" si="21">COUNTIF(C84:Z84,"x")</f>
        <v>1</v>
      </c>
      <c r="AB84" s="99">
        <f t="shared" si="19"/>
        <v>0</v>
      </c>
      <c r="AC84" s="99">
        <f t="shared" si="19"/>
        <v>0</v>
      </c>
      <c r="AD84" s="99">
        <f t="shared" si="19"/>
        <v>0</v>
      </c>
      <c r="AE84" s="99">
        <f t="shared" si="19"/>
        <v>0</v>
      </c>
      <c r="AF84" s="99">
        <f t="shared" si="19"/>
        <v>0</v>
      </c>
      <c r="AG84" s="99">
        <f t="shared" si="19"/>
        <v>0</v>
      </c>
      <c r="AH84" s="99">
        <f t="shared" si="19"/>
        <v>1</v>
      </c>
      <c r="AI84" s="99">
        <f t="shared" si="19"/>
        <v>0</v>
      </c>
      <c r="AJ84" s="99">
        <f t="shared" si="19"/>
        <v>0</v>
      </c>
      <c r="AK84" s="409"/>
    </row>
    <row r="85" spans="1:37" x14ac:dyDescent="0.45">
      <c r="A85" s="394" t="s">
        <v>455</v>
      </c>
      <c r="B85" s="394"/>
      <c r="C85" s="28"/>
      <c r="D85" s="28"/>
      <c r="E85" s="28"/>
      <c r="F85" s="28"/>
      <c r="G85" s="28"/>
      <c r="H85" s="28"/>
      <c r="I85" s="28"/>
      <c r="J85" s="28"/>
      <c r="K85" s="28"/>
      <c r="L85" s="28"/>
      <c r="M85" s="28"/>
      <c r="N85" s="28"/>
      <c r="O85" s="28"/>
      <c r="P85" s="28"/>
      <c r="Q85" s="28"/>
      <c r="R85" s="28"/>
      <c r="S85" s="28"/>
      <c r="T85" s="28"/>
      <c r="U85" s="28"/>
      <c r="V85" s="28"/>
      <c r="W85" s="28"/>
      <c r="X85" s="28"/>
      <c r="Y85" s="28"/>
      <c r="Z85" s="28"/>
      <c r="AA85" s="29"/>
      <c r="AB85" s="29"/>
      <c r="AC85" s="29"/>
      <c r="AD85" s="29"/>
      <c r="AE85" s="29"/>
      <c r="AF85" s="29"/>
      <c r="AG85" s="29"/>
      <c r="AH85" s="29"/>
      <c r="AI85" s="29"/>
      <c r="AJ85" s="29"/>
      <c r="AK85" s="46"/>
    </row>
    <row r="86" spans="1:37" ht="32" x14ac:dyDescent="0.45">
      <c r="A86" s="182" t="s">
        <v>37</v>
      </c>
      <c r="B86" s="183" t="s">
        <v>111</v>
      </c>
      <c r="C86" s="231"/>
      <c r="D86" s="231"/>
      <c r="E86" s="231"/>
      <c r="F86" s="231"/>
      <c r="G86" s="231"/>
      <c r="H86" s="231"/>
      <c r="I86" s="231"/>
      <c r="J86" s="231"/>
      <c r="K86" s="231"/>
      <c r="L86" s="231"/>
      <c r="M86" s="231"/>
      <c r="N86" s="231"/>
      <c r="O86" s="231"/>
      <c r="P86" s="231"/>
      <c r="Q86" s="231"/>
      <c r="R86" s="231"/>
      <c r="S86" s="231"/>
      <c r="T86" s="231"/>
      <c r="U86" s="231"/>
      <c r="V86" s="231"/>
      <c r="W86" s="231"/>
      <c r="X86" s="231"/>
      <c r="Y86" s="231"/>
      <c r="Z86" s="231"/>
      <c r="AA86" s="231"/>
      <c r="AB86" s="231"/>
      <c r="AC86" s="231"/>
      <c r="AD86" s="231"/>
      <c r="AE86" s="231"/>
      <c r="AF86" s="231"/>
      <c r="AG86" s="231"/>
      <c r="AH86" s="231"/>
      <c r="AI86" s="231"/>
      <c r="AJ86" s="231"/>
      <c r="AK86" s="199"/>
    </row>
    <row r="87" spans="1:37" x14ac:dyDescent="0.45">
      <c r="A87" s="196" t="s">
        <v>41</v>
      </c>
      <c r="B87" s="120" t="s">
        <v>503</v>
      </c>
      <c r="C87" s="187" t="s">
        <v>40</v>
      </c>
      <c r="D87" s="187"/>
      <c r="E87" s="187"/>
      <c r="F87" s="187"/>
      <c r="G87" s="187"/>
      <c r="H87" s="187"/>
      <c r="I87" s="187"/>
      <c r="J87" s="187"/>
      <c r="K87" s="187"/>
      <c r="L87" s="187"/>
      <c r="M87" s="187"/>
      <c r="N87" s="187"/>
      <c r="O87" s="187" t="s">
        <v>40</v>
      </c>
      <c r="P87" s="187"/>
      <c r="Q87" s="191"/>
      <c r="R87" s="187"/>
      <c r="S87" s="187"/>
      <c r="T87" s="187"/>
      <c r="U87" s="187"/>
      <c r="V87" s="187"/>
      <c r="W87" s="187"/>
      <c r="X87" s="187"/>
      <c r="Y87" s="187"/>
      <c r="Z87" s="191"/>
      <c r="AA87" s="97">
        <f>COUNTIF(C87:Z87,"x")</f>
        <v>2</v>
      </c>
      <c r="AB87" s="97">
        <f t="shared" ref="AB87:AJ96" si="22">COUNTIFS($C87:$Z87,"x",$C$3:$Z$3,AB$4)</f>
        <v>1</v>
      </c>
      <c r="AC87" s="97">
        <f t="shared" si="22"/>
        <v>0</v>
      </c>
      <c r="AD87" s="97">
        <f t="shared" si="22"/>
        <v>0</v>
      </c>
      <c r="AE87" s="97">
        <f t="shared" si="22"/>
        <v>0</v>
      </c>
      <c r="AF87" s="97">
        <f t="shared" si="22"/>
        <v>1</v>
      </c>
      <c r="AG87" s="97">
        <f t="shared" si="22"/>
        <v>0</v>
      </c>
      <c r="AH87" s="97">
        <f t="shared" si="22"/>
        <v>0</v>
      </c>
      <c r="AI87" s="97">
        <f t="shared" si="22"/>
        <v>0</v>
      </c>
      <c r="AJ87" s="97">
        <f t="shared" si="22"/>
        <v>0</v>
      </c>
      <c r="AK87" s="409" t="s">
        <v>885</v>
      </c>
    </row>
    <row r="88" spans="1:37" x14ac:dyDescent="0.45">
      <c r="A88" s="196" t="s">
        <v>58</v>
      </c>
      <c r="B88" s="197" t="s">
        <v>549</v>
      </c>
      <c r="C88" s="215"/>
      <c r="D88" s="215"/>
      <c r="E88" s="215"/>
      <c r="F88" s="215"/>
      <c r="G88" s="215"/>
      <c r="H88" s="215" t="s">
        <v>40</v>
      </c>
      <c r="I88" s="215" t="s">
        <v>40</v>
      </c>
      <c r="J88" s="215"/>
      <c r="K88" s="215"/>
      <c r="L88" s="215"/>
      <c r="M88" s="255" t="s">
        <v>40</v>
      </c>
      <c r="N88" s="215"/>
      <c r="O88" s="215"/>
      <c r="P88" s="215"/>
      <c r="Q88" s="252" t="s">
        <v>40</v>
      </c>
      <c r="R88" s="215" t="s">
        <v>40</v>
      </c>
      <c r="S88" s="215" t="s">
        <v>40</v>
      </c>
      <c r="T88" s="215" t="s">
        <v>40</v>
      </c>
      <c r="U88" s="215" t="s">
        <v>40</v>
      </c>
      <c r="V88" s="215" t="s">
        <v>40</v>
      </c>
      <c r="W88" s="215"/>
      <c r="X88" s="215"/>
      <c r="Y88" s="215"/>
      <c r="Z88" s="252"/>
      <c r="AA88" s="97">
        <f t="shared" ref="AA88:AA106" si="23">COUNTIF(C88:Z88,"x")</f>
        <v>9</v>
      </c>
      <c r="AB88" s="97">
        <f t="shared" si="22"/>
        <v>0</v>
      </c>
      <c r="AC88" s="97">
        <f t="shared" si="22"/>
        <v>2</v>
      </c>
      <c r="AD88" s="97">
        <f t="shared" si="22"/>
        <v>1</v>
      </c>
      <c r="AE88" s="97">
        <f t="shared" si="22"/>
        <v>2</v>
      </c>
      <c r="AF88" s="97">
        <f t="shared" si="22"/>
        <v>1</v>
      </c>
      <c r="AG88" s="97">
        <f t="shared" si="22"/>
        <v>1</v>
      </c>
      <c r="AH88" s="97">
        <f t="shared" si="22"/>
        <v>1</v>
      </c>
      <c r="AI88" s="97">
        <f t="shared" si="22"/>
        <v>0</v>
      </c>
      <c r="AJ88" s="97">
        <f t="shared" si="22"/>
        <v>1</v>
      </c>
      <c r="AK88" s="409"/>
    </row>
    <row r="89" spans="1:37" x14ac:dyDescent="0.45">
      <c r="A89" s="196" t="s">
        <v>115</v>
      </c>
      <c r="B89" s="197" t="s">
        <v>405</v>
      </c>
      <c r="C89" s="215"/>
      <c r="D89" s="215"/>
      <c r="E89" s="215"/>
      <c r="F89" s="215"/>
      <c r="G89" s="215" t="s">
        <v>40</v>
      </c>
      <c r="H89" s="215"/>
      <c r="I89" s="215"/>
      <c r="J89" s="215"/>
      <c r="K89" s="215"/>
      <c r="L89" s="215" t="s">
        <v>40</v>
      </c>
      <c r="M89" s="215"/>
      <c r="N89" s="215" t="s">
        <v>40</v>
      </c>
      <c r="O89" s="215"/>
      <c r="P89" s="215"/>
      <c r="Q89" s="252"/>
      <c r="R89" s="215"/>
      <c r="S89" s="215"/>
      <c r="T89" s="215"/>
      <c r="U89" s="215"/>
      <c r="V89" s="215"/>
      <c r="W89" s="215"/>
      <c r="X89" s="215" t="s">
        <v>40</v>
      </c>
      <c r="Y89" s="215" t="s">
        <v>40</v>
      </c>
      <c r="Z89" s="252"/>
      <c r="AA89" s="97">
        <f t="shared" si="23"/>
        <v>5</v>
      </c>
      <c r="AB89" s="97">
        <f t="shared" si="22"/>
        <v>0</v>
      </c>
      <c r="AC89" s="97">
        <f t="shared" si="22"/>
        <v>1</v>
      </c>
      <c r="AD89" s="97">
        <f t="shared" si="22"/>
        <v>0</v>
      </c>
      <c r="AE89" s="97">
        <f t="shared" si="22"/>
        <v>1</v>
      </c>
      <c r="AF89" s="97">
        <f t="shared" si="22"/>
        <v>1</v>
      </c>
      <c r="AG89" s="97">
        <f t="shared" si="22"/>
        <v>0</v>
      </c>
      <c r="AH89" s="97">
        <f t="shared" si="22"/>
        <v>2</v>
      </c>
      <c r="AI89" s="97">
        <f t="shared" si="22"/>
        <v>0</v>
      </c>
      <c r="AJ89" s="97">
        <f t="shared" si="22"/>
        <v>0</v>
      </c>
      <c r="AK89" s="409"/>
    </row>
    <row r="90" spans="1:37" s="268" customFormat="1" x14ac:dyDescent="0.45">
      <c r="A90" s="196" t="s">
        <v>117</v>
      </c>
      <c r="B90" s="197" t="s">
        <v>504</v>
      </c>
      <c r="C90" s="198"/>
      <c r="D90" s="198" t="s">
        <v>40</v>
      </c>
      <c r="E90" s="198"/>
      <c r="F90" s="198" t="s">
        <v>40</v>
      </c>
      <c r="G90" s="198"/>
      <c r="H90" s="198"/>
      <c r="I90" s="198"/>
      <c r="J90" s="198" t="s">
        <v>40</v>
      </c>
      <c r="K90" s="198"/>
      <c r="L90" s="198"/>
      <c r="M90" s="198"/>
      <c r="N90" s="198"/>
      <c r="O90" s="198"/>
      <c r="P90" s="198"/>
      <c r="Q90" s="200"/>
      <c r="R90" s="198" t="s">
        <v>40</v>
      </c>
      <c r="S90" s="198" t="s">
        <v>40</v>
      </c>
      <c r="T90" s="198"/>
      <c r="U90" s="198"/>
      <c r="V90" s="198"/>
      <c r="W90" s="198"/>
      <c r="X90" s="198"/>
      <c r="Y90" s="198"/>
      <c r="Z90" s="200"/>
      <c r="AA90" s="97">
        <f t="shared" si="23"/>
        <v>5</v>
      </c>
      <c r="AB90" s="97">
        <f t="shared" si="22"/>
        <v>1</v>
      </c>
      <c r="AC90" s="97">
        <f t="shared" si="22"/>
        <v>2</v>
      </c>
      <c r="AD90" s="97">
        <f t="shared" si="22"/>
        <v>1</v>
      </c>
      <c r="AE90" s="97">
        <f t="shared" si="22"/>
        <v>0</v>
      </c>
      <c r="AF90" s="97">
        <f t="shared" si="22"/>
        <v>0</v>
      </c>
      <c r="AG90" s="97">
        <f t="shared" si="22"/>
        <v>0</v>
      </c>
      <c r="AH90" s="97">
        <f t="shared" si="22"/>
        <v>0</v>
      </c>
      <c r="AI90" s="97">
        <f t="shared" si="22"/>
        <v>0</v>
      </c>
      <c r="AJ90" s="97">
        <f t="shared" si="22"/>
        <v>1</v>
      </c>
      <c r="AK90" s="409"/>
    </row>
    <row r="91" spans="1:37" s="268" customFormat="1" x14ac:dyDescent="0.45">
      <c r="A91" s="196" t="s">
        <v>119</v>
      </c>
      <c r="B91" s="250" t="s">
        <v>242</v>
      </c>
      <c r="C91" s="237"/>
      <c r="D91" s="198" t="s">
        <v>40</v>
      </c>
      <c r="E91" s="198" t="s">
        <v>40</v>
      </c>
      <c r="F91" s="251"/>
      <c r="G91" s="237"/>
      <c r="H91" s="237"/>
      <c r="I91" s="121"/>
      <c r="J91" s="121" t="s">
        <v>40</v>
      </c>
      <c r="K91" s="121" t="s">
        <v>40</v>
      </c>
      <c r="L91" s="121"/>
      <c r="M91" s="121"/>
      <c r="N91" s="121"/>
      <c r="O91" s="121"/>
      <c r="P91" s="121"/>
      <c r="Q91" s="121"/>
      <c r="R91" s="121"/>
      <c r="S91" s="121"/>
      <c r="T91" s="121"/>
      <c r="U91" s="121"/>
      <c r="V91" s="121"/>
      <c r="W91" s="121" t="s">
        <v>40</v>
      </c>
      <c r="X91" s="121"/>
      <c r="Y91" s="121"/>
      <c r="Z91" s="121" t="s">
        <v>40</v>
      </c>
      <c r="AA91" s="97">
        <f t="shared" si="23"/>
        <v>6</v>
      </c>
      <c r="AB91" s="97">
        <f t="shared" si="22"/>
        <v>1</v>
      </c>
      <c r="AC91" s="97">
        <f t="shared" si="22"/>
        <v>0</v>
      </c>
      <c r="AD91" s="97">
        <f t="shared" si="22"/>
        <v>2</v>
      </c>
      <c r="AE91" s="97">
        <f t="shared" si="22"/>
        <v>0</v>
      </c>
      <c r="AF91" s="97">
        <f t="shared" si="22"/>
        <v>0</v>
      </c>
      <c r="AG91" s="97">
        <f t="shared" si="22"/>
        <v>1</v>
      </c>
      <c r="AH91" s="97">
        <f t="shared" si="22"/>
        <v>0</v>
      </c>
      <c r="AI91" s="97">
        <f t="shared" si="22"/>
        <v>1</v>
      </c>
      <c r="AJ91" s="97">
        <f t="shared" si="22"/>
        <v>1</v>
      </c>
      <c r="AK91" s="409"/>
    </row>
    <row r="92" spans="1:37" s="268" customFormat="1" x14ac:dyDescent="0.45">
      <c r="A92" s="196" t="s">
        <v>133</v>
      </c>
      <c r="B92" s="134" t="s">
        <v>505</v>
      </c>
      <c r="C92" s="121"/>
      <c r="D92" s="121" t="s">
        <v>40</v>
      </c>
      <c r="E92" s="121" t="s">
        <v>40</v>
      </c>
      <c r="F92" s="121"/>
      <c r="G92" s="121"/>
      <c r="H92" s="121"/>
      <c r="I92" s="121"/>
      <c r="J92" s="121" t="s">
        <v>40</v>
      </c>
      <c r="K92" s="121" t="s">
        <v>40</v>
      </c>
      <c r="L92" s="121"/>
      <c r="M92" s="121"/>
      <c r="N92" s="121"/>
      <c r="O92" s="121"/>
      <c r="P92" s="121"/>
      <c r="Q92" s="122"/>
      <c r="R92" s="121"/>
      <c r="S92" s="121"/>
      <c r="T92" s="121"/>
      <c r="U92" s="121"/>
      <c r="V92" s="121"/>
      <c r="W92" s="121"/>
      <c r="X92" s="121"/>
      <c r="Y92" s="121"/>
      <c r="Z92" s="122"/>
      <c r="AA92" s="97">
        <f t="shared" si="23"/>
        <v>4</v>
      </c>
      <c r="AB92" s="97">
        <f t="shared" si="22"/>
        <v>1</v>
      </c>
      <c r="AC92" s="97">
        <f t="shared" si="22"/>
        <v>0</v>
      </c>
      <c r="AD92" s="97">
        <f t="shared" si="22"/>
        <v>2</v>
      </c>
      <c r="AE92" s="97">
        <f t="shared" si="22"/>
        <v>0</v>
      </c>
      <c r="AF92" s="97">
        <f t="shared" si="22"/>
        <v>0</v>
      </c>
      <c r="AG92" s="97">
        <f t="shared" si="22"/>
        <v>0</v>
      </c>
      <c r="AH92" s="97">
        <f t="shared" si="22"/>
        <v>0</v>
      </c>
      <c r="AI92" s="97">
        <f t="shared" si="22"/>
        <v>0</v>
      </c>
      <c r="AJ92" s="97">
        <f t="shared" si="22"/>
        <v>1</v>
      </c>
      <c r="AK92" s="409"/>
    </row>
    <row r="93" spans="1:37" s="268" customFormat="1" ht="32" x14ac:dyDescent="0.45">
      <c r="A93" s="196" t="s">
        <v>139</v>
      </c>
      <c r="B93" s="134" t="s">
        <v>552</v>
      </c>
      <c r="C93" s="121"/>
      <c r="D93" s="121" t="s">
        <v>40</v>
      </c>
      <c r="E93" s="121"/>
      <c r="F93" s="121"/>
      <c r="G93" s="121"/>
      <c r="H93" s="121" t="s">
        <v>40</v>
      </c>
      <c r="I93" s="121"/>
      <c r="J93" s="121"/>
      <c r="K93" s="121" t="s">
        <v>40</v>
      </c>
      <c r="L93" s="121"/>
      <c r="M93" s="121"/>
      <c r="N93" s="121"/>
      <c r="O93" s="121"/>
      <c r="P93" s="121"/>
      <c r="Q93" s="122"/>
      <c r="R93" s="121" t="s">
        <v>40</v>
      </c>
      <c r="S93" s="121" t="s">
        <v>40</v>
      </c>
      <c r="T93" s="121" t="s">
        <v>40</v>
      </c>
      <c r="U93" s="121"/>
      <c r="V93" s="121"/>
      <c r="W93" s="121" t="s">
        <v>40</v>
      </c>
      <c r="X93" s="121"/>
      <c r="Y93" s="121"/>
      <c r="Z93" s="122"/>
      <c r="AA93" s="97">
        <f t="shared" si="23"/>
        <v>7</v>
      </c>
      <c r="AB93" s="97">
        <f t="shared" si="22"/>
        <v>1</v>
      </c>
      <c r="AC93" s="97">
        <f t="shared" si="22"/>
        <v>2</v>
      </c>
      <c r="AD93" s="97">
        <f t="shared" si="22"/>
        <v>2</v>
      </c>
      <c r="AE93" s="97">
        <f t="shared" si="22"/>
        <v>0</v>
      </c>
      <c r="AF93" s="97">
        <f t="shared" si="22"/>
        <v>1</v>
      </c>
      <c r="AG93" s="97">
        <f t="shared" si="22"/>
        <v>1</v>
      </c>
      <c r="AH93" s="97">
        <f t="shared" si="22"/>
        <v>0</v>
      </c>
      <c r="AI93" s="97">
        <f t="shared" si="22"/>
        <v>0</v>
      </c>
      <c r="AJ93" s="97">
        <f t="shared" si="22"/>
        <v>0</v>
      </c>
      <c r="AK93" s="409"/>
    </row>
    <row r="94" spans="1:37" s="268" customFormat="1" x14ac:dyDescent="0.45">
      <c r="A94" s="196" t="s">
        <v>246</v>
      </c>
      <c r="B94" s="134" t="s">
        <v>506</v>
      </c>
      <c r="C94" s="121"/>
      <c r="D94" s="121"/>
      <c r="E94" s="121"/>
      <c r="F94" s="121"/>
      <c r="G94" s="121"/>
      <c r="H94" s="121"/>
      <c r="I94" s="121"/>
      <c r="J94" s="121"/>
      <c r="K94" s="121"/>
      <c r="L94" s="121"/>
      <c r="M94" s="121"/>
      <c r="N94" s="121"/>
      <c r="O94" s="121"/>
      <c r="P94" s="121"/>
      <c r="Q94" s="122"/>
      <c r="R94" s="121"/>
      <c r="S94" s="121"/>
      <c r="T94" s="121"/>
      <c r="U94" s="121"/>
      <c r="V94" s="121"/>
      <c r="W94" s="121" t="s">
        <v>40</v>
      </c>
      <c r="X94" s="121"/>
      <c r="Y94" s="121"/>
      <c r="Z94" s="122" t="s">
        <v>40</v>
      </c>
      <c r="AA94" s="97">
        <f t="shared" si="23"/>
        <v>2</v>
      </c>
      <c r="AB94" s="97">
        <f t="shared" si="22"/>
        <v>0</v>
      </c>
      <c r="AC94" s="97">
        <f t="shared" si="22"/>
        <v>0</v>
      </c>
      <c r="AD94" s="97">
        <f t="shared" si="22"/>
        <v>0</v>
      </c>
      <c r="AE94" s="97">
        <f t="shared" si="22"/>
        <v>0</v>
      </c>
      <c r="AF94" s="97">
        <f t="shared" si="22"/>
        <v>0</v>
      </c>
      <c r="AG94" s="97">
        <f t="shared" si="22"/>
        <v>1</v>
      </c>
      <c r="AH94" s="97">
        <f t="shared" si="22"/>
        <v>0</v>
      </c>
      <c r="AI94" s="97">
        <f t="shared" si="22"/>
        <v>1</v>
      </c>
      <c r="AJ94" s="97">
        <f t="shared" si="22"/>
        <v>0</v>
      </c>
      <c r="AK94" s="409"/>
    </row>
    <row r="95" spans="1:37" s="268" customFormat="1" x14ac:dyDescent="0.45">
      <c r="A95" s="196" t="s">
        <v>259</v>
      </c>
      <c r="B95" s="134" t="s">
        <v>507</v>
      </c>
      <c r="C95" s="121"/>
      <c r="D95" s="121"/>
      <c r="E95" s="121"/>
      <c r="F95" s="121"/>
      <c r="G95" s="121"/>
      <c r="H95" s="121"/>
      <c r="I95" s="121"/>
      <c r="J95" s="121"/>
      <c r="K95" s="121" t="s">
        <v>40</v>
      </c>
      <c r="L95" s="121"/>
      <c r="M95" s="121"/>
      <c r="N95" s="121"/>
      <c r="O95" s="121"/>
      <c r="P95" s="121"/>
      <c r="Q95" s="122"/>
      <c r="R95" s="121"/>
      <c r="S95" s="121"/>
      <c r="T95" s="121"/>
      <c r="U95" s="121"/>
      <c r="V95" s="121"/>
      <c r="W95" s="121"/>
      <c r="X95" s="121"/>
      <c r="Y95" s="121"/>
      <c r="Z95" s="122" t="s">
        <v>40</v>
      </c>
      <c r="AA95" s="97">
        <f t="shared" si="23"/>
        <v>2</v>
      </c>
      <c r="AB95" s="97">
        <f t="shared" si="22"/>
        <v>0</v>
      </c>
      <c r="AC95" s="97">
        <f t="shared" si="22"/>
        <v>0</v>
      </c>
      <c r="AD95" s="97">
        <f t="shared" si="22"/>
        <v>1</v>
      </c>
      <c r="AE95" s="97">
        <f t="shared" si="22"/>
        <v>0</v>
      </c>
      <c r="AF95" s="97">
        <f t="shared" si="22"/>
        <v>0</v>
      </c>
      <c r="AG95" s="97">
        <f t="shared" si="22"/>
        <v>0</v>
      </c>
      <c r="AH95" s="97">
        <f t="shared" si="22"/>
        <v>0</v>
      </c>
      <c r="AI95" s="97">
        <f t="shared" si="22"/>
        <v>1</v>
      </c>
      <c r="AJ95" s="97">
        <f t="shared" si="22"/>
        <v>0</v>
      </c>
      <c r="AK95" s="409"/>
    </row>
    <row r="96" spans="1:37" s="268" customFormat="1" x14ac:dyDescent="0.45">
      <c r="A96" s="196" t="s">
        <v>370</v>
      </c>
      <c r="B96" s="134" t="s">
        <v>508</v>
      </c>
      <c r="C96" s="121"/>
      <c r="D96" s="121"/>
      <c r="E96" s="121"/>
      <c r="F96" s="121"/>
      <c r="G96" s="121"/>
      <c r="H96" s="121"/>
      <c r="I96" s="121"/>
      <c r="J96" s="121"/>
      <c r="K96" s="121"/>
      <c r="L96" s="121"/>
      <c r="M96" s="121"/>
      <c r="N96" s="121"/>
      <c r="O96" s="121"/>
      <c r="P96" s="121"/>
      <c r="Q96" s="122"/>
      <c r="R96" s="121"/>
      <c r="S96" s="121"/>
      <c r="T96" s="121"/>
      <c r="U96" s="121"/>
      <c r="V96" s="121"/>
      <c r="W96" s="121" t="s">
        <v>40</v>
      </c>
      <c r="X96" s="121"/>
      <c r="Y96" s="121"/>
      <c r="Z96" s="122"/>
      <c r="AA96" s="97">
        <f t="shared" si="23"/>
        <v>1</v>
      </c>
      <c r="AB96" s="97">
        <f t="shared" si="22"/>
        <v>0</v>
      </c>
      <c r="AC96" s="97">
        <f t="shared" si="22"/>
        <v>0</v>
      </c>
      <c r="AD96" s="97">
        <f t="shared" si="22"/>
        <v>0</v>
      </c>
      <c r="AE96" s="97">
        <f t="shared" si="22"/>
        <v>0</v>
      </c>
      <c r="AF96" s="97">
        <f t="shared" si="22"/>
        <v>0</v>
      </c>
      <c r="AG96" s="97">
        <f t="shared" si="22"/>
        <v>1</v>
      </c>
      <c r="AH96" s="97">
        <f t="shared" si="22"/>
        <v>0</v>
      </c>
      <c r="AI96" s="97">
        <f t="shared" si="22"/>
        <v>0</v>
      </c>
      <c r="AJ96" s="97">
        <f t="shared" si="22"/>
        <v>0</v>
      </c>
      <c r="AK96" s="409"/>
    </row>
    <row r="97" spans="1:37" s="268" customFormat="1" ht="32" x14ac:dyDescent="0.45">
      <c r="A97" s="196" t="s">
        <v>380</v>
      </c>
      <c r="B97" s="134" t="s">
        <v>874</v>
      </c>
      <c r="C97" s="121"/>
      <c r="D97" s="121"/>
      <c r="E97" s="121"/>
      <c r="F97" s="121"/>
      <c r="G97" s="121"/>
      <c r="H97" s="121"/>
      <c r="I97" s="121"/>
      <c r="J97" s="121"/>
      <c r="K97" s="121"/>
      <c r="L97" s="121"/>
      <c r="M97" s="121"/>
      <c r="N97" s="121"/>
      <c r="O97" s="121"/>
      <c r="P97" s="121" t="s">
        <v>40</v>
      </c>
      <c r="Q97" s="122"/>
      <c r="R97" s="121"/>
      <c r="S97" s="121"/>
      <c r="T97" s="121"/>
      <c r="U97" s="121"/>
      <c r="V97" s="121"/>
      <c r="W97" s="121"/>
      <c r="X97" s="121"/>
      <c r="Y97" s="121"/>
      <c r="Z97" s="122"/>
      <c r="AA97" s="97">
        <f t="shared" ref="AA97" si="24">COUNTIF(C97:Z97,"x")</f>
        <v>1</v>
      </c>
      <c r="AB97" s="97">
        <f t="shared" ref="AB97:AJ110" si="25">COUNTIFS($C97:$Z97,"x",$C$3:$Z$3,AB$4)</f>
        <v>1</v>
      </c>
      <c r="AC97" s="97">
        <f t="shared" si="25"/>
        <v>0</v>
      </c>
      <c r="AD97" s="97">
        <f t="shared" si="25"/>
        <v>0</v>
      </c>
      <c r="AE97" s="97">
        <f t="shared" si="25"/>
        <v>0</v>
      </c>
      <c r="AF97" s="97">
        <f t="shared" si="25"/>
        <v>0</v>
      </c>
      <c r="AG97" s="97">
        <f t="shared" si="25"/>
        <v>0</v>
      </c>
      <c r="AH97" s="97">
        <f t="shared" si="25"/>
        <v>0</v>
      </c>
      <c r="AI97" s="97">
        <f t="shared" si="25"/>
        <v>0</v>
      </c>
      <c r="AJ97" s="97">
        <f t="shared" si="25"/>
        <v>0</v>
      </c>
      <c r="AK97" s="409"/>
    </row>
    <row r="98" spans="1:37" s="268" customFormat="1" x14ac:dyDescent="0.45">
      <c r="A98" s="196" t="s">
        <v>413</v>
      </c>
      <c r="B98" s="134" t="s">
        <v>120</v>
      </c>
      <c r="C98" s="121"/>
      <c r="D98" s="121" t="s">
        <v>40</v>
      </c>
      <c r="E98" s="121"/>
      <c r="F98" s="121"/>
      <c r="G98" s="121"/>
      <c r="H98" s="121"/>
      <c r="I98" s="121"/>
      <c r="J98" s="121"/>
      <c r="K98" s="121"/>
      <c r="L98" s="121"/>
      <c r="M98" s="121"/>
      <c r="N98" s="121"/>
      <c r="O98" s="121"/>
      <c r="P98" s="121" t="s">
        <v>40</v>
      </c>
      <c r="Q98" s="122"/>
      <c r="R98" s="121" t="s">
        <v>40</v>
      </c>
      <c r="S98" s="121" t="s">
        <v>40</v>
      </c>
      <c r="T98" s="121"/>
      <c r="U98" s="121"/>
      <c r="V98" s="121"/>
      <c r="W98" s="121"/>
      <c r="X98" s="121"/>
      <c r="Y98" s="121"/>
      <c r="Z98" s="122"/>
      <c r="AA98" s="97">
        <f t="shared" si="23"/>
        <v>4</v>
      </c>
      <c r="AB98" s="97">
        <f t="shared" si="25"/>
        <v>2</v>
      </c>
      <c r="AC98" s="97">
        <f t="shared" si="25"/>
        <v>2</v>
      </c>
      <c r="AD98" s="97">
        <f t="shared" si="25"/>
        <v>0</v>
      </c>
      <c r="AE98" s="97">
        <f t="shared" si="25"/>
        <v>0</v>
      </c>
      <c r="AF98" s="97">
        <f t="shared" si="25"/>
        <v>0</v>
      </c>
      <c r="AG98" s="97">
        <f t="shared" si="25"/>
        <v>0</v>
      </c>
      <c r="AH98" s="97">
        <f t="shared" si="25"/>
        <v>0</v>
      </c>
      <c r="AI98" s="97">
        <f t="shared" si="25"/>
        <v>0</v>
      </c>
      <c r="AJ98" s="97">
        <f t="shared" si="25"/>
        <v>0</v>
      </c>
      <c r="AK98" s="409"/>
    </row>
    <row r="99" spans="1:37" s="269" customFormat="1" x14ac:dyDescent="0.45">
      <c r="A99" s="137" t="s">
        <v>553</v>
      </c>
      <c r="B99" s="138" t="s">
        <v>489</v>
      </c>
      <c r="C99" s="139"/>
      <c r="D99" s="139"/>
      <c r="E99" s="139"/>
      <c r="F99" s="139"/>
      <c r="G99" s="139"/>
      <c r="H99" s="139"/>
      <c r="I99" s="139"/>
      <c r="J99" s="139"/>
      <c r="K99" s="139"/>
      <c r="L99" s="139"/>
      <c r="M99" s="139"/>
      <c r="N99" s="139"/>
      <c r="O99" s="139"/>
      <c r="P99" s="139"/>
      <c r="Q99" s="139"/>
      <c r="R99" s="139"/>
      <c r="S99" s="139" t="s">
        <v>40</v>
      </c>
      <c r="T99" s="139"/>
      <c r="U99" s="139"/>
      <c r="V99" s="139"/>
      <c r="W99" s="139"/>
      <c r="X99" s="139"/>
      <c r="Y99" s="139"/>
      <c r="Z99" s="139"/>
      <c r="AA99" s="107">
        <f t="shared" si="23"/>
        <v>1</v>
      </c>
      <c r="AB99" s="107">
        <f t="shared" si="25"/>
        <v>0</v>
      </c>
      <c r="AC99" s="107">
        <f t="shared" si="25"/>
        <v>1</v>
      </c>
      <c r="AD99" s="107">
        <f t="shared" si="25"/>
        <v>0</v>
      </c>
      <c r="AE99" s="107">
        <f t="shared" si="25"/>
        <v>0</v>
      </c>
      <c r="AF99" s="107">
        <f t="shared" si="25"/>
        <v>0</v>
      </c>
      <c r="AG99" s="107">
        <f t="shared" si="25"/>
        <v>0</v>
      </c>
      <c r="AH99" s="107">
        <f t="shared" si="25"/>
        <v>0</v>
      </c>
      <c r="AI99" s="107">
        <f t="shared" si="25"/>
        <v>0</v>
      </c>
      <c r="AJ99" s="107">
        <f t="shared" si="25"/>
        <v>0</v>
      </c>
      <c r="AK99" s="409"/>
    </row>
    <row r="100" spans="1:37" s="269" customFormat="1" x14ac:dyDescent="0.45">
      <c r="A100" s="266" t="s">
        <v>875</v>
      </c>
      <c r="B100" s="133" t="s">
        <v>867</v>
      </c>
      <c r="C100" s="249"/>
      <c r="D100" s="249"/>
      <c r="E100" s="249"/>
      <c r="F100" s="249"/>
      <c r="G100" s="249"/>
      <c r="H100" s="249"/>
      <c r="I100" s="249"/>
      <c r="J100" s="249"/>
      <c r="K100" s="249"/>
      <c r="L100" s="249"/>
      <c r="M100" s="249"/>
      <c r="N100" s="249"/>
      <c r="O100" s="249"/>
      <c r="P100" s="249"/>
      <c r="Q100" s="249"/>
      <c r="R100" s="249"/>
      <c r="S100" s="249" t="s">
        <v>40</v>
      </c>
      <c r="T100" s="249"/>
      <c r="U100" s="249"/>
      <c r="V100" s="249"/>
      <c r="W100" s="249"/>
      <c r="X100" s="249"/>
      <c r="Y100" s="249"/>
      <c r="Z100" s="249"/>
      <c r="AA100" s="99">
        <f t="shared" ref="AA100:AA101" si="26">COUNTIF(C100:Z100,"x")</f>
        <v>1</v>
      </c>
      <c r="AB100" s="99">
        <f t="shared" si="25"/>
        <v>0</v>
      </c>
      <c r="AC100" s="99">
        <f t="shared" si="25"/>
        <v>1</v>
      </c>
      <c r="AD100" s="99">
        <f t="shared" si="25"/>
        <v>0</v>
      </c>
      <c r="AE100" s="99">
        <f t="shared" si="25"/>
        <v>0</v>
      </c>
      <c r="AF100" s="99">
        <f t="shared" si="25"/>
        <v>0</v>
      </c>
      <c r="AG100" s="99">
        <f t="shared" si="25"/>
        <v>0</v>
      </c>
      <c r="AH100" s="99">
        <f t="shared" si="25"/>
        <v>0</v>
      </c>
      <c r="AI100" s="99">
        <f t="shared" si="25"/>
        <v>0</v>
      </c>
      <c r="AJ100" s="99">
        <f t="shared" si="25"/>
        <v>0</v>
      </c>
      <c r="AK100" s="409"/>
    </row>
    <row r="101" spans="1:37" s="269" customFormat="1" x14ac:dyDescent="0.45">
      <c r="A101" s="137" t="s">
        <v>554</v>
      </c>
      <c r="B101" s="138" t="s">
        <v>225</v>
      </c>
      <c r="C101" s="139"/>
      <c r="D101" s="139" t="s">
        <v>40</v>
      </c>
      <c r="E101" s="139"/>
      <c r="F101" s="139"/>
      <c r="G101" s="139"/>
      <c r="H101" s="139"/>
      <c r="I101" s="139"/>
      <c r="J101" s="139"/>
      <c r="K101" s="139"/>
      <c r="L101" s="139"/>
      <c r="M101" s="139"/>
      <c r="N101" s="139"/>
      <c r="O101" s="139"/>
      <c r="P101" s="139" t="s">
        <v>40</v>
      </c>
      <c r="Q101" s="139"/>
      <c r="R101" s="139"/>
      <c r="S101" s="139"/>
      <c r="T101" s="139" t="s">
        <v>40</v>
      </c>
      <c r="U101" s="139"/>
      <c r="V101" s="139"/>
      <c r="W101" s="139"/>
      <c r="X101" s="139"/>
      <c r="Y101" s="139"/>
      <c r="Z101" s="139"/>
      <c r="AA101" s="107">
        <f t="shared" si="26"/>
        <v>3</v>
      </c>
      <c r="AB101" s="107">
        <f t="shared" si="25"/>
        <v>2</v>
      </c>
      <c r="AC101" s="107">
        <f t="shared" si="25"/>
        <v>0</v>
      </c>
      <c r="AD101" s="107">
        <f t="shared" si="25"/>
        <v>0</v>
      </c>
      <c r="AE101" s="107">
        <f t="shared" si="25"/>
        <v>0</v>
      </c>
      <c r="AF101" s="107">
        <f t="shared" si="25"/>
        <v>1</v>
      </c>
      <c r="AG101" s="107">
        <f t="shared" si="25"/>
        <v>0</v>
      </c>
      <c r="AH101" s="107">
        <f t="shared" si="25"/>
        <v>0</v>
      </c>
      <c r="AI101" s="107">
        <f t="shared" si="25"/>
        <v>0</v>
      </c>
      <c r="AJ101" s="107">
        <f t="shared" si="25"/>
        <v>0</v>
      </c>
      <c r="AK101" s="409"/>
    </row>
    <row r="102" spans="1:37" s="268" customFormat="1" x14ac:dyDescent="0.45">
      <c r="A102" s="128" t="s">
        <v>876</v>
      </c>
      <c r="B102" s="133" t="s">
        <v>868</v>
      </c>
      <c r="C102" s="130"/>
      <c r="D102" s="130" t="s">
        <v>40</v>
      </c>
      <c r="E102" s="130"/>
      <c r="F102" s="130"/>
      <c r="G102" s="130"/>
      <c r="H102" s="130"/>
      <c r="I102" s="130"/>
      <c r="J102" s="130"/>
      <c r="K102" s="130"/>
      <c r="L102" s="130"/>
      <c r="M102" s="130"/>
      <c r="N102" s="130"/>
      <c r="O102" s="130"/>
      <c r="P102" s="130"/>
      <c r="Q102" s="130"/>
      <c r="R102" s="130"/>
      <c r="S102" s="130"/>
      <c r="T102" s="130" t="s">
        <v>40</v>
      </c>
      <c r="U102" s="130"/>
      <c r="V102" s="130"/>
      <c r="W102" s="130"/>
      <c r="X102" s="130"/>
      <c r="Y102" s="130"/>
      <c r="Z102" s="130"/>
      <c r="AA102" s="99">
        <f t="shared" si="23"/>
        <v>2</v>
      </c>
      <c r="AB102" s="99">
        <f t="shared" si="25"/>
        <v>1</v>
      </c>
      <c r="AC102" s="99">
        <f t="shared" si="25"/>
        <v>0</v>
      </c>
      <c r="AD102" s="99">
        <f t="shared" si="25"/>
        <v>0</v>
      </c>
      <c r="AE102" s="99">
        <f t="shared" si="25"/>
        <v>0</v>
      </c>
      <c r="AF102" s="99">
        <f t="shared" si="25"/>
        <v>1</v>
      </c>
      <c r="AG102" s="99">
        <f t="shared" si="25"/>
        <v>0</v>
      </c>
      <c r="AH102" s="99">
        <f t="shared" si="25"/>
        <v>0</v>
      </c>
      <c r="AI102" s="99">
        <f t="shared" si="25"/>
        <v>0</v>
      </c>
      <c r="AJ102" s="99">
        <f t="shared" si="25"/>
        <v>0</v>
      </c>
      <c r="AK102" s="425"/>
    </row>
    <row r="103" spans="1:37" s="268" customFormat="1" x14ac:dyDescent="0.45">
      <c r="A103" s="128" t="s">
        <v>877</v>
      </c>
      <c r="B103" s="133" t="s">
        <v>869</v>
      </c>
      <c r="C103" s="130"/>
      <c r="D103" s="130" t="s">
        <v>40</v>
      </c>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99">
        <f t="shared" si="23"/>
        <v>1</v>
      </c>
      <c r="AB103" s="99">
        <f t="shared" si="25"/>
        <v>1</v>
      </c>
      <c r="AC103" s="99">
        <f t="shared" si="25"/>
        <v>0</v>
      </c>
      <c r="AD103" s="99">
        <f t="shared" si="25"/>
        <v>0</v>
      </c>
      <c r="AE103" s="99">
        <f t="shared" si="25"/>
        <v>0</v>
      </c>
      <c r="AF103" s="99">
        <f t="shared" si="25"/>
        <v>0</v>
      </c>
      <c r="AG103" s="99">
        <f t="shared" si="25"/>
        <v>0</v>
      </c>
      <c r="AH103" s="99">
        <f t="shared" si="25"/>
        <v>0</v>
      </c>
      <c r="AI103" s="99">
        <f t="shared" si="25"/>
        <v>0</v>
      </c>
      <c r="AJ103" s="99">
        <f t="shared" si="25"/>
        <v>0</v>
      </c>
      <c r="AK103" s="425"/>
    </row>
    <row r="104" spans="1:37" s="268" customFormat="1" x14ac:dyDescent="0.45">
      <c r="A104" s="128" t="s">
        <v>878</v>
      </c>
      <c r="B104" s="133" t="s">
        <v>870</v>
      </c>
      <c r="C104" s="130"/>
      <c r="D104" s="130"/>
      <c r="E104" s="130"/>
      <c r="F104" s="130"/>
      <c r="G104" s="130"/>
      <c r="H104" s="130"/>
      <c r="I104" s="130"/>
      <c r="J104" s="130"/>
      <c r="K104" s="130"/>
      <c r="L104" s="130"/>
      <c r="M104" s="130"/>
      <c r="N104" s="130"/>
      <c r="O104" s="130"/>
      <c r="P104" s="130" t="s">
        <v>40</v>
      </c>
      <c r="Q104" s="130"/>
      <c r="R104" s="130"/>
      <c r="S104" s="130"/>
      <c r="T104" s="130"/>
      <c r="U104" s="130"/>
      <c r="V104" s="130"/>
      <c r="W104" s="130"/>
      <c r="X104" s="130"/>
      <c r="Y104" s="130"/>
      <c r="Z104" s="130"/>
      <c r="AA104" s="99">
        <f t="shared" si="23"/>
        <v>1</v>
      </c>
      <c r="AB104" s="99">
        <f t="shared" si="25"/>
        <v>1</v>
      </c>
      <c r="AC104" s="99">
        <f t="shared" si="25"/>
        <v>0</v>
      </c>
      <c r="AD104" s="99">
        <f t="shared" si="25"/>
        <v>0</v>
      </c>
      <c r="AE104" s="99">
        <f t="shared" si="25"/>
        <v>0</v>
      </c>
      <c r="AF104" s="99">
        <f t="shared" si="25"/>
        <v>0</v>
      </c>
      <c r="AG104" s="99">
        <f t="shared" si="25"/>
        <v>0</v>
      </c>
      <c r="AH104" s="99">
        <f t="shared" si="25"/>
        <v>0</v>
      </c>
      <c r="AI104" s="99">
        <f t="shared" si="25"/>
        <v>0</v>
      </c>
      <c r="AJ104" s="99">
        <f t="shared" si="25"/>
        <v>0</v>
      </c>
      <c r="AK104" s="425"/>
    </row>
    <row r="105" spans="1:37" s="269" customFormat="1" x14ac:dyDescent="0.45">
      <c r="A105" s="137" t="s">
        <v>879</v>
      </c>
      <c r="B105" s="138" t="s">
        <v>73</v>
      </c>
      <c r="C105" s="139"/>
      <c r="D105" s="139"/>
      <c r="E105" s="139"/>
      <c r="F105" s="139"/>
      <c r="G105" s="139"/>
      <c r="H105" s="139" t="s">
        <v>40</v>
      </c>
      <c r="I105" s="139"/>
      <c r="J105" s="139"/>
      <c r="K105" s="139"/>
      <c r="L105" s="139"/>
      <c r="M105" s="139"/>
      <c r="N105" s="139"/>
      <c r="O105" s="139"/>
      <c r="P105" s="139"/>
      <c r="Q105" s="139"/>
      <c r="R105" s="139" t="s">
        <v>40</v>
      </c>
      <c r="S105" s="139" t="s">
        <v>40</v>
      </c>
      <c r="T105" s="139"/>
      <c r="U105" s="139"/>
      <c r="V105" s="139"/>
      <c r="W105" s="139"/>
      <c r="X105" s="139"/>
      <c r="Y105" s="139"/>
      <c r="Z105" s="139"/>
      <c r="AA105" s="107">
        <f t="shared" si="23"/>
        <v>3</v>
      </c>
      <c r="AB105" s="107">
        <f t="shared" si="25"/>
        <v>0</v>
      </c>
      <c r="AC105" s="107">
        <f t="shared" si="25"/>
        <v>2</v>
      </c>
      <c r="AD105" s="107">
        <f t="shared" si="25"/>
        <v>1</v>
      </c>
      <c r="AE105" s="107">
        <f t="shared" si="25"/>
        <v>0</v>
      </c>
      <c r="AF105" s="107">
        <f t="shared" si="25"/>
        <v>0</v>
      </c>
      <c r="AG105" s="107">
        <f t="shared" si="25"/>
        <v>0</v>
      </c>
      <c r="AH105" s="107">
        <f t="shared" si="25"/>
        <v>0</v>
      </c>
      <c r="AI105" s="107">
        <f t="shared" si="25"/>
        <v>0</v>
      </c>
      <c r="AJ105" s="107">
        <f t="shared" si="25"/>
        <v>0</v>
      </c>
      <c r="AK105" s="425"/>
    </row>
    <row r="106" spans="1:37" s="268" customFormat="1" x14ac:dyDescent="0.45">
      <c r="A106" s="128" t="s">
        <v>880</v>
      </c>
      <c r="B106" s="133" t="s">
        <v>819</v>
      </c>
      <c r="C106" s="130"/>
      <c r="D106" s="130"/>
      <c r="E106" s="130"/>
      <c r="F106" s="130"/>
      <c r="G106" s="130"/>
      <c r="H106" s="130" t="s">
        <v>40</v>
      </c>
      <c r="I106" s="130"/>
      <c r="J106" s="130"/>
      <c r="K106" s="130"/>
      <c r="L106" s="130"/>
      <c r="M106" s="130"/>
      <c r="N106" s="130"/>
      <c r="O106" s="130"/>
      <c r="P106" s="130"/>
      <c r="Q106" s="130"/>
      <c r="R106" s="130"/>
      <c r="S106" s="130"/>
      <c r="T106" s="130"/>
      <c r="U106" s="130"/>
      <c r="V106" s="130"/>
      <c r="W106" s="130"/>
      <c r="X106" s="130"/>
      <c r="Y106" s="130"/>
      <c r="Z106" s="130"/>
      <c r="AA106" s="99">
        <f t="shared" si="23"/>
        <v>1</v>
      </c>
      <c r="AB106" s="99">
        <f t="shared" si="25"/>
        <v>0</v>
      </c>
      <c r="AC106" s="99">
        <f t="shared" si="25"/>
        <v>0</v>
      </c>
      <c r="AD106" s="99">
        <f t="shared" si="25"/>
        <v>1</v>
      </c>
      <c r="AE106" s="99">
        <f t="shared" si="25"/>
        <v>0</v>
      </c>
      <c r="AF106" s="99">
        <f t="shared" si="25"/>
        <v>0</v>
      </c>
      <c r="AG106" s="99">
        <f t="shared" si="25"/>
        <v>0</v>
      </c>
      <c r="AH106" s="99">
        <f t="shared" si="25"/>
        <v>0</v>
      </c>
      <c r="AI106" s="99">
        <f t="shared" si="25"/>
        <v>0</v>
      </c>
      <c r="AJ106" s="99">
        <f t="shared" si="25"/>
        <v>0</v>
      </c>
      <c r="AK106" s="425"/>
    </row>
    <row r="107" spans="1:37" s="268" customFormat="1" x14ac:dyDescent="0.45">
      <c r="A107" s="128" t="s">
        <v>881</v>
      </c>
      <c r="B107" s="133" t="s">
        <v>871</v>
      </c>
      <c r="C107" s="130"/>
      <c r="D107" s="130"/>
      <c r="E107" s="130"/>
      <c r="F107" s="130"/>
      <c r="G107" s="130"/>
      <c r="H107" s="130"/>
      <c r="I107" s="130"/>
      <c r="J107" s="130"/>
      <c r="K107" s="130"/>
      <c r="L107" s="130"/>
      <c r="M107" s="130"/>
      <c r="N107" s="130"/>
      <c r="O107" s="130"/>
      <c r="P107" s="130"/>
      <c r="Q107" s="130"/>
      <c r="R107" s="130" t="s">
        <v>40</v>
      </c>
      <c r="S107" s="130" t="s">
        <v>40</v>
      </c>
      <c r="T107" s="130"/>
      <c r="U107" s="130"/>
      <c r="V107" s="130"/>
      <c r="W107" s="130"/>
      <c r="X107" s="130"/>
      <c r="Y107" s="130"/>
      <c r="Z107" s="130"/>
      <c r="AA107" s="99">
        <f t="shared" ref="AA107" si="27">COUNTIF(C107:Z107,"x")</f>
        <v>2</v>
      </c>
      <c r="AB107" s="99">
        <f t="shared" si="25"/>
        <v>0</v>
      </c>
      <c r="AC107" s="99">
        <f t="shared" si="25"/>
        <v>2</v>
      </c>
      <c r="AD107" s="99">
        <f t="shared" si="25"/>
        <v>0</v>
      </c>
      <c r="AE107" s="99">
        <f t="shared" si="25"/>
        <v>0</v>
      </c>
      <c r="AF107" s="99">
        <f t="shared" si="25"/>
        <v>0</v>
      </c>
      <c r="AG107" s="99">
        <f t="shared" si="25"/>
        <v>0</v>
      </c>
      <c r="AH107" s="99">
        <f t="shared" si="25"/>
        <v>0</v>
      </c>
      <c r="AI107" s="99">
        <f t="shared" si="25"/>
        <v>0</v>
      </c>
      <c r="AJ107" s="99">
        <f t="shared" si="25"/>
        <v>0</v>
      </c>
      <c r="AK107" s="425"/>
    </row>
    <row r="108" spans="1:37" s="268" customFormat="1" x14ac:dyDescent="0.45">
      <c r="A108" s="119" t="s">
        <v>882</v>
      </c>
      <c r="B108" s="134" t="s">
        <v>134</v>
      </c>
      <c r="C108" s="121"/>
      <c r="D108" s="121" t="s">
        <v>40</v>
      </c>
      <c r="E108" s="121"/>
      <c r="F108" s="121" t="s">
        <v>40</v>
      </c>
      <c r="G108" s="121"/>
      <c r="H108" s="121" t="s">
        <v>40</v>
      </c>
      <c r="I108" s="121"/>
      <c r="J108" s="121" t="s">
        <v>40</v>
      </c>
      <c r="K108" s="121"/>
      <c r="L108" s="121"/>
      <c r="M108" s="121"/>
      <c r="N108" s="121"/>
      <c r="O108" s="121"/>
      <c r="P108" s="121"/>
      <c r="Q108" s="122"/>
      <c r="R108" s="121" t="s">
        <v>40</v>
      </c>
      <c r="S108" s="121" t="s">
        <v>40</v>
      </c>
      <c r="T108" s="121" t="s">
        <v>40</v>
      </c>
      <c r="U108" s="121"/>
      <c r="V108" s="121"/>
      <c r="W108" s="121" t="s">
        <v>40</v>
      </c>
      <c r="X108" s="121"/>
      <c r="Y108" s="121"/>
      <c r="Z108" s="122" t="s">
        <v>40</v>
      </c>
      <c r="AA108" s="97">
        <f t="shared" ref="AA108:AA110" si="28">COUNTIF(C108:Z108,"x")</f>
        <v>9</v>
      </c>
      <c r="AB108" s="97">
        <f t="shared" si="25"/>
        <v>1</v>
      </c>
      <c r="AC108" s="97">
        <f t="shared" si="25"/>
        <v>2</v>
      </c>
      <c r="AD108" s="97">
        <f t="shared" si="25"/>
        <v>2</v>
      </c>
      <c r="AE108" s="97">
        <f t="shared" si="25"/>
        <v>0</v>
      </c>
      <c r="AF108" s="97">
        <f t="shared" si="25"/>
        <v>1</v>
      </c>
      <c r="AG108" s="97">
        <f t="shared" si="25"/>
        <v>1</v>
      </c>
      <c r="AH108" s="97">
        <f t="shared" si="25"/>
        <v>0</v>
      </c>
      <c r="AI108" s="97">
        <f t="shared" si="25"/>
        <v>1</v>
      </c>
      <c r="AJ108" s="97">
        <f t="shared" si="25"/>
        <v>1</v>
      </c>
      <c r="AK108" s="409"/>
    </row>
    <row r="109" spans="1:37" s="268" customFormat="1" x14ac:dyDescent="0.45">
      <c r="A109" s="128" t="s">
        <v>883</v>
      </c>
      <c r="B109" s="133" t="s">
        <v>138</v>
      </c>
      <c r="C109" s="130"/>
      <c r="D109" s="130" t="s">
        <v>40</v>
      </c>
      <c r="E109" s="130"/>
      <c r="F109" s="130" t="s">
        <v>40</v>
      </c>
      <c r="G109" s="130"/>
      <c r="H109" s="130" t="s">
        <v>40</v>
      </c>
      <c r="I109" s="130"/>
      <c r="J109" s="130"/>
      <c r="K109" s="130"/>
      <c r="L109" s="130"/>
      <c r="M109" s="130"/>
      <c r="N109" s="130"/>
      <c r="O109" s="130"/>
      <c r="P109" s="130"/>
      <c r="Q109" s="130"/>
      <c r="R109" s="130" t="s">
        <v>40</v>
      </c>
      <c r="S109" s="130" t="s">
        <v>40</v>
      </c>
      <c r="T109" s="130"/>
      <c r="U109" s="130"/>
      <c r="V109" s="130"/>
      <c r="W109" s="130"/>
      <c r="X109" s="130"/>
      <c r="Y109" s="130"/>
      <c r="Z109" s="130"/>
      <c r="AA109" s="99">
        <f t="shared" si="28"/>
        <v>5</v>
      </c>
      <c r="AB109" s="99">
        <f t="shared" si="25"/>
        <v>1</v>
      </c>
      <c r="AC109" s="99">
        <f t="shared" si="25"/>
        <v>2</v>
      </c>
      <c r="AD109" s="99">
        <f t="shared" si="25"/>
        <v>1</v>
      </c>
      <c r="AE109" s="99">
        <f t="shared" si="25"/>
        <v>0</v>
      </c>
      <c r="AF109" s="99">
        <f t="shared" si="25"/>
        <v>0</v>
      </c>
      <c r="AG109" s="99">
        <f t="shared" si="25"/>
        <v>0</v>
      </c>
      <c r="AH109" s="99">
        <f t="shared" si="25"/>
        <v>0</v>
      </c>
      <c r="AI109" s="99">
        <f t="shared" si="25"/>
        <v>0</v>
      </c>
      <c r="AJ109" s="99">
        <f t="shared" si="25"/>
        <v>1</v>
      </c>
      <c r="AK109" s="425"/>
    </row>
    <row r="110" spans="1:37" s="268" customFormat="1" x14ac:dyDescent="0.45">
      <c r="A110" s="128" t="s">
        <v>884</v>
      </c>
      <c r="B110" s="133" t="s">
        <v>461</v>
      </c>
      <c r="C110" s="130"/>
      <c r="D110" s="130"/>
      <c r="E110" s="130"/>
      <c r="F110" s="130"/>
      <c r="G110" s="130"/>
      <c r="H110" s="130"/>
      <c r="I110" s="130"/>
      <c r="J110" s="130" t="s">
        <v>40</v>
      </c>
      <c r="K110" s="130"/>
      <c r="L110" s="130"/>
      <c r="M110" s="130"/>
      <c r="N110" s="130"/>
      <c r="O110" s="130"/>
      <c r="P110" s="130"/>
      <c r="Q110" s="130"/>
      <c r="R110" s="130"/>
      <c r="S110" s="130"/>
      <c r="T110" s="130" t="s">
        <v>40</v>
      </c>
      <c r="U110" s="130"/>
      <c r="V110" s="130"/>
      <c r="W110" s="130" t="s">
        <v>40</v>
      </c>
      <c r="X110" s="130"/>
      <c r="Y110" s="130"/>
      <c r="Z110" s="130" t="s">
        <v>40</v>
      </c>
      <c r="AA110" s="99">
        <f t="shared" si="28"/>
        <v>4</v>
      </c>
      <c r="AB110" s="99">
        <f t="shared" si="25"/>
        <v>0</v>
      </c>
      <c r="AC110" s="99">
        <f t="shared" si="25"/>
        <v>0</v>
      </c>
      <c r="AD110" s="99">
        <f t="shared" si="25"/>
        <v>1</v>
      </c>
      <c r="AE110" s="99">
        <f t="shared" si="25"/>
        <v>0</v>
      </c>
      <c r="AF110" s="99">
        <f t="shared" si="25"/>
        <v>1</v>
      </c>
      <c r="AG110" s="99">
        <f t="shared" si="25"/>
        <v>1</v>
      </c>
      <c r="AH110" s="99">
        <f t="shared" si="25"/>
        <v>0</v>
      </c>
      <c r="AI110" s="99">
        <f t="shared" si="25"/>
        <v>1</v>
      </c>
      <c r="AJ110" s="99">
        <f t="shared" si="25"/>
        <v>0</v>
      </c>
      <c r="AK110" s="425"/>
    </row>
    <row r="111" spans="1:37" ht="32" x14ac:dyDescent="0.45">
      <c r="A111" s="182" t="s">
        <v>90</v>
      </c>
      <c r="B111" s="183" t="s">
        <v>141</v>
      </c>
      <c r="C111" s="231"/>
      <c r="D111" s="231"/>
      <c r="E111" s="231"/>
      <c r="F111" s="231"/>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199"/>
    </row>
    <row r="112" spans="1:37" x14ac:dyDescent="0.45">
      <c r="A112" s="159" t="s">
        <v>41</v>
      </c>
      <c r="B112" s="120" t="s">
        <v>503</v>
      </c>
      <c r="C112" s="255" t="s">
        <v>40</v>
      </c>
      <c r="D112" s="254"/>
      <c r="E112" s="254"/>
      <c r="F112" s="254"/>
      <c r="G112" s="254"/>
      <c r="H112" s="254"/>
      <c r="I112" s="255"/>
      <c r="J112" s="254"/>
      <c r="K112" s="254"/>
      <c r="L112" s="254"/>
      <c r="M112" s="255"/>
      <c r="N112" s="254"/>
      <c r="O112" s="264" t="s">
        <v>40</v>
      </c>
      <c r="P112" s="254"/>
      <c r="Q112" s="254"/>
      <c r="R112" s="254"/>
      <c r="S112" s="255"/>
      <c r="T112" s="254"/>
      <c r="U112" s="255"/>
      <c r="V112" s="255"/>
      <c r="W112" s="254"/>
      <c r="X112" s="254"/>
      <c r="Y112" s="254"/>
      <c r="Z112" s="254"/>
      <c r="AA112" s="97">
        <f>COUNTIF(C112:Z112,"x")</f>
        <v>2</v>
      </c>
      <c r="AB112" s="97">
        <f t="shared" ref="AB112:AJ123" si="29">COUNTIFS($C112:$Z112,"x",$C$3:$Z$3,AB$4)</f>
        <v>1</v>
      </c>
      <c r="AC112" s="97">
        <f t="shared" si="29"/>
        <v>0</v>
      </c>
      <c r="AD112" s="97">
        <f t="shared" si="29"/>
        <v>0</v>
      </c>
      <c r="AE112" s="97">
        <f t="shared" si="29"/>
        <v>0</v>
      </c>
      <c r="AF112" s="97">
        <f t="shared" si="29"/>
        <v>1</v>
      </c>
      <c r="AG112" s="97">
        <f t="shared" si="29"/>
        <v>0</v>
      </c>
      <c r="AH112" s="97">
        <f t="shared" si="29"/>
        <v>0</v>
      </c>
      <c r="AI112" s="97">
        <f t="shared" si="29"/>
        <v>0</v>
      </c>
      <c r="AJ112" s="97">
        <f t="shared" si="29"/>
        <v>0</v>
      </c>
      <c r="AK112" s="409" t="s">
        <v>563</v>
      </c>
    </row>
    <row r="113" spans="1:37" s="233" customFormat="1" x14ac:dyDescent="0.45">
      <c r="A113" s="159" t="s">
        <v>58</v>
      </c>
      <c r="B113" s="189" t="s">
        <v>509</v>
      </c>
      <c r="C113" s="191"/>
      <c r="D113" s="191"/>
      <c r="E113" s="191"/>
      <c r="F113" s="191"/>
      <c r="G113" s="191" t="s">
        <v>40</v>
      </c>
      <c r="H113" s="191"/>
      <c r="I113" s="191"/>
      <c r="J113" s="191"/>
      <c r="K113" s="191"/>
      <c r="L113" s="191" t="s">
        <v>40</v>
      </c>
      <c r="M113" s="255"/>
      <c r="N113" s="191" t="s">
        <v>40</v>
      </c>
      <c r="O113" s="191"/>
      <c r="P113" s="191"/>
      <c r="Q113" s="191"/>
      <c r="R113" s="191"/>
      <c r="S113" s="191"/>
      <c r="T113" s="191"/>
      <c r="U113" s="191"/>
      <c r="V113" s="191"/>
      <c r="W113" s="191"/>
      <c r="X113" s="191" t="s">
        <v>40</v>
      </c>
      <c r="Y113" s="191" t="s">
        <v>40</v>
      </c>
      <c r="Z113" s="191"/>
      <c r="AA113" s="97">
        <f>COUNTIF(C113:Z113,"x")</f>
        <v>5</v>
      </c>
      <c r="AB113" s="97">
        <f t="shared" si="29"/>
        <v>0</v>
      </c>
      <c r="AC113" s="97">
        <f t="shared" si="29"/>
        <v>1</v>
      </c>
      <c r="AD113" s="97">
        <f t="shared" si="29"/>
        <v>0</v>
      </c>
      <c r="AE113" s="97">
        <f t="shared" si="29"/>
        <v>1</v>
      </c>
      <c r="AF113" s="97">
        <f t="shared" si="29"/>
        <v>1</v>
      </c>
      <c r="AG113" s="97">
        <f t="shared" si="29"/>
        <v>0</v>
      </c>
      <c r="AH113" s="97">
        <f t="shared" si="29"/>
        <v>2</v>
      </c>
      <c r="AI113" s="97">
        <f t="shared" si="29"/>
        <v>0</v>
      </c>
      <c r="AJ113" s="97">
        <f t="shared" si="29"/>
        <v>0</v>
      </c>
      <c r="AK113" s="409"/>
    </row>
    <row r="114" spans="1:37" s="233" customFormat="1" x14ac:dyDescent="0.45">
      <c r="A114" s="159" t="s">
        <v>115</v>
      </c>
      <c r="B114" s="197" t="s">
        <v>549</v>
      </c>
      <c r="C114" s="191"/>
      <c r="D114" s="191"/>
      <c r="E114" s="191"/>
      <c r="F114" s="191"/>
      <c r="G114" s="191"/>
      <c r="H114" s="191" t="s">
        <v>40</v>
      </c>
      <c r="I114" s="191" t="s">
        <v>40</v>
      </c>
      <c r="J114" s="191"/>
      <c r="K114" s="191"/>
      <c r="L114" s="191"/>
      <c r="M114" s="255" t="s">
        <v>40</v>
      </c>
      <c r="N114" s="191"/>
      <c r="O114" s="191"/>
      <c r="P114" s="191"/>
      <c r="Q114" s="191"/>
      <c r="R114" s="191" t="s">
        <v>40</v>
      </c>
      <c r="S114" s="255" t="s">
        <v>40</v>
      </c>
      <c r="T114" s="191"/>
      <c r="U114" s="191" t="s">
        <v>40</v>
      </c>
      <c r="V114" s="191" t="s">
        <v>40</v>
      </c>
      <c r="W114" s="191"/>
      <c r="X114" s="191"/>
      <c r="Y114" s="191"/>
      <c r="Z114" s="191"/>
      <c r="AA114" s="97">
        <f>COUNTIF(C114:Z114,"x")</f>
        <v>7</v>
      </c>
      <c r="AB114" s="97">
        <f t="shared" si="29"/>
        <v>0</v>
      </c>
      <c r="AC114" s="97">
        <f t="shared" si="29"/>
        <v>2</v>
      </c>
      <c r="AD114" s="97">
        <f t="shared" si="29"/>
        <v>1</v>
      </c>
      <c r="AE114" s="97">
        <f t="shared" si="29"/>
        <v>2</v>
      </c>
      <c r="AF114" s="97">
        <f t="shared" si="29"/>
        <v>0</v>
      </c>
      <c r="AG114" s="97">
        <f t="shared" si="29"/>
        <v>1</v>
      </c>
      <c r="AH114" s="97">
        <f t="shared" si="29"/>
        <v>1</v>
      </c>
      <c r="AI114" s="97">
        <f t="shared" si="29"/>
        <v>0</v>
      </c>
      <c r="AJ114" s="97">
        <f t="shared" si="29"/>
        <v>0</v>
      </c>
      <c r="AK114" s="409"/>
    </row>
    <row r="115" spans="1:37" s="269" customFormat="1" x14ac:dyDescent="0.45">
      <c r="A115" s="159" t="s">
        <v>117</v>
      </c>
      <c r="B115" s="189" t="s">
        <v>142</v>
      </c>
      <c r="C115" s="122"/>
      <c r="D115" s="122" t="s">
        <v>40</v>
      </c>
      <c r="E115" s="122" t="s">
        <v>40</v>
      </c>
      <c r="F115" s="122" t="s">
        <v>40</v>
      </c>
      <c r="G115" s="122"/>
      <c r="H115" s="122"/>
      <c r="I115" s="122"/>
      <c r="J115" s="122" t="s">
        <v>40</v>
      </c>
      <c r="K115" s="122" t="s">
        <v>40</v>
      </c>
      <c r="L115" s="122"/>
      <c r="M115" s="122"/>
      <c r="N115" s="122"/>
      <c r="O115" s="122"/>
      <c r="P115" s="122" t="s">
        <v>40</v>
      </c>
      <c r="Q115" s="122" t="s">
        <v>40</v>
      </c>
      <c r="R115" s="122"/>
      <c r="S115" s="122"/>
      <c r="T115" s="122" t="s">
        <v>40</v>
      </c>
      <c r="U115" s="122"/>
      <c r="V115" s="122"/>
      <c r="W115" s="122" t="s">
        <v>40</v>
      </c>
      <c r="X115" s="122"/>
      <c r="Y115" s="122"/>
      <c r="Z115" s="122" t="s">
        <v>40</v>
      </c>
      <c r="AA115" s="97">
        <f t="shared" ref="AA115:AA123" si="30">COUNTIF(C115:Z115,"x")</f>
        <v>10</v>
      </c>
      <c r="AB115" s="97">
        <f t="shared" si="29"/>
        <v>2</v>
      </c>
      <c r="AC115" s="97">
        <f t="shared" si="29"/>
        <v>0</v>
      </c>
      <c r="AD115" s="97">
        <f t="shared" si="29"/>
        <v>2</v>
      </c>
      <c r="AE115" s="97">
        <f t="shared" si="29"/>
        <v>0</v>
      </c>
      <c r="AF115" s="97">
        <f t="shared" si="29"/>
        <v>1</v>
      </c>
      <c r="AG115" s="97">
        <f t="shared" si="29"/>
        <v>1</v>
      </c>
      <c r="AH115" s="97">
        <f t="shared" si="29"/>
        <v>0</v>
      </c>
      <c r="AI115" s="97">
        <f t="shared" si="29"/>
        <v>1</v>
      </c>
      <c r="AJ115" s="97">
        <f t="shared" si="29"/>
        <v>3</v>
      </c>
      <c r="AK115" s="409"/>
    </row>
    <row r="116" spans="1:37" s="269" customFormat="1" x14ac:dyDescent="0.45">
      <c r="A116" s="266" t="s">
        <v>177</v>
      </c>
      <c r="B116" s="248" t="s">
        <v>546</v>
      </c>
      <c r="C116" s="249"/>
      <c r="D116" s="249" t="s">
        <v>40</v>
      </c>
      <c r="E116" s="249" t="s">
        <v>40</v>
      </c>
      <c r="F116" s="249" t="s">
        <v>40</v>
      </c>
      <c r="G116" s="249"/>
      <c r="H116" s="249"/>
      <c r="I116" s="249"/>
      <c r="J116" s="249" t="s">
        <v>40</v>
      </c>
      <c r="K116" s="249" t="s">
        <v>40</v>
      </c>
      <c r="L116" s="249"/>
      <c r="M116" s="249"/>
      <c r="N116" s="249"/>
      <c r="O116" s="249"/>
      <c r="P116" s="249" t="s">
        <v>40</v>
      </c>
      <c r="Q116" s="249" t="s">
        <v>40</v>
      </c>
      <c r="R116" s="249"/>
      <c r="S116" s="249"/>
      <c r="T116" s="249" t="s">
        <v>40</v>
      </c>
      <c r="U116" s="249"/>
      <c r="V116" s="249"/>
      <c r="W116" s="249" t="s">
        <v>40</v>
      </c>
      <c r="X116" s="249"/>
      <c r="Y116" s="249"/>
      <c r="Z116" s="249" t="s">
        <v>40</v>
      </c>
      <c r="AA116" s="99">
        <f t="shared" ref="AA116" si="31">COUNTIF(C116:Z116,"x")</f>
        <v>10</v>
      </c>
      <c r="AB116" s="99">
        <f t="shared" si="29"/>
        <v>2</v>
      </c>
      <c r="AC116" s="99">
        <f t="shared" si="29"/>
        <v>0</v>
      </c>
      <c r="AD116" s="99">
        <f t="shared" si="29"/>
        <v>2</v>
      </c>
      <c r="AE116" s="99">
        <f t="shared" si="29"/>
        <v>0</v>
      </c>
      <c r="AF116" s="99">
        <f t="shared" si="29"/>
        <v>1</v>
      </c>
      <c r="AG116" s="99">
        <f t="shared" si="29"/>
        <v>1</v>
      </c>
      <c r="AH116" s="99">
        <f t="shared" si="29"/>
        <v>0</v>
      </c>
      <c r="AI116" s="99">
        <f t="shared" si="29"/>
        <v>1</v>
      </c>
      <c r="AJ116" s="99">
        <f t="shared" si="29"/>
        <v>3</v>
      </c>
      <c r="AK116" s="409"/>
    </row>
    <row r="117" spans="1:37" s="269" customFormat="1" x14ac:dyDescent="0.45">
      <c r="A117" s="266" t="s">
        <v>273</v>
      </c>
      <c r="B117" s="248" t="s">
        <v>547</v>
      </c>
      <c r="C117" s="249"/>
      <c r="D117" s="249"/>
      <c r="E117" s="249"/>
      <c r="F117" s="249"/>
      <c r="G117" s="249"/>
      <c r="H117" s="249"/>
      <c r="I117" s="249"/>
      <c r="J117" s="249" t="s">
        <v>40</v>
      </c>
      <c r="K117" s="249"/>
      <c r="L117" s="249"/>
      <c r="M117" s="249"/>
      <c r="N117" s="249"/>
      <c r="O117" s="249"/>
      <c r="P117" s="249"/>
      <c r="Q117" s="249"/>
      <c r="R117" s="249"/>
      <c r="S117" s="249"/>
      <c r="T117" s="249"/>
      <c r="U117" s="249"/>
      <c r="V117" s="249"/>
      <c r="W117" s="249"/>
      <c r="X117" s="249"/>
      <c r="Y117" s="249"/>
      <c r="Z117" s="249"/>
      <c r="AA117" s="99">
        <f t="shared" ref="AA117" si="32">COUNTIF(C117:Z117,"x")</f>
        <v>1</v>
      </c>
      <c r="AB117" s="99">
        <f t="shared" si="29"/>
        <v>0</v>
      </c>
      <c r="AC117" s="99">
        <f t="shared" si="29"/>
        <v>0</v>
      </c>
      <c r="AD117" s="99">
        <f t="shared" si="29"/>
        <v>1</v>
      </c>
      <c r="AE117" s="99">
        <f t="shared" si="29"/>
        <v>0</v>
      </c>
      <c r="AF117" s="99">
        <f t="shared" si="29"/>
        <v>0</v>
      </c>
      <c r="AG117" s="99">
        <f t="shared" si="29"/>
        <v>0</v>
      </c>
      <c r="AH117" s="99">
        <f t="shared" si="29"/>
        <v>0</v>
      </c>
      <c r="AI117" s="99">
        <f t="shared" si="29"/>
        <v>0</v>
      </c>
      <c r="AJ117" s="99">
        <f t="shared" si="29"/>
        <v>0</v>
      </c>
      <c r="AK117" s="409"/>
    </row>
    <row r="118" spans="1:37" s="233" customFormat="1" x14ac:dyDescent="0.45">
      <c r="A118" s="159" t="s">
        <v>119</v>
      </c>
      <c r="B118" s="189" t="s">
        <v>267</v>
      </c>
      <c r="C118" s="236"/>
      <c r="D118" s="236" t="s">
        <v>40</v>
      </c>
      <c r="E118" s="122" t="s">
        <v>40</v>
      </c>
      <c r="F118" s="236"/>
      <c r="G118" s="236"/>
      <c r="H118" s="236"/>
      <c r="I118" s="97"/>
      <c r="J118" s="97"/>
      <c r="K118" s="97" t="s">
        <v>40</v>
      </c>
      <c r="L118" s="97"/>
      <c r="M118" s="97"/>
      <c r="N118" s="97"/>
      <c r="O118" s="97"/>
      <c r="P118" s="97" t="s">
        <v>40</v>
      </c>
      <c r="Q118" s="97" t="s">
        <v>40</v>
      </c>
      <c r="R118" s="97"/>
      <c r="S118" s="97"/>
      <c r="T118" s="97" t="s">
        <v>40</v>
      </c>
      <c r="U118" s="97"/>
      <c r="V118" s="97"/>
      <c r="W118" s="97" t="s">
        <v>40</v>
      </c>
      <c r="X118" s="97"/>
      <c r="Y118" s="97"/>
      <c r="Z118" s="97" t="s">
        <v>40</v>
      </c>
      <c r="AA118" s="97">
        <f t="shared" si="30"/>
        <v>8</v>
      </c>
      <c r="AB118" s="97">
        <f t="shared" si="29"/>
        <v>2</v>
      </c>
      <c r="AC118" s="97">
        <f t="shared" si="29"/>
        <v>0</v>
      </c>
      <c r="AD118" s="97">
        <f t="shared" si="29"/>
        <v>1</v>
      </c>
      <c r="AE118" s="97">
        <f t="shared" si="29"/>
        <v>0</v>
      </c>
      <c r="AF118" s="97">
        <f t="shared" si="29"/>
        <v>1</v>
      </c>
      <c r="AG118" s="97">
        <f t="shared" si="29"/>
        <v>1</v>
      </c>
      <c r="AH118" s="97">
        <f t="shared" si="29"/>
        <v>0</v>
      </c>
      <c r="AI118" s="97">
        <f t="shared" si="29"/>
        <v>1</v>
      </c>
      <c r="AJ118" s="97">
        <f t="shared" si="29"/>
        <v>2</v>
      </c>
      <c r="AK118" s="409"/>
    </row>
    <row r="119" spans="1:37" s="233" customFormat="1" x14ac:dyDescent="0.45">
      <c r="A119" s="266" t="s">
        <v>121</v>
      </c>
      <c r="B119" s="248" t="s">
        <v>511</v>
      </c>
      <c r="C119" s="247"/>
      <c r="D119" s="249" t="s">
        <v>40</v>
      </c>
      <c r="E119" s="249" t="s">
        <v>40</v>
      </c>
      <c r="F119" s="247"/>
      <c r="G119" s="247"/>
      <c r="H119" s="247"/>
      <c r="I119" s="99"/>
      <c r="J119" s="99"/>
      <c r="K119" s="99" t="s">
        <v>40</v>
      </c>
      <c r="L119" s="99"/>
      <c r="M119" s="99"/>
      <c r="N119" s="99"/>
      <c r="O119" s="99"/>
      <c r="P119" s="99" t="s">
        <v>40</v>
      </c>
      <c r="Q119" s="99"/>
      <c r="R119" s="99"/>
      <c r="S119" s="99"/>
      <c r="T119" s="99"/>
      <c r="U119" s="99"/>
      <c r="V119" s="99"/>
      <c r="W119" s="99" t="s">
        <v>40</v>
      </c>
      <c r="X119" s="99"/>
      <c r="Y119" s="99"/>
      <c r="Z119" s="99"/>
      <c r="AA119" s="232">
        <f>COUNTIF(C119:Z119,"x")</f>
        <v>5</v>
      </c>
      <c r="AB119" s="232">
        <f t="shared" si="29"/>
        <v>2</v>
      </c>
      <c r="AC119" s="232">
        <f t="shared" si="29"/>
        <v>0</v>
      </c>
      <c r="AD119" s="232">
        <f t="shared" si="29"/>
        <v>1</v>
      </c>
      <c r="AE119" s="232">
        <f t="shared" si="29"/>
        <v>0</v>
      </c>
      <c r="AF119" s="232">
        <f t="shared" si="29"/>
        <v>0</v>
      </c>
      <c r="AG119" s="232">
        <f t="shared" si="29"/>
        <v>1</v>
      </c>
      <c r="AH119" s="232">
        <f t="shared" si="29"/>
        <v>0</v>
      </c>
      <c r="AI119" s="232">
        <f t="shared" si="29"/>
        <v>0</v>
      </c>
      <c r="AJ119" s="232">
        <f t="shared" si="29"/>
        <v>1</v>
      </c>
      <c r="AK119" s="409"/>
    </row>
    <row r="120" spans="1:37" s="233" customFormat="1" x14ac:dyDescent="0.45">
      <c r="A120" s="266" t="s">
        <v>123</v>
      </c>
      <c r="B120" s="248" t="s">
        <v>512</v>
      </c>
      <c r="C120" s="247"/>
      <c r="D120" s="249"/>
      <c r="E120" s="249"/>
      <c r="F120" s="247"/>
      <c r="G120" s="247"/>
      <c r="H120" s="247"/>
      <c r="I120" s="99"/>
      <c r="J120" s="99"/>
      <c r="K120" s="99"/>
      <c r="L120" s="99"/>
      <c r="M120" s="99"/>
      <c r="N120" s="99"/>
      <c r="O120" s="99"/>
      <c r="P120" s="99"/>
      <c r="Q120" s="99" t="s">
        <v>40</v>
      </c>
      <c r="R120" s="99"/>
      <c r="S120" s="99"/>
      <c r="T120" s="99" t="s">
        <v>40</v>
      </c>
      <c r="U120" s="99"/>
      <c r="V120" s="99"/>
      <c r="W120" s="99"/>
      <c r="X120" s="99"/>
      <c r="Y120" s="99"/>
      <c r="Z120" s="99"/>
      <c r="AA120" s="232">
        <f>COUNTIF(C120:Z120,"x")</f>
        <v>2</v>
      </c>
      <c r="AB120" s="232">
        <f t="shared" si="29"/>
        <v>0</v>
      </c>
      <c r="AC120" s="232">
        <f t="shared" si="29"/>
        <v>0</v>
      </c>
      <c r="AD120" s="232">
        <f t="shared" si="29"/>
        <v>0</v>
      </c>
      <c r="AE120" s="232">
        <f t="shared" si="29"/>
        <v>0</v>
      </c>
      <c r="AF120" s="232">
        <f t="shared" si="29"/>
        <v>1</v>
      </c>
      <c r="AG120" s="232">
        <f t="shared" si="29"/>
        <v>0</v>
      </c>
      <c r="AH120" s="232">
        <f t="shared" si="29"/>
        <v>0</v>
      </c>
      <c r="AI120" s="232">
        <f t="shared" si="29"/>
        <v>0</v>
      </c>
      <c r="AJ120" s="232">
        <f t="shared" si="29"/>
        <v>1</v>
      </c>
      <c r="AK120" s="409"/>
    </row>
    <row r="121" spans="1:37" s="233" customFormat="1" x14ac:dyDescent="0.45">
      <c r="A121" s="266" t="s">
        <v>193</v>
      </c>
      <c r="B121" s="248" t="s">
        <v>513</v>
      </c>
      <c r="C121" s="247"/>
      <c r="D121" s="249"/>
      <c r="E121" s="249"/>
      <c r="F121" s="247"/>
      <c r="G121" s="247"/>
      <c r="H121" s="247"/>
      <c r="I121" s="99"/>
      <c r="J121" s="99"/>
      <c r="K121" s="99"/>
      <c r="L121" s="99"/>
      <c r="M121" s="99"/>
      <c r="N121" s="99"/>
      <c r="O121" s="99"/>
      <c r="P121" s="99"/>
      <c r="Q121" s="99"/>
      <c r="R121" s="99"/>
      <c r="S121" s="99"/>
      <c r="T121" s="99"/>
      <c r="U121" s="99"/>
      <c r="V121" s="99"/>
      <c r="W121" s="99" t="s">
        <v>40</v>
      </c>
      <c r="X121" s="99"/>
      <c r="Y121" s="99"/>
      <c r="Z121" s="99" t="s">
        <v>40</v>
      </c>
      <c r="AA121" s="232">
        <f>COUNTIF(C121:Z121,"x")</f>
        <v>2</v>
      </c>
      <c r="AB121" s="232">
        <f t="shared" si="29"/>
        <v>0</v>
      </c>
      <c r="AC121" s="232">
        <f t="shared" si="29"/>
        <v>0</v>
      </c>
      <c r="AD121" s="232">
        <f t="shared" si="29"/>
        <v>0</v>
      </c>
      <c r="AE121" s="232">
        <f t="shared" si="29"/>
        <v>0</v>
      </c>
      <c r="AF121" s="232">
        <f t="shared" si="29"/>
        <v>0</v>
      </c>
      <c r="AG121" s="232">
        <f t="shared" si="29"/>
        <v>1</v>
      </c>
      <c r="AH121" s="232">
        <f t="shared" si="29"/>
        <v>0</v>
      </c>
      <c r="AI121" s="232">
        <f t="shared" si="29"/>
        <v>1</v>
      </c>
      <c r="AJ121" s="232">
        <f t="shared" si="29"/>
        <v>0</v>
      </c>
      <c r="AK121" s="409"/>
    </row>
    <row r="122" spans="1:37" s="269" customFormat="1" x14ac:dyDescent="0.45">
      <c r="A122" s="159" t="s">
        <v>133</v>
      </c>
      <c r="B122" s="189" t="s">
        <v>144</v>
      </c>
      <c r="C122" s="122"/>
      <c r="D122" s="122" t="s">
        <v>40</v>
      </c>
      <c r="E122" s="122" t="s">
        <v>40</v>
      </c>
      <c r="F122" s="122"/>
      <c r="G122" s="122"/>
      <c r="H122" s="122"/>
      <c r="I122" s="122"/>
      <c r="J122" s="122"/>
      <c r="K122" s="122" t="s">
        <v>40</v>
      </c>
      <c r="L122" s="122"/>
      <c r="M122" s="122"/>
      <c r="N122" s="122"/>
      <c r="O122" s="122"/>
      <c r="P122" s="122" t="s">
        <v>40</v>
      </c>
      <c r="Q122" s="122"/>
      <c r="R122" s="122"/>
      <c r="S122" s="122"/>
      <c r="T122" s="122" t="s">
        <v>40</v>
      </c>
      <c r="U122" s="122"/>
      <c r="V122" s="122"/>
      <c r="W122" s="122" t="s">
        <v>40</v>
      </c>
      <c r="X122" s="122"/>
      <c r="Y122" s="122"/>
      <c r="Z122" s="122"/>
      <c r="AA122" s="97">
        <f t="shared" si="30"/>
        <v>6</v>
      </c>
      <c r="AB122" s="97">
        <f t="shared" si="29"/>
        <v>2</v>
      </c>
      <c r="AC122" s="97">
        <f t="shared" si="29"/>
        <v>0</v>
      </c>
      <c r="AD122" s="97">
        <f t="shared" si="29"/>
        <v>1</v>
      </c>
      <c r="AE122" s="97">
        <f t="shared" si="29"/>
        <v>0</v>
      </c>
      <c r="AF122" s="97">
        <f t="shared" si="29"/>
        <v>1</v>
      </c>
      <c r="AG122" s="97">
        <f t="shared" si="29"/>
        <v>1</v>
      </c>
      <c r="AH122" s="97">
        <f t="shared" si="29"/>
        <v>0</v>
      </c>
      <c r="AI122" s="97">
        <f t="shared" si="29"/>
        <v>0</v>
      </c>
      <c r="AJ122" s="97">
        <f t="shared" si="29"/>
        <v>1</v>
      </c>
      <c r="AK122" s="409"/>
    </row>
    <row r="123" spans="1:37" s="269" customFormat="1" x14ac:dyDescent="0.45">
      <c r="A123" s="266" t="s">
        <v>135</v>
      </c>
      <c r="B123" s="248" t="s">
        <v>514</v>
      </c>
      <c r="C123" s="249"/>
      <c r="D123" s="249" t="s">
        <v>40</v>
      </c>
      <c r="E123" s="249" t="s">
        <v>40</v>
      </c>
      <c r="F123" s="249"/>
      <c r="G123" s="249"/>
      <c r="H123" s="249"/>
      <c r="I123" s="249"/>
      <c r="J123" s="249"/>
      <c r="K123" s="249" t="s">
        <v>40</v>
      </c>
      <c r="L123" s="249"/>
      <c r="M123" s="249"/>
      <c r="N123" s="249"/>
      <c r="O123" s="249"/>
      <c r="P123" s="249" t="s">
        <v>40</v>
      </c>
      <c r="Q123" s="249"/>
      <c r="R123" s="249"/>
      <c r="S123" s="249"/>
      <c r="T123" s="249" t="s">
        <v>40</v>
      </c>
      <c r="U123" s="249"/>
      <c r="V123" s="249"/>
      <c r="W123" s="249" t="s">
        <v>40</v>
      </c>
      <c r="X123" s="249"/>
      <c r="Y123" s="249"/>
      <c r="Z123" s="249"/>
      <c r="AA123" s="99">
        <f t="shared" si="30"/>
        <v>6</v>
      </c>
      <c r="AB123" s="99">
        <f t="shared" si="29"/>
        <v>2</v>
      </c>
      <c r="AC123" s="99">
        <f t="shared" si="29"/>
        <v>0</v>
      </c>
      <c r="AD123" s="99">
        <f t="shared" si="29"/>
        <v>1</v>
      </c>
      <c r="AE123" s="99">
        <f t="shared" si="29"/>
        <v>0</v>
      </c>
      <c r="AF123" s="99">
        <f t="shared" si="29"/>
        <v>1</v>
      </c>
      <c r="AG123" s="99">
        <f t="shared" si="29"/>
        <v>1</v>
      </c>
      <c r="AH123" s="99">
        <f t="shared" si="29"/>
        <v>0</v>
      </c>
      <c r="AI123" s="99">
        <f t="shared" si="29"/>
        <v>0</v>
      </c>
      <c r="AJ123" s="99">
        <f t="shared" si="29"/>
        <v>1</v>
      </c>
      <c r="AK123" s="409"/>
    </row>
    <row r="124" spans="1:37" x14ac:dyDescent="0.45">
      <c r="A124" s="26" t="s">
        <v>156</v>
      </c>
      <c r="B124" s="86" t="s">
        <v>460</v>
      </c>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199"/>
    </row>
    <row r="125" spans="1:37" x14ac:dyDescent="0.45">
      <c r="A125" s="263" t="s">
        <v>41</v>
      </c>
      <c r="B125" s="120" t="s">
        <v>503</v>
      </c>
      <c r="C125" s="255" t="s">
        <v>40</v>
      </c>
      <c r="D125" s="255"/>
      <c r="E125" s="255"/>
      <c r="F125" s="255"/>
      <c r="G125" s="255"/>
      <c r="H125" s="255"/>
      <c r="I125" s="255"/>
      <c r="J125" s="255"/>
      <c r="K125" s="255"/>
      <c r="L125" s="255"/>
      <c r="M125" s="255"/>
      <c r="N125" s="255"/>
      <c r="O125" s="255" t="s">
        <v>40</v>
      </c>
      <c r="P125" s="255"/>
      <c r="Q125" s="255"/>
      <c r="R125" s="255"/>
      <c r="S125" s="255"/>
      <c r="T125" s="255"/>
      <c r="U125" s="97"/>
      <c r="V125" s="255"/>
      <c r="W125" s="255"/>
      <c r="X125" s="255"/>
      <c r="Y125" s="255"/>
      <c r="Z125" s="255"/>
      <c r="AA125" s="97">
        <f>COUNTIF(C125:Z125,"x")</f>
        <v>2</v>
      </c>
      <c r="AB125" s="97">
        <f t="shared" ref="AB125:AJ133" si="33">COUNTIFS($C125:$Z125,"x",$C$3:$Z$3,AB$4)</f>
        <v>1</v>
      </c>
      <c r="AC125" s="97">
        <f t="shared" si="33"/>
        <v>0</v>
      </c>
      <c r="AD125" s="97">
        <f t="shared" si="33"/>
        <v>0</v>
      </c>
      <c r="AE125" s="97">
        <f t="shared" si="33"/>
        <v>0</v>
      </c>
      <c r="AF125" s="97">
        <f t="shared" si="33"/>
        <v>1</v>
      </c>
      <c r="AG125" s="97">
        <f t="shared" si="33"/>
        <v>0</v>
      </c>
      <c r="AH125" s="97">
        <f t="shared" si="33"/>
        <v>0</v>
      </c>
      <c r="AI125" s="97">
        <f t="shared" si="33"/>
        <v>0</v>
      </c>
      <c r="AJ125" s="97">
        <f t="shared" si="33"/>
        <v>0</v>
      </c>
      <c r="AK125" s="409" t="s">
        <v>564</v>
      </c>
    </row>
    <row r="126" spans="1:37" s="233" customFormat="1" x14ac:dyDescent="0.45">
      <c r="A126" s="263" t="s">
        <v>58</v>
      </c>
      <c r="B126" s="158" t="s">
        <v>515</v>
      </c>
      <c r="C126" s="97"/>
      <c r="D126" s="97"/>
      <c r="E126" s="97"/>
      <c r="F126" s="97"/>
      <c r="G126" s="97" t="s">
        <v>40</v>
      </c>
      <c r="H126" s="97"/>
      <c r="I126" s="97"/>
      <c r="J126" s="97"/>
      <c r="K126" s="97"/>
      <c r="L126" s="97" t="s">
        <v>40</v>
      </c>
      <c r="M126" s="255"/>
      <c r="N126" s="97" t="s">
        <v>40</v>
      </c>
      <c r="O126" s="97"/>
      <c r="P126" s="97"/>
      <c r="Q126" s="97" t="s">
        <v>40</v>
      </c>
      <c r="R126" s="97"/>
      <c r="S126" s="97"/>
      <c r="T126" s="97"/>
      <c r="U126" s="93"/>
      <c r="V126" s="97"/>
      <c r="W126" s="97"/>
      <c r="X126" s="97" t="s">
        <v>40</v>
      </c>
      <c r="Y126" s="97" t="s">
        <v>40</v>
      </c>
      <c r="Z126" s="97" t="s">
        <v>40</v>
      </c>
      <c r="AA126" s="97">
        <f>COUNTIF(C126:Z126,"x")</f>
        <v>7</v>
      </c>
      <c r="AB126" s="97">
        <f t="shared" si="33"/>
        <v>0</v>
      </c>
      <c r="AC126" s="97">
        <f t="shared" si="33"/>
        <v>1</v>
      </c>
      <c r="AD126" s="97">
        <f t="shared" si="33"/>
        <v>0</v>
      </c>
      <c r="AE126" s="97">
        <f t="shared" si="33"/>
        <v>1</v>
      </c>
      <c r="AF126" s="97">
        <f t="shared" si="33"/>
        <v>1</v>
      </c>
      <c r="AG126" s="97">
        <f t="shared" si="33"/>
        <v>0</v>
      </c>
      <c r="AH126" s="97">
        <f t="shared" si="33"/>
        <v>2</v>
      </c>
      <c r="AI126" s="97">
        <f t="shared" si="33"/>
        <v>1</v>
      </c>
      <c r="AJ126" s="97">
        <f t="shared" si="33"/>
        <v>1</v>
      </c>
      <c r="AK126" s="409"/>
    </row>
    <row r="127" spans="1:37" s="233" customFormat="1" x14ac:dyDescent="0.45">
      <c r="A127" s="263" t="s">
        <v>115</v>
      </c>
      <c r="B127" s="197" t="s">
        <v>549</v>
      </c>
      <c r="C127" s="191"/>
      <c r="D127" s="191"/>
      <c r="E127" s="191"/>
      <c r="F127" s="191"/>
      <c r="G127" s="191"/>
      <c r="H127" s="191"/>
      <c r="I127" s="191" t="s">
        <v>40</v>
      </c>
      <c r="J127" s="191"/>
      <c r="K127" s="191"/>
      <c r="L127" s="191"/>
      <c r="M127" s="255" t="s">
        <v>40</v>
      </c>
      <c r="N127" s="191"/>
      <c r="O127" s="191"/>
      <c r="P127" s="191"/>
      <c r="Q127" s="191"/>
      <c r="R127" s="191" t="s">
        <v>40</v>
      </c>
      <c r="S127" s="255" t="s">
        <v>40</v>
      </c>
      <c r="T127" s="191"/>
      <c r="U127" s="191" t="s">
        <v>40</v>
      </c>
      <c r="V127" s="191" t="s">
        <v>40</v>
      </c>
      <c r="W127" s="191"/>
      <c r="X127" s="191"/>
      <c r="Y127" s="191"/>
      <c r="Z127" s="191"/>
      <c r="AA127" s="97">
        <f>COUNTIF(C127:Z127,"x")</f>
        <v>6</v>
      </c>
      <c r="AB127" s="97">
        <f t="shared" si="33"/>
        <v>0</v>
      </c>
      <c r="AC127" s="97">
        <f t="shared" si="33"/>
        <v>2</v>
      </c>
      <c r="AD127" s="97">
        <f t="shared" si="33"/>
        <v>0</v>
      </c>
      <c r="AE127" s="97">
        <f t="shared" si="33"/>
        <v>2</v>
      </c>
      <c r="AF127" s="97">
        <f t="shared" si="33"/>
        <v>0</v>
      </c>
      <c r="AG127" s="97">
        <f t="shared" si="33"/>
        <v>1</v>
      </c>
      <c r="AH127" s="97">
        <f t="shared" si="33"/>
        <v>1</v>
      </c>
      <c r="AI127" s="97">
        <f t="shared" si="33"/>
        <v>0</v>
      </c>
      <c r="AJ127" s="97">
        <f t="shared" si="33"/>
        <v>0</v>
      </c>
      <c r="AK127" s="409"/>
    </row>
    <row r="128" spans="1:37" s="233" customFormat="1" x14ac:dyDescent="0.45">
      <c r="A128" s="263" t="s">
        <v>117</v>
      </c>
      <c r="B128" s="158" t="s">
        <v>516</v>
      </c>
      <c r="C128" s="97"/>
      <c r="D128" s="97" t="s">
        <v>40</v>
      </c>
      <c r="E128" s="97"/>
      <c r="F128" s="97"/>
      <c r="G128" s="97"/>
      <c r="H128" s="97"/>
      <c r="I128" s="97"/>
      <c r="J128" s="97"/>
      <c r="K128" s="97"/>
      <c r="L128" s="97"/>
      <c r="M128" s="97"/>
      <c r="N128" s="97"/>
      <c r="O128" s="97"/>
      <c r="P128" s="97"/>
      <c r="Q128" s="97"/>
      <c r="R128" s="97"/>
      <c r="S128" s="97"/>
      <c r="T128" s="97"/>
      <c r="U128" s="97"/>
      <c r="V128" s="97"/>
      <c r="W128" s="97"/>
      <c r="X128" s="97"/>
      <c r="Y128" s="97"/>
      <c r="Z128" s="97"/>
      <c r="AA128" s="97">
        <f t="shared" ref="AA128:AA133" si="34">COUNTIF(C128:Z128,"x")</f>
        <v>1</v>
      </c>
      <c r="AB128" s="97">
        <f t="shared" si="33"/>
        <v>1</v>
      </c>
      <c r="AC128" s="97">
        <f t="shared" si="33"/>
        <v>0</v>
      </c>
      <c r="AD128" s="97">
        <f t="shared" si="33"/>
        <v>0</v>
      </c>
      <c r="AE128" s="97">
        <f t="shared" si="33"/>
        <v>0</v>
      </c>
      <c r="AF128" s="97">
        <f t="shared" si="33"/>
        <v>0</v>
      </c>
      <c r="AG128" s="97">
        <f t="shared" si="33"/>
        <v>0</v>
      </c>
      <c r="AH128" s="97">
        <f t="shared" si="33"/>
        <v>0</v>
      </c>
      <c r="AI128" s="97">
        <f t="shared" si="33"/>
        <v>0</v>
      </c>
      <c r="AJ128" s="97">
        <f t="shared" si="33"/>
        <v>0</v>
      </c>
      <c r="AK128" s="409"/>
    </row>
    <row r="129" spans="1:37" s="233" customFormat="1" x14ac:dyDescent="0.45">
      <c r="A129" s="263" t="s">
        <v>119</v>
      </c>
      <c r="B129" s="158" t="s">
        <v>517</v>
      </c>
      <c r="C129" s="97"/>
      <c r="D129" s="97" t="s">
        <v>40</v>
      </c>
      <c r="E129" s="97"/>
      <c r="F129" s="97"/>
      <c r="G129" s="97"/>
      <c r="H129" s="97"/>
      <c r="I129" s="97"/>
      <c r="J129" s="97"/>
      <c r="K129" s="97"/>
      <c r="L129" s="97"/>
      <c r="M129" s="97"/>
      <c r="N129" s="97"/>
      <c r="O129" s="97"/>
      <c r="P129" s="97"/>
      <c r="Q129" s="97"/>
      <c r="R129" s="97"/>
      <c r="S129" s="97"/>
      <c r="T129" s="97"/>
      <c r="U129" s="97"/>
      <c r="V129" s="97"/>
      <c r="W129" s="97"/>
      <c r="X129" s="97"/>
      <c r="Y129" s="97"/>
      <c r="Z129" s="97"/>
      <c r="AA129" s="97">
        <f t="shared" si="34"/>
        <v>1</v>
      </c>
      <c r="AB129" s="97">
        <f t="shared" si="33"/>
        <v>1</v>
      </c>
      <c r="AC129" s="97">
        <f t="shared" si="33"/>
        <v>0</v>
      </c>
      <c r="AD129" s="97">
        <f t="shared" si="33"/>
        <v>0</v>
      </c>
      <c r="AE129" s="97">
        <f t="shared" si="33"/>
        <v>0</v>
      </c>
      <c r="AF129" s="97">
        <f t="shared" si="33"/>
        <v>0</v>
      </c>
      <c r="AG129" s="97">
        <f t="shared" si="33"/>
        <v>0</v>
      </c>
      <c r="AH129" s="97">
        <f t="shared" si="33"/>
        <v>0</v>
      </c>
      <c r="AI129" s="97">
        <f t="shared" si="33"/>
        <v>0</v>
      </c>
      <c r="AJ129" s="97">
        <f t="shared" si="33"/>
        <v>0</v>
      </c>
      <c r="AK129" s="409"/>
    </row>
    <row r="130" spans="1:37" s="233" customFormat="1" x14ac:dyDescent="0.45">
      <c r="A130" s="263" t="s">
        <v>133</v>
      </c>
      <c r="B130" s="158" t="s">
        <v>518</v>
      </c>
      <c r="C130" s="229"/>
      <c r="D130" s="229"/>
      <c r="E130" s="97" t="s">
        <v>40</v>
      </c>
      <c r="F130" s="229"/>
      <c r="G130" s="229"/>
      <c r="H130" s="238"/>
      <c r="I130" s="97"/>
      <c r="J130" s="97"/>
      <c r="K130" s="97" t="s">
        <v>40</v>
      </c>
      <c r="L130" s="97"/>
      <c r="M130" s="97"/>
      <c r="N130" s="97"/>
      <c r="O130" s="97"/>
      <c r="P130" s="97" t="s">
        <v>40</v>
      </c>
      <c r="Q130" s="97"/>
      <c r="R130" s="97"/>
      <c r="S130" s="97"/>
      <c r="T130" s="97" t="s">
        <v>40</v>
      </c>
      <c r="U130" s="97"/>
      <c r="V130" s="97"/>
      <c r="W130" s="97"/>
      <c r="X130" s="97"/>
      <c r="Y130" s="97"/>
      <c r="Z130" s="97"/>
      <c r="AA130" s="97">
        <f t="shared" si="34"/>
        <v>4</v>
      </c>
      <c r="AB130" s="97">
        <f t="shared" si="33"/>
        <v>1</v>
      </c>
      <c r="AC130" s="97">
        <f t="shared" si="33"/>
        <v>0</v>
      </c>
      <c r="AD130" s="97">
        <f t="shared" si="33"/>
        <v>1</v>
      </c>
      <c r="AE130" s="97">
        <f t="shared" si="33"/>
        <v>0</v>
      </c>
      <c r="AF130" s="97">
        <f t="shared" si="33"/>
        <v>1</v>
      </c>
      <c r="AG130" s="97">
        <f t="shared" si="33"/>
        <v>0</v>
      </c>
      <c r="AH130" s="97">
        <f t="shared" si="33"/>
        <v>0</v>
      </c>
      <c r="AI130" s="97">
        <f t="shared" si="33"/>
        <v>0</v>
      </c>
      <c r="AJ130" s="97">
        <f t="shared" si="33"/>
        <v>1</v>
      </c>
      <c r="AK130" s="409"/>
    </row>
    <row r="131" spans="1:37" s="233" customFormat="1" x14ac:dyDescent="0.45">
      <c r="A131" s="263" t="s">
        <v>139</v>
      </c>
      <c r="B131" s="158" t="s">
        <v>519</v>
      </c>
      <c r="C131" s="229"/>
      <c r="D131" s="261" t="s">
        <v>40</v>
      </c>
      <c r="E131" s="229"/>
      <c r="F131" s="97" t="s">
        <v>40</v>
      </c>
      <c r="G131" s="229"/>
      <c r="H131" s="97" t="s">
        <v>40</v>
      </c>
      <c r="I131" s="97"/>
      <c r="J131" s="97" t="s">
        <v>40</v>
      </c>
      <c r="K131" s="97" t="s">
        <v>40</v>
      </c>
      <c r="L131" s="97"/>
      <c r="M131" s="97"/>
      <c r="N131" s="97"/>
      <c r="O131" s="97"/>
      <c r="P131" s="97" t="s">
        <v>40</v>
      </c>
      <c r="Q131" s="97"/>
      <c r="R131" s="97"/>
      <c r="S131" s="97"/>
      <c r="T131" s="97"/>
      <c r="U131" s="97"/>
      <c r="V131" s="97"/>
      <c r="W131" s="97" t="s">
        <v>40</v>
      </c>
      <c r="X131" s="97"/>
      <c r="Y131" s="97"/>
      <c r="Z131" s="97"/>
      <c r="AA131" s="97">
        <f t="shared" si="34"/>
        <v>7</v>
      </c>
      <c r="AB131" s="97">
        <f t="shared" si="33"/>
        <v>2</v>
      </c>
      <c r="AC131" s="97">
        <f t="shared" si="33"/>
        <v>0</v>
      </c>
      <c r="AD131" s="97">
        <f t="shared" si="33"/>
        <v>3</v>
      </c>
      <c r="AE131" s="97">
        <f t="shared" si="33"/>
        <v>0</v>
      </c>
      <c r="AF131" s="97">
        <f t="shared" si="33"/>
        <v>0</v>
      </c>
      <c r="AG131" s="97">
        <f t="shared" si="33"/>
        <v>1</v>
      </c>
      <c r="AH131" s="97">
        <f t="shared" si="33"/>
        <v>0</v>
      </c>
      <c r="AI131" s="97">
        <f t="shared" si="33"/>
        <v>0</v>
      </c>
      <c r="AJ131" s="97">
        <f t="shared" si="33"/>
        <v>1</v>
      </c>
      <c r="AK131" s="409"/>
    </row>
    <row r="132" spans="1:37" s="233" customFormat="1" x14ac:dyDescent="0.45">
      <c r="A132" s="263" t="s">
        <v>246</v>
      </c>
      <c r="B132" s="158" t="s">
        <v>520</v>
      </c>
      <c r="C132" s="229"/>
      <c r="D132" s="229"/>
      <c r="E132" s="229"/>
      <c r="F132" s="229"/>
      <c r="G132" s="229"/>
      <c r="H132" s="97" t="s">
        <v>40</v>
      </c>
      <c r="I132" s="97"/>
      <c r="J132" s="97"/>
      <c r="K132" s="97"/>
      <c r="L132" s="97"/>
      <c r="M132" s="97"/>
      <c r="N132" s="97"/>
      <c r="O132" s="97"/>
      <c r="P132" s="97"/>
      <c r="Q132" s="97"/>
      <c r="R132" s="97"/>
      <c r="S132" s="97"/>
      <c r="T132" s="97"/>
      <c r="U132" s="97"/>
      <c r="V132" s="97"/>
      <c r="W132" s="97"/>
      <c r="X132" s="97"/>
      <c r="Y132" s="97"/>
      <c r="Z132" s="97"/>
      <c r="AA132" s="97">
        <f t="shared" si="34"/>
        <v>1</v>
      </c>
      <c r="AB132" s="97">
        <f t="shared" si="33"/>
        <v>0</v>
      </c>
      <c r="AC132" s="97">
        <f t="shared" si="33"/>
        <v>0</v>
      </c>
      <c r="AD132" s="97">
        <f t="shared" si="33"/>
        <v>1</v>
      </c>
      <c r="AE132" s="97">
        <f t="shared" si="33"/>
        <v>0</v>
      </c>
      <c r="AF132" s="97">
        <f t="shared" si="33"/>
        <v>0</v>
      </c>
      <c r="AG132" s="97">
        <f t="shared" si="33"/>
        <v>0</v>
      </c>
      <c r="AH132" s="97">
        <f t="shared" si="33"/>
        <v>0</v>
      </c>
      <c r="AI132" s="97">
        <f t="shared" si="33"/>
        <v>0</v>
      </c>
      <c r="AJ132" s="97">
        <f t="shared" si="33"/>
        <v>0</v>
      </c>
      <c r="AK132" s="409"/>
    </row>
    <row r="133" spans="1:37" s="233" customFormat="1" x14ac:dyDescent="0.45">
      <c r="A133" s="263" t="s">
        <v>259</v>
      </c>
      <c r="B133" s="158" t="s">
        <v>521</v>
      </c>
      <c r="C133" s="97"/>
      <c r="D133" s="97"/>
      <c r="E133" s="97"/>
      <c r="F133" s="97"/>
      <c r="G133" s="97"/>
      <c r="H133" s="97"/>
      <c r="I133" s="97"/>
      <c r="J133" s="97"/>
      <c r="K133" s="97" t="s">
        <v>40</v>
      </c>
      <c r="L133" s="97"/>
      <c r="M133" s="97"/>
      <c r="N133" s="97"/>
      <c r="O133" s="97"/>
      <c r="P133" s="97"/>
      <c r="Q133" s="97"/>
      <c r="R133" s="97"/>
      <c r="S133" s="97"/>
      <c r="T133" s="97"/>
      <c r="U133" s="97"/>
      <c r="V133" s="97"/>
      <c r="W133" s="97"/>
      <c r="X133" s="97"/>
      <c r="Y133" s="97"/>
      <c r="Z133" s="97"/>
      <c r="AA133" s="97">
        <f t="shared" si="34"/>
        <v>1</v>
      </c>
      <c r="AB133" s="97">
        <f t="shared" si="33"/>
        <v>0</v>
      </c>
      <c r="AC133" s="97">
        <f t="shared" si="33"/>
        <v>0</v>
      </c>
      <c r="AD133" s="97">
        <f t="shared" si="33"/>
        <v>1</v>
      </c>
      <c r="AE133" s="97">
        <f t="shared" si="33"/>
        <v>0</v>
      </c>
      <c r="AF133" s="97">
        <f t="shared" si="33"/>
        <v>0</v>
      </c>
      <c r="AG133" s="97">
        <f t="shared" si="33"/>
        <v>0</v>
      </c>
      <c r="AH133" s="97">
        <f t="shared" si="33"/>
        <v>0</v>
      </c>
      <c r="AI133" s="97">
        <f t="shared" si="33"/>
        <v>0</v>
      </c>
      <c r="AJ133" s="97">
        <f t="shared" si="33"/>
        <v>0</v>
      </c>
      <c r="AK133" s="409"/>
    </row>
    <row r="134" spans="1:37" x14ac:dyDescent="0.45">
      <c r="A134" s="26" t="s">
        <v>463</v>
      </c>
      <c r="B134" s="86" t="s">
        <v>284</v>
      </c>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199"/>
    </row>
    <row r="135" spans="1:37" x14ac:dyDescent="0.45">
      <c r="A135" s="263" t="s">
        <v>41</v>
      </c>
      <c r="B135" s="120" t="s">
        <v>503</v>
      </c>
      <c r="C135" s="187" t="s">
        <v>40</v>
      </c>
      <c r="D135" s="187"/>
      <c r="E135" s="187"/>
      <c r="F135" s="187"/>
      <c r="G135" s="187"/>
      <c r="H135" s="187"/>
      <c r="I135" s="187"/>
      <c r="J135" s="187"/>
      <c r="K135" s="187"/>
      <c r="L135" s="187"/>
      <c r="M135" s="187"/>
      <c r="N135" s="187"/>
      <c r="O135" s="187" t="s">
        <v>40</v>
      </c>
      <c r="P135" s="187"/>
      <c r="Q135" s="187"/>
      <c r="R135" s="187"/>
      <c r="S135" s="187"/>
      <c r="T135" s="187"/>
      <c r="U135" s="97"/>
      <c r="V135" s="97"/>
      <c r="W135" s="187"/>
      <c r="X135" s="187"/>
      <c r="Y135" s="187"/>
      <c r="Z135" s="187"/>
      <c r="AA135" s="97">
        <f>COUNTIF(C135:Z135,"x")</f>
        <v>2</v>
      </c>
      <c r="AB135" s="97">
        <f t="shared" ref="AB135:AJ144" si="35">COUNTIFS($C135:$Z135,"x",$C$3:$Z$3,AB$4)</f>
        <v>1</v>
      </c>
      <c r="AC135" s="97">
        <f t="shared" si="35"/>
        <v>0</v>
      </c>
      <c r="AD135" s="97">
        <f t="shared" si="35"/>
        <v>0</v>
      </c>
      <c r="AE135" s="97">
        <f t="shared" si="35"/>
        <v>0</v>
      </c>
      <c r="AF135" s="97">
        <f t="shared" si="35"/>
        <v>1</v>
      </c>
      <c r="AG135" s="97">
        <f t="shared" si="35"/>
        <v>0</v>
      </c>
      <c r="AH135" s="97">
        <f t="shared" si="35"/>
        <v>0</v>
      </c>
      <c r="AI135" s="97">
        <f t="shared" si="35"/>
        <v>0</v>
      </c>
      <c r="AJ135" s="97">
        <f t="shared" si="35"/>
        <v>0</v>
      </c>
      <c r="AK135" s="409" t="s">
        <v>565</v>
      </c>
    </row>
    <row r="136" spans="1:37" x14ac:dyDescent="0.45">
      <c r="A136" s="263" t="s">
        <v>58</v>
      </c>
      <c r="B136" s="245" t="s">
        <v>515</v>
      </c>
      <c r="C136" s="97"/>
      <c r="D136" s="97"/>
      <c r="E136" s="97"/>
      <c r="F136" s="97"/>
      <c r="G136" s="97" t="s">
        <v>40</v>
      </c>
      <c r="H136" s="97"/>
      <c r="I136" s="187"/>
      <c r="J136" s="187"/>
      <c r="K136" s="187"/>
      <c r="L136" s="187" t="s">
        <v>40</v>
      </c>
      <c r="M136" s="187"/>
      <c r="N136" s="187" t="s">
        <v>40</v>
      </c>
      <c r="O136" s="187"/>
      <c r="P136" s="187"/>
      <c r="Q136" s="187" t="s">
        <v>40</v>
      </c>
      <c r="R136" s="187"/>
      <c r="S136" s="187"/>
      <c r="T136" s="187"/>
      <c r="U136" s="187"/>
      <c r="V136" s="187"/>
      <c r="W136" s="187"/>
      <c r="X136" s="187" t="s">
        <v>40</v>
      </c>
      <c r="Y136" s="187" t="s">
        <v>40</v>
      </c>
      <c r="Z136" s="187" t="s">
        <v>40</v>
      </c>
      <c r="AA136" s="229">
        <f>COUNTIF(C136:Z136,"x")</f>
        <v>7</v>
      </c>
      <c r="AB136" s="229">
        <f t="shared" si="35"/>
        <v>0</v>
      </c>
      <c r="AC136" s="229">
        <f t="shared" si="35"/>
        <v>1</v>
      </c>
      <c r="AD136" s="229">
        <f t="shared" si="35"/>
        <v>0</v>
      </c>
      <c r="AE136" s="229">
        <f t="shared" si="35"/>
        <v>1</v>
      </c>
      <c r="AF136" s="229">
        <f t="shared" si="35"/>
        <v>1</v>
      </c>
      <c r="AG136" s="229">
        <f t="shared" si="35"/>
        <v>0</v>
      </c>
      <c r="AH136" s="229">
        <f t="shared" si="35"/>
        <v>2</v>
      </c>
      <c r="AI136" s="229">
        <f t="shared" si="35"/>
        <v>1</v>
      </c>
      <c r="AJ136" s="229">
        <f t="shared" si="35"/>
        <v>1</v>
      </c>
      <c r="AK136" s="409"/>
    </row>
    <row r="137" spans="1:37" s="233" customFormat="1" x14ac:dyDescent="0.45">
      <c r="A137" s="263" t="s">
        <v>115</v>
      </c>
      <c r="B137" s="189" t="s">
        <v>550</v>
      </c>
      <c r="C137" s="191"/>
      <c r="D137" s="191"/>
      <c r="E137" s="191"/>
      <c r="F137" s="191"/>
      <c r="G137" s="191"/>
      <c r="H137" s="191"/>
      <c r="I137" s="191" t="s">
        <v>40</v>
      </c>
      <c r="J137" s="191"/>
      <c r="K137" s="191"/>
      <c r="L137" s="191"/>
      <c r="M137" s="187" t="s">
        <v>40</v>
      </c>
      <c r="N137" s="191"/>
      <c r="O137" s="191"/>
      <c r="P137" s="191"/>
      <c r="Q137" s="191"/>
      <c r="R137" s="191" t="s">
        <v>40</v>
      </c>
      <c r="S137" s="187" t="s">
        <v>40</v>
      </c>
      <c r="T137" s="191"/>
      <c r="U137" s="191" t="s">
        <v>40</v>
      </c>
      <c r="V137" s="191" t="s">
        <v>40</v>
      </c>
      <c r="W137" s="191"/>
      <c r="X137" s="191"/>
      <c r="Y137" s="191"/>
      <c r="Z137" s="191"/>
      <c r="AA137" s="97">
        <f>COUNTIF(C137:Z137,"x")</f>
        <v>6</v>
      </c>
      <c r="AB137" s="97">
        <f t="shared" si="35"/>
        <v>0</v>
      </c>
      <c r="AC137" s="97">
        <f t="shared" si="35"/>
        <v>2</v>
      </c>
      <c r="AD137" s="97">
        <f t="shared" si="35"/>
        <v>0</v>
      </c>
      <c r="AE137" s="97">
        <f t="shared" si="35"/>
        <v>2</v>
      </c>
      <c r="AF137" s="97">
        <f t="shared" si="35"/>
        <v>0</v>
      </c>
      <c r="AG137" s="97">
        <f t="shared" si="35"/>
        <v>1</v>
      </c>
      <c r="AH137" s="97">
        <f t="shared" si="35"/>
        <v>1</v>
      </c>
      <c r="AI137" s="97">
        <f t="shared" si="35"/>
        <v>0</v>
      </c>
      <c r="AJ137" s="97">
        <f t="shared" si="35"/>
        <v>0</v>
      </c>
      <c r="AK137" s="409"/>
    </row>
    <row r="138" spans="1:37" s="233" customFormat="1" x14ac:dyDescent="0.45">
      <c r="A138" s="263" t="s">
        <v>117</v>
      </c>
      <c r="B138" s="158" t="s">
        <v>522</v>
      </c>
      <c r="C138" s="97"/>
      <c r="D138" s="97" t="s">
        <v>40</v>
      </c>
      <c r="E138" s="97" t="s">
        <v>40</v>
      </c>
      <c r="F138" s="97" t="s">
        <v>40</v>
      </c>
      <c r="G138" s="97"/>
      <c r="H138" s="97" t="s">
        <v>40</v>
      </c>
      <c r="I138" s="97"/>
      <c r="J138" s="97" t="s">
        <v>40</v>
      </c>
      <c r="K138" s="97" t="s">
        <v>40</v>
      </c>
      <c r="L138" s="97"/>
      <c r="M138" s="97"/>
      <c r="N138" s="97"/>
      <c r="O138" s="97"/>
      <c r="P138" s="97" t="s">
        <v>40</v>
      </c>
      <c r="Q138" s="97"/>
      <c r="R138" s="97"/>
      <c r="S138" s="97"/>
      <c r="T138" s="97" t="s">
        <v>40</v>
      </c>
      <c r="U138" s="97"/>
      <c r="V138" s="97"/>
      <c r="W138" s="97" t="s">
        <v>40</v>
      </c>
      <c r="X138" s="97"/>
      <c r="Y138" s="97"/>
      <c r="Z138" s="97"/>
      <c r="AA138" s="97">
        <f t="shared" ref="AA138:AA139" si="36">COUNTIF(C138:Z138,"x")</f>
        <v>9</v>
      </c>
      <c r="AB138" s="97">
        <f t="shared" si="35"/>
        <v>2</v>
      </c>
      <c r="AC138" s="97">
        <f t="shared" si="35"/>
        <v>0</v>
      </c>
      <c r="AD138" s="97">
        <f t="shared" si="35"/>
        <v>3</v>
      </c>
      <c r="AE138" s="97">
        <f t="shared" si="35"/>
        <v>0</v>
      </c>
      <c r="AF138" s="97">
        <f t="shared" si="35"/>
        <v>1</v>
      </c>
      <c r="AG138" s="97">
        <f t="shared" si="35"/>
        <v>1</v>
      </c>
      <c r="AH138" s="97">
        <f t="shared" si="35"/>
        <v>0</v>
      </c>
      <c r="AI138" s="97">
        <f t="shared" si="35"/>
        <v>0</v>
      </c>
      <c r="AJ138" s="97">
        <f t="shared" si="35"/>
        <v>2</v>
      </c>
      <c r="AK138" s="409"/>
    </row>
    <row r="139" spans="1:37" s="233" customFormat="1" x14ac:dyDescent="0.45">
      <c r="A139" s="263" t="s">
        <v>119</v>
      </c>
      <c r="B139" s="158" t="s">
        <v>523</v>
      </c>
      <c r="C139" s="97"/>
      <c r="D139" s="97" t="s">
        <v>40</v>
      </c>
      <c r="E139" s="97"/>
      <c r="F139" s="97"/>
      <c r="G139" s="97"/>
      <c r="H139" s="97"/>
      <c r="I139" s="97"/>
      <c r="J139" s="97" t="s">
        <v>40</v>
      </c>
      <c r="K139" s="97"/>
      <c r="L139" s="97"/>
      <c r="M139" s="97"/>
      <c r="N139" s="97"/>
      <c r="O139" s="97"/>
      <c r="P139" s="97"/>
      <c r="Q139" s="97"/>
      <c r="R139" s="97"/>
      <c r="S139" s="97"/>
      <c r="T139" s="97"/>
      <c r="U139" s="97"/>
      <c r="V139" s="97"/>
      <c r="W139" s="97"/>
      <c r="X139" s="97"/>
      <c r="Y139" s="97"/>
      <c r="Z139" s="97"/>
      <c r="AA139" s="97">
        <f t="shared" si="36"/>
        <v>2</v>
      </c>
      <c r="AB139" s="97">
        <f t="shared" si="35"/>
        <v>1</v>
      </c>
      <c r="AC139" s="97">
        <f t="shared" si="35"/>
        <v>0</v>
      </c>
      <c r="AD139" s="97">
        <f t="shared" si="35"/>
        <v>1</v>
      </c>
      <c r="AE139" s="97">
        <f t="shared" si="35"/>
        <v>0</v>
      </c>
      <c r="AF139" s="97">
        <f t="shared" si="35"/>
        <v>0</v>
      </c>
      <c r="AG139" s="97">
        <f t="shared" si="35"/>
        <v>0</v>
      </c>
      <c r="AH139" s="97">
        <f t="shared" si="35"/>
        <v>0</v>
      </c>
      <c r="AI139" s="97">
        <f t="shared" si="35"/>
        <v>0</v>
      </c>
      <c r="AJ139" s="97">
        <f t="shared" si="35"/>
        <v>0</v>
      </c>
      <c r="AK139" s="409"/>
    </row>
    <row r="140" spans="1:37" s="233" customFormat="1" x14ac:dyDescent="0.45">
      <c r="A140" s="263" t="s">
        <v>133</v>
      </c>
      <c r="B140" s="158" t="s">
        <v>524</v>
      </c>
      <c r="C140" s="97"/>
      <c r="D140" s="97" t="s">
        <v>40</v>
      </c>
      <c r="E140" s="97"/>
      <c r="F140" s="97"/>
      <c r="G140" s="97"/>
      <c r="H140" s="97"/>
      <c r="I140" s="97"/>
      <c r="J140" s="97"/>
      <c r="K140" s="97"/>
      <c r="L140" s="97"/>
      <c r="M140" s="97"/>
      <c r="N140" s="97"/>
      <c r="O140" s="97"/>
      <c r="P140" s="97"/>
      <c r="Q140" s="97"/>
      <c r="R140" s="97"/>
      <c r="S140" s="97"/>
      <c r="T140" s="97" t="s">
        <v>40</v>
      </c>
      <c r="U140" s="97"/>
      <c r="V140" s="97"/>
      <c r="W140" s="97"/>
      <c r="X140" s="97"/>
      <c r="Y140" s="97"/>
      <c r="Z140" s="97"/>
      <c r="AA140" s="97">
        <f>COUNTIF(C140:Z140,"x")</f>
        <v>2</v>
      </c>
      <c r="AB140" s="97">
        <f t="shared" si="35"/>
        <v>1</v>
      </c>
      <c r="AC140" s="97">
        <f t="shared" si="35"/>
        <v>0</v>
      </c>
      <c r="AD140" s="97">
        <f t="shared" si="35"/>
        <v>0</v>
      </c>
      <c r="AE140" s="97">
        <f t="shared" si="35"/>
        <v>0</v>
      </c>
      <c r="AF140" s="97">
        <f t="shared" si="35"/>
        <v>1</v>
      </c>
      <c r="AG140" s="97">
        <f t="shared" si="35"/>
        <v>0</v>
      </c>
      <c r="AH140" s="97">
        <f t="shared" si="35"/>
        <v>0</v>
      </c>
      <c r="AI140" s="97">
        <f t="shared" si="35"/>
        <v>0</v>
      </c>
      <c r="AJ140" s="97">
        <f t="shared" si="35"/>
        <v>0</v>
      </c>
      <c r="AK140" s="409"/>
    </row>
    <row r="141" spans="1:37" s="233" customFormat="1" x14ac:dyDescent="0.45">
      <c r="A141" s="263" t="s">
        <v>139</v>
      </c>
      <c r="B141" s="158" t="s">
        <v>525</v>
      </c>
      <c r="C141" s="97"/>
      <c r="D141" s="97"/>
      <c r="E141" s="97"/>
      <c r="F141" s="97"/>
      <c r="G141" s="97"/>
      <c r="H141" s="97"/>
      <c r="I141" s="97"/>
      <c r="J141" s="97"/>
      <c r="K141" s="97" t="s">
        <v>40</v>
      </c>
      <c r="L141" s="97"/>
      <c r="M141" s="97"/>
      <c r="N141" s="97"/>
      <c r="O141" s="97"/>
      <c r="P141" s="97"/>
      <c r="Q141" s="97"/>
      <c r="R141" s="97"/>
      <c r="S141" s="97"/>
      <c r="T141" s="97"/>
      <c r="U141" s="97"/>
      <c r="V141" s="97"/>
      <c r="W141" s="97"/>
      <c r="X141" s="97"/>
      <c r="Y141" s="97"/>
      <c r="Z141" s="97"/>
      <c r="AA141" s="97">
        <f>COUNTIF(C141:Z141,"x")</f>
        <v>1</v>
      </c>
      <c r="AB141" s="97">
        <f t="shared" si="35"/>
        <v>0</v>
      </c>
      <c r="AC141" s="97">
        <f t="shared" si="35"/>
        <v>0</v>
      </c>
      <c r="AD141" s="97">
        <f t="shared" si="35"/>
        <v>1</v>
      </c>
      <c r="AE141" s="97">
        <f t="shared" si="35"/>
        <v>0</v>
      </c>
      <c r="AF141" s="97">
        <f t="shared" si="35"/>
        <v>0</v>
      </c>
      <c r="AG141" s="97">
        <f t="shared" si="35"/>
        <v>0</v>
      </c>
      <c r="AH141" s="97">
        <f t="shared" si="35"/>
        <v>0</v>
      </c>
      <c r="AI141" s="97">
        <f t="shared" si="35"/>
        <v>0</v>
      </c>
      <c r="AJ141" s="97">
        <f t="shared" si="35"/>
        <v>0</v>
      </c>
      <c r="AK141" s="409"/>
    </row>
    <row r="142" spans="1:37" s="233" customFormat="1" x14ac:dyDescent="0.45">
      <c r="A142" s="263" t="s">
        <v>246</v>
      </c>
      <c r="B142" s="158" t="s">
        <v>134</v>
      </c>
      <c r="C142" s="229"/>
      <c r="D142" s="97" t="s">
        <v>40</v>
      </c>
      <c r="E142" s="229"/>
      <c r="F142" s="97" t="s">
        <v>40</v>
      </c>
      <c r="G142" s="229"/>
      <c r="H142" s="229"/>
      <c r="I142" s="97"/>
      <c r="J142" s="97" t="s">
        <v>40</v>
      </c>
      <c r="K142" s="97" t="s">
        <v>40</v>
      </c>
      <c r="L142" s="97"/>
      <c r="M142" s="97"/>
      <c r="N142" s="97"/>
      <c r="O142" s="97"/>
      <c r="P142" s="97"/>
      <c r="Q142" s="97"/>
      <c r="R142" s="97"/>
      <c r="S142" s="97"/>
      <c r="T142" s="97" t="s">
        <v>40</v>
      </c>
      <c r="U142" s="97"/>
      <c r="V142" s="97"/>
      <c r="W142" s="97"/>
      <c r="X142" s="97"/>
      <c r="Y142" s="97"/>
      <c r="Z142" s="97"/>
      <c r="AA142" s="97">
        <f>COUNTIF(C142:Z142,"x")</f>
        <v>5</v>
      </c>
      <c r="AB142" s="97">
        <f t="shared" si="35"/>
        <v>1</v>
      </c>
      <c r="AC142" s="97">
        <f t="shared" si="35"/>
        <v>0</v>
      </c>
      <c r="AD142" s="97">
        <f t="shared" si="35"/>
        <v>2</v>
      </c>
      <c r="AE142" s="97">
        <f t="shared" si="35"/>
        <v>0</v>
      </c>
      <c r="AF142" s="97">
        <f t="shared" si="35"/>
        <v>1</v>
      </c>
      <c r="AG142" s="97">
        <f t="shared" si="35"/>
        <v>0</v>
      </c>
      <c r="AH142" s="97">
        <f t="shared" si="35"/>
        <v>0</v>
      </c>
      <c r="AI142" s="97">
        <f t="shared" si="35"/>
        <v>0</v>
      </c>
      <c r="AJ142" s="97">
        <f t="shared" si="35"/>
        <v>1</v>
      </c>
      <c r="AK142" s="409"/>
    </row>
    <row r="143" spans="1:37" s="233" customFormat="1" x14ac:dyDescent="0.45">
      <c r="A143" s="154" t="s">
        <v>247</v>
      </c>
      <c r="B143" s="239" t="s">
        <v>462</v>
      </c>
      <c r="C143" s="232"/>
      <c r="D143" s="99" t="s">
        <v>40</v>
      </c>
      <c r="E143" s="232"/>
      <c r="F143" s="99" t="s">
        <v>40</v>
      </c>
      <c r="G143" s="232"/>
      <c r="H143" s="232"/>
      <c r="I143" s="99"/>
      <c r="J143" s="99"/>
      <c r="K143" s="99"/>
      <c r="L143" s="99"/>
      <c r="M143" s="99"/>
      <c r="N143" s="99"/>
      <c r="O143" s="99"/>
      <c r="P143" s="99"/>
      <c r="Q143" s="99"/>
      <c r="R143" s="99"/>
      <c r="S143" s="99"/>
      <c r="T143" s="99"/>
      <c r="U143" s="99"/>
      <c r="V143" s="99"/>
      <c r="W143" s="99"/>
      <c r="X143" s="99"/>
      <c r="Y143" s="99"/>
      <c r="Z143" s="99"/>
      <c r="AA143" s="232">
        <f>COUNTIF(C143:Z143,"x")</f>
        <v>2</v>
      </c>
      <c r="AB143" s="232">
        <f t="shared" si="35"/>
        <v>1</v>
      </c>
      <c r="AC143" s="232">
        <f t="shared" si="35"/>
        <v>0</v>
      </c>
      <c r="AD143" s="232">
        <f t="shared" si="35"/>
        <v>0</v>
      </c>
      <c r="AE143" s="232">
        <f t="shared" si="35"/>
        <v>0</v>
      </c>
      <c r="AF143" s="232">
        <f t="shared" si="35"/>
        <v>0</v>
      </c>
      <c r="AG143" s="232">
        <f t="shared" si="35"/>
        <v>0</v>
      </c>
      <c r="AH143" s="232">
        <f t="shared" si="35"/>
        <v>0</v>
      </c>
      <c r="AI143" s="232">
        <f t="shared" si="35"/>
        <v>0</v>
      </c>
      <c r="AJ143" s="232">
        <f t="shared" si="35"/>
        <v>1</v>
      </c>
      <c r="AK143" s="409"/>
    </row>
    <row r="144" spans="1:37" s="233" customFormat="1" x14ac:dyDescent="0.45">
      <c r="A144" s="287" t="s">
        <v>248</v>
      </c>
      <c r="B144" s="239" t="s">
        <v>456</v>
      </c>
      <c r="C144" s="232"/>
      <c r="D144" s="99"/>
      <c r="E144" s="232"/>
      <c r="F144" s="99"/>
      <c r="G144" s="232"/>
      <c r="H144" s="232"/>
      <c r="I144" s="99"/>
      <c r="J144" s="99" t="s">
        <v>40</v>
      </c>
      <c r="K144" s="99" t="s">
        <v>40</v>
      </c>
      <c r="L144" s="99"/>
      <c r="M144" s="99"/>
      <c r="N144" s="99"/>
      <c r="O144" s="99"/>
      <c r="P144" s="99"/>
      <c r="Q144" s="99"/>
      <c r="R144" s="99"/>
      <c r="S144" s="99"/>
      <c r="T144" s="99" t="s">
        <v>40</v>
      </c>
      <c r="U144" s="99"/>
      <c r="V144" s="99"/>
      <c r="W144" s="99"/>
      <c r="X144" s="99"/>
      <c r="Y144" s="99"/>
      <c r="Z144" s="99"/>
      <c r="AA144" s="232">
        <f>COUNTIF(C144:Z144,"x")</f>
        <v>3</v>
      </c>
      <c r="AB144" s="232">
        <f t="shared" si="35"/>
        <v>0</v>
      </c>
      <c r="AC144" s="232">
        <f t="shared" si="35"/>
        <v>0</v>
      </c>
      <c r="AD144" s="232">
        <f t="shared" si="35"/>
        <v>2</v>
      </c>
      <c r="AE144" s="232">
        <f t="shared" si="35"/>
        <v>0</v>
      </c>
      <c r="AF144" s="232">
        <f t="shared" si="35"/>
        <v>1</v>
      </c>
      <c r="AG144" s="232">
        <f t="shared" si="35"/>
        <v>0</v>
      </c>
      <c r="AH144" s="232">
        <f t="shared" si="35"/>
        <v>0</v>
      </c>
      <c r="AI144" s="232">
        <f t="shared" si="35"/>
        <v>0</v>
      </c>
      <c r="AJ144" s="232">
        <f t="shared" si="35"/>
        <v>0</v>
      </c>
      <c r="AK144" s="409"/>
    </row>
    <row r="145" spans="1:37" ht="32" x14ac:dyDescent="0.45">
      <c r="A145" s="259" t="s">
        <v>681</v>
      </c>
      <c r="B145" s="260" t="s">
        <v>157</v>
      </c>
      <c r="C145" s="231"/>
      <c r="D145" s="231"/>
      <c r="E145" s="231"/>
      <c r="F145" s="231"/>
      <c r="G145" s="231"/>
      <c r="H145" s="231"/>
      <c r="I145" s="231"/>
      <c r="J145" s="231"/>
      <c r="K145" s="231"/>
      <c r="L145" s="231"/>
      <c r="M145" s="231"/>
      <c r="N145" s="231"/>
      <c r="O145" s="231"/>
      <c r="P145" s="231"/>
      <c r="Q145" s="231"/>
      <c r="R145" s="231"/>
      <c r="S145" s="231"/>
      <c r="T145" s="231"/>
      <c r="U145" s="231"/>
      <c r="V145" s="231"/>
      <c r="W145" s="231"/>
      <c r="X145" s="231"/>
      <c r="Y145" s="231"/>
      <c r="Z145" s="231"/>
      <c r="AA145" s="231"/>
      <c r="AB145" s="231"/>
      <c r="AC145" s="231"/>
      <c r="AD145" s="231"/>
      <c r="AE145" s="231"/>
      <c r="AF145" s="231"/>
      <c r="AG145" s="231"/>
      <c r="AH145" s="231"/>
      <c r="AI145" s="231"/>
      <c r="AJ145" s="231"/>
      <c r="AK145" s="199"/>
    </row>
    <row r="146" spans="1:37" x14ac:dyDescent="0.45">
      <c r="A146" s="186" t="s">
        <v>41</v>
      </c>
      <c r="B146" s="120" t="s">
        <v>503</v>
      </c>
      <c r="C146" s="187" t="s">
        <v>40</v>
      </c>
      <c r="D146" s="187"/>
      <c r="E146" s="187"/>
      <c r="F146" s="187"/>
      <c r="G146" s="187"/>
      <c r="H146" s="187"/>
      <c r="I146" s="187"/>
      <c r="J146" s="187"/>
      <c r="K146" s="187"/>
      <c r="L146" s="187"/>
      <c r="M146" s="187"/>
      <c r="N146" s="187"/>
      <c r="O146" s="187" t="s">
        <v>40</v>
      </c>
      <c r="P146" s="187"/>
      <c r="Q146" s="187"/>
      <c r="R146" s="187"/>
      <c r="S146" s="187"/>
      <c r="T146" s="187"/>
      <c r="U146" s="187"/>
      <c r="V146" s="187"/>
      <c r="W146" s="187"/>
      <c r="X146" s="187"/>
      <c r="Y146" s="187"/>
      <c r="Z146" s="187"/>
      <c r="AA146" s="97">
        <f>COUNTIF(C146:Z146,"x")</f>
        <v>2</v>
      </c>
      <c r="AB146" s="97">
        <f t="shared" ref="AB146:AJ151" si="37">COUNTIFS($C146:$Z146,"x",$C$3:$Z$3,AB$4)</f>
        <v>1</v>
      </c>
      <c r="AC146" s="97">
        <f t="shared" si="37"/>
        <v>0</v>
      </c>
      <c r="AD146" s="97">
        <f t="shared" si="37"/>
        <v>0</v>
      </c>
      <c r="AE146" s="97">
        <f t="shared" si="37"/>
        <v>0</v>
      </c>
      <c r="AF146" s="97">
        <f t="shared" si="37"/>
        <v>1</v>
      </c>
      <c r="AG146" s="97">
        <f t="shared" si="37"/>
        <v>0</v>
      </c>
      <c r="AH146" s="97">
        <f t="shared" si="37"/>
        <v>0</v>
      </c>
      <c r="AI146" s="97">
        <f t="shared" si="37"/>
        <v>0</v>
      </c>
      <c r="AJ146" s="97">
        <f t="shared" si="37"/>
        <v>0</v>
      </c>
      <c r="AK146" s="450" t="s">
        <v>566</v>
      </c>
    </row>
    <row r="147" spans="1:37" x14ac:dyDescent="0.45">
      <c r="A147" s="186" t="s">
        <v>58</v>
      </c>
      <c r="B147" s="228" t="s">
        <v>515</v>
      </c>
      <c r="C147" s="97"/>
      <c r="D147" s="97"/>
      <c r="E147" s="97"/>
      <c r="F147" s="97"/>
      <c r="G147" s="97" t="s">
        <v>40</v>
      </c>
      <c r="H147" s="97"/>
      <c r="I147" s="187"/>
      <c r="J147" s="187"/>
      <c r="K147" s="187"/>
      <c r="L147" s="187" t="s">
        <v>40</v>
      </c>
      <c r="M147" s="187"/>
      <c r="N147" s="187"/>
      <c r="O147" s="187"/>
      <c r="P147" s="187"/>
      <c r="Q147" s="187"/>
      <c r="R147" s="187"/>
      <c r="S147" s="187"/>
      <c r="T147" s="187"/>
      <c r="U147" s="187"/>
      <c r="V147" s="187"/>
      <c r="W147" s="187"/>
      <c r="X147" s="187" t="s">
        <v>40</v>
      </c>
      <c r="Y147" s="187"/>
      <c r="Z147" s="187" t="s">
        <v>40</v>
      </c>
      <c r="AA147" s="229">
        <f>COUNTIF(C147:Z147,"x")</f>
        <v>4</v>
      </c>
      <c r="AB147" s="229">
        <f t="shared" si="37"/>
        <v>0</v>
      </c>
      <c r="AC147" s="229">
        <f t="shared" si="37"/>
        <v>1</v>
      </c>
      <c r="AD147" s="229">
        <f t="shared" si="37"/>
        <v>0</v>
      </c>
      <c r="AE147" s="229">
        <f t="shared" si="37"/>
        <v>1</v>
      </c>
      <c r="AF147" s="229">
        <f t="shared" si="37"/>
        <v>0</v>
      </c>
      <c r="AG147" s="229">
        <f t="shared" si="37"/>
        <v>0</v>
      </c>
      <c r="AH147" s="229">
        <f t="shared" si="37"/>
        <v>1</v>
      </c>
      <c r="AI147" s="229">
        <f t="shared" si="37"/>
        <v>1</v>
      </c>
      <c r="AJ147" s="229">
        <f t="shared" si="37"/>
        <v>0</v>
      </c>
      <c r="AK147" s="450"/>
    </row>
    <row r="148" spans="1:37" s="233" customFormat="1" x14ac:dyDescent="0.45">
      <c r="A148" s="186" t="s">
        <v>115</v>
      </c>
      <c r="B148" s="189" t="s">
        <v>550</v>
      </c>
      <c r="C148" s="191"/>
      <c r="D148" s="191"/>
      <c r="E148" s="191"/>
      <c r="F148" s="191"/>
      <c r="G148" s="191"/>
      <c r="H148" s="191" t="s">
        <v>40</v>
      </c>
      <c r="I148" s="191" t="s">
        <v>40</v>
      </c>
      <c r="J148" s="191"/>
      <c r="K148" s="191"/>
      <c r="L148" s="191"/>
      <c r="M148" s="187" t="s">
        <v>40</v>
      </c>
      <c r="N148" s="191"/>
      <c r="O148" s="191"/>
      <c r="P148" s="191"/>
      <c r="Q148" s="191"/>
      <c r="R148" s="191" t="s">
        <v>40</v>
      </c>
      <c r="S148" s="187" t="s">
        <v>40</v>
      </c>
      <c r="T148" s="191"/>
      <c r="U148" s="191"/>
      <c r="V148" s="191" t="s">
        <v>40</v>
      </c>
      <c r="W148" s="191"/>
      <c r="X148" s="191"/>
      <c r="Y148" s="191"/>
      <c r="Z148" s="191"/>
      <c r="AA148" s="97">
        <f>COUNTIF(C148:Z148,"x")</f>
        <v>6</v>
      </c>
      <c r="AB148" s="97">
        <f t="shared" si="37"/>
        <v>0</v>
      </c>
      <c r="AC148" s="97">
        <f t="shared" si="37"/>
        <v>2</v>
      </c>
      <c r="AD148" s="97">
        <f t="shared" si="37"/>
        <v>1</v>
      </c>
      <c r="AE148" s="97">
        <f t="shared" si="37"/>
        <v>2</v>
      </c>
      <c r="AF148" s="97">
        <f t="shared" si="37"/>
        <v>0</v>
      </c>
      <c r="AG148" s="97">
        <f t="shared" si="37"/>
        <v>0</v>
      </c>
      <c r="AH148" s="97">
        <f t="shared" si="37"/>
        <v>1</v>
      </c>
      <c r="AI148" s="97">
        <f t="shared" si="37"/>
        <v>0</v>
      </c>
      <c r="AJ148" s="97">
        <f t="shared" si="37"/>
        <v>0</v>
      </c>
      <c r="AK148" s="450"/>
    </row>
    <row r="149" spans="1:37" x14ac:dyDescent="0.45">
      <c r="A149" s="186" t="s">
        <v>117</v>
      </c>
      <c r="B149" s="289" t="s">
        <v>526</v>
      </c>
      <c r="C149" s="97"/>
      <c r="D149" s="97"/>
      <c r="E149" s="97"/>
      <c r="F149" s="97" t="s">
        <v>40</v>
      </c>
      <c r="G149" s="97"/>
      <c r="H149" s="97"/>
      <c r="I149" s="187"/>
      <c r="J149" s="187"/>
      <c r="K149" s="187"/>
      <c r="L149" s="187"/>
      <c r="M149" s="187"/>
      <c r="N149" s="187" t="s">
        <v>40</v>
      </c>
      <c r="O149" s="187"/>
      <c r="P149" s="187"/>
      <c r="Q149" s="187"/>
      <c r="R149" s="187"/>
      <c r="S149" s="187"/>
      <c r="T149" s="187" t="s">
        <v>40</v>
      </c>
      <c r="U149" s="187" t="s">
        <v>40</v>
      </c>
      <c r="V149" s="187"/>
      <c r="W149" s="187"/>
      <c r="X149" s="187"/>
      <c r="Y149" s="187"/>
      <c r="Z149" s="187"/>
      <c r="AA149" s="229">
        <f>COUNTIF(C149:Z149,"x")</f>
        <v>4</v>
      </c>
      <c r="AB149" s="229">
        <f t="shared" si="37"/>
        <v>0</v>
      </c>
      <c r="AC149" s="229">
        <f t="shared" si="37"/>
        <v>0</v>
      </c>
      <c r="AD149" s="229">
        <f t="shared" si="37"/>
        <v>0</v>
      </c>
      <c r="AE149" s="229">
        <f t="shared" si="37"/>
        <v>0</v>
      </c>
      <c r="AF149" s="229">
        <f t="shared" si="37"/>
        <v>2</v>
      </c>
      <c r="AG149" s="229">
        <f t="shared" si="37"/>
        <v>1</v>
      </c>
      <c r="AH149" s="229">
        <f t="shared" si="37"/>
        <v>0</v>
      </c>
      <c r="AI149" s="229">
        <f t="shared" si="37"/>
        <v>0</v>
      </c>
      <c r="AJ149" s="229">
        <f t="shared" si="37"/>
        <v>1</v>
      </c>
      <c r="AK149" s="450"/>
    </row>
    <row r="150" spans="1:37" s="233" customFormat="1" x14ac:dyDescent="0.45">
      <c r="A150" s="186" t="s">
        <v>119</v>
      </c>
      <c r="B150" s="158" t="s">
        <v>527</v>
      </c>
      <c r="C150" s="97"/>
      <c r="D150" s="97"/>
      <c r="E150" s="97" t="s">
        <v>40</v>
      </c>
      <c r="F150" s="97"/>
      <c r="G150" s="97"/>
      <c r="H150" s="97"/>
      <c r="I150" s="97"/>
      <c r="J150" s="97"/>
      <c r="K150" s="97" t="s">
        <v>40</v>
      </c>
      <c r="L150" s="97"/>
      <c r="M150" s="97"/>
      <c r="N150" s="97"/>
      <c r="O150" s="97"/>
      <c r="P150" s="97" t="s">
        <v>40</v>
      </c>
      <c r="Q150" s="97" t="s">
        <v>40</v>
      </c>
      <c r="R150" s="97"/>
      <c r="S150" s="97"/>
      <c r="T150" s="97"/>
      <c r="U150" s="97"/>
      <c r="V150" s="97"/>
      <c r="W150" s="97"/>
      <c r="X150" s="97"/>
      <c r="Y150" s="97" t="s">
        <v>40</v>
      </c>
      <c r="Z150" s="97"/>
      <c r="AA150" s="97">
        <f t="shared" ref="AA150" si="38">COUNTIF(C150:Z150,"x")</f>
        <v>5</v>
      </c>
      <c r="AB150" s="97">
        <f t="shared" si="37"/>
        <v>1</v>
      </c>
      <c r="AC150" s="97">
        <f t="shared" si="37"/>
        <v>0</v>
      </c>
      <c r="AD150" s="97">
        <f t="shared" si="37"/>
        <v>1</v>
      </c>
      <c r="AE150" s="97">
        <f t="shared" si="37"/>
        <v>0</v>
      </c>
      <c r="AF150" s="97">
        <f t="shared" si="37"/>
        <v>0</v>
      </c>
      <c r="AG150" s="97">
        <f t="shared" si="37"/>
        <v>0</v>
      </c>
      <c r="AH150" s="97">
        <f t="shared" si="37"/>
        <v>1</v>
      </c>
      <c r="AI150" s="97">
        <f t="shared" si="37"/>
        <v>0</v>
      </c>
      <c r="AJ150" s="97">
        <f t="shared" si="37"/>
        <v>2</v>
      </c>
      <c r="AK150" s="450"/>
    </row>
    <row r="151" spans="1:37" s="233" customFormat="1" x14ac:dyDescent="0.45">
      <c r="A151" s="186" t="s">
        <v>133</v>
      </c>
      <c r="B151" s="158" t="s">
        <v>551</v>
      </c>
      <c r="C151" s="97"/>
      <c r="D151" s="97"/>
      <c r="E151" s="97"/>
      <c r="F151" s="97"/>
      <c r="G151" s="97"/>
      <c r="H151" s="97"/>
      <c r="I151" s="97"/>
      <c r="J151" s="97"/>
      <c r="K151" s="97"/>
      <c r="L151" s="97"/>
      <c r="M151" s="97"/>
      <c r="N151" s="97"/>
      <c r="O151" s="97"/>
      <c r="P151" s="97"/>
      <c r="Q151" s="97" t="s">
        <v>40</v>
      </c>
      <c r="R151" s="97"/>
      <c r="S151" s="97"/>
      <c r="T151" s="97"/>
      <c r="U151" s="97"/>
      <c r="V151" s="97"/>
      <c r="W151" s="97"/>
      <c r="X151" s="97"/>
      <c r="Y151" s="97"/>
      <c r="Z151" s="97"/>
      <c r="AA151" s="97">
        <f t="shared" ref="AA151" si="39">COUNTIF(C151:Z151,"x")</f>
        <v>1</v>
      </c>
      <c r="AB151" s="97">
        <f t="shared" si="37"/>
        <v>0</v>
      </c>
      <c r="AC151" s="97">
        <f t="shared" si="37"/>
        <v>0</v>
      </c>
      <c r="AD151" s="97">
        <f t="shared" si="37"/>
        <v>0</v>
      </c>
      <c r="AE151" s="97">
        <f t="shared" si="37"/>
        <v>0</v>
      </c>
      <c r="AF151" s="97">
        <f t="shared" si="37"/>
        <v>0</v>
      </c>
      <c r="AG151" s="97">
        <f t="shared" si="37"/>
        <v>0</v>
      </c>
      <c r="AH151" s="97">
        <f t="shared" si="37"/>
        <v>0</v>
      </c>
      <c r="AI151" s="97">
        <f t="shared" si="37"/>
        <v>0</v>
      </c>
      <c r="AJ151" s="97">
        <f t="shared" si="37"/>
        <v>1</v>
      </c>
      <c r="AK151" s="450"/>
    </row>
    <row r="152" spans="1:37" x14ac:dyDescent="0.45">
      <c r="A152" s="394" t="s">
        <v>160</v>
      </c>
      <c r="B152" s="394"/>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9"/>
      <c r="AB152" s="29"/>
      <c r="AC152" s="29"/>
      <c r="AD152" s="29"/>
      <c r="AE152" s="29"/>
      <c r="AF152" s="29"/>
      <c r="AG152" s="29"/>
      <c r="AH152" s="29"/>
      <c r="AI152" s="29"/>
      <c r="AJ152" s="29"/>
      <c r="AK152" s="46"/>
    </row>
    <row r="153" spans="1:37" ht="32" x14ac:dyDescent="0.45">
      <c r="A153" s="259" t="s">
        <v>37</v>
      </c>
      <c r="B153" s="271" t="s">
        <v>295</v>
      </c>
      <c r="C153" s="444"/>
      <c r="D153" s="444"/>
      <c r="E153" s="444"/>
      <c r="F153" s="444"/>
      <c r="G153" s="444"/>
      <c r="H153" s="444"/>
      <c r="I153" s="444"/>
      <c r="J153" s="444"/>
      <c r="K153" s="444"/>
      <c r="L153" s="444"/>
      <c r="M153" s="444"/>
      <c r="N153" s="444"/>
      <c r="O153" s="444"/>
      <c r="P153" s="444"/>
      <c r="Q153" s="444"/>
      <c r="R153" s="444"/>
      <c r="S153" s="444"/>
      <c r="T153" s="444"/>
      <c r="U153" s="444"/>
      <c r="V153" s="444"/>
      <c r="W153" s="444"/>
      <c r="X153" s="444"/>
      <c r="Y153" s="444"/>
      <c r="Z153" s="444"/>
      <c r="AA153" s="444"/>
      <c r="AB153" s="444"/>
      <c r="AC153" s="444"/>
      <c r="AD153" s="444"/>
      <c r="AE153" s="444"/>
      <c r="AF153" s="444"/>
      <c r="AG153" s="444"/>
      <c r="AH153" s="444"/>
      <c r="AI153" s="444"/>
      <c r="AJ153" s="444"/>
      <c r="AK153" s="445"/>
    </row>
    <row r="154" spans="1:37" x14ac:dyDescent="0.45">
      <c r="A154" s="290" t="s">
        <v>41</v>
      </c>
      <c r="B154" s="120" t="s">
        <v>503</v>
      </c>
      <c r="C154" s="187" t="s">
        <v>40</v>
      </c>
      <c r="D154" s="187"/>
      <c r="E154" s="187"/>
      <c r="F154" s="187"/>
      <c r="G154" s="187"/>
      <c r="H154" s="187"/>
      <c r="I154" s="187"/>
      <c r="J154" s="187"/>
      <c r="K154" s="187"/>
      <c r="L154" s="187"/>
      <c r="M154" s="187"/>
      <c r="N154" s="187"/>
      <c r="O154" s="187" t="s">
        <v>40</v>
      </c>
      <c r="P154" s="187"/>
      <c r="Q154" s="187"/>
      <c r="R154" s="187"/>
      <c r="S154" s="187"/>
      <c r="T154" s="187"/>
      <c r="U154" s="187"/>
      <c r="V154" s="187"/>
      <c r="W154" s="187"/>
      <c r="X154" s="187"/>
      <c r="Y154" s="187"/>
      <c r="Z154" s="187"/>
      <c r="AA154" s="97">
        <f t="shared" ref="AA154:AA159" si="40">COUNTIF(C154:Z154,"x")</f>
        <v>2</v>
      </c>
      <c r="AB154" s="97">
        <f t="shared" ref="AB154:AJ164" si="41">COUNTIFS($C154:$Z154,"x",$C$3:$Z$3,AB$4)</f>
        <v>1</v>
      </c>
      <c r="AC154" s="97">
        <f t="shared" si="41"/>
        <v>0</v>
      </c>
      <c r="AD154" s="97">
        <f t="shared" si="41"/>
        <v>0</v>
      </c>
      <c r="AE154" s="97">
        <f t="shared" si="41"/>
        <v>0</v>
      </c>
      <c r="AF154" s="97">
        <f t="shared" si="41"/>
        <v>1</v>
      </c>
      <c r="AG154" s="97">
        <f t="shared" si="41"/>
        <v>0</v>
      </c>
      <c r="AH154" s="97">
        <f t="shared" si="41"/>
        <v>0</v>
      </c>
      <c r="AI154" s="97">
        <f t="shared" si="41"/>
        <v>0</v>
      </c>
      <c r="AJ154" s="97">
        <f t="shared" si="41"/>
        <v>0</v>
      </c>
      <c r="AK154" s="403" t="s">
        <v>569</v>
      </c>
    </row>
    <row r="155" spans="1:37" x14ac:dyDescent="0.45">
      <c r="A155" s="290" t="s">
        <v>58</v>
      </c>
      <c r="B155" s="228" t="s">
        <v>515</v>
      </c>
      <c r="C155" s="97"/>
      <c r="D155" s="97"/>
      <c r="E155" s="97"/>
      <c r="F155" s="97"/>
      <c r="G155" s="97" t="s">
        <v>40</v>
      </c>
      <c r="H155" s="97"/>
      <c r="I155" s="187"/>
      <c r="J155" s="187"/>
      <c r="K155" s="187"/>
      <c r="L155" s="187" t="s">
        <v>40</v>
      </c>
      <c r="M155" s="187"/>
      <c r="N155" s="187" t="s">
        <v>40</v>
      </c>
      <c r="O155" s="187"/>
      <c r="P155" s="187"/>
      <c r="Q155" s="187" t="s">
        <v>40</v>
      </c>
      <c r="R155" s="187"/>
      <c r="S155" s="187"/>
      <c r="T155" s="187"/>
      <c r="U155" s="187"/>
      <c r="V155" s="187"/>
      <c r="W155" s="187"/>
      <c r="X155" s="187" t="s">
        <v>40</v>
      </c>
      <c r="Y155" s="187"/>
      <c r="Z155" s="187"/>
      <c r="AA155" s="229">
        <f t="shared" si="40"/>
        <v>5</v>
      </c>
      <c r="AB155" s="229">
        <f t="shared" si="41"/>
        <v>0</v>
      </c>
      <c r="AC155" s="229">
        <f t="shared" si="41"/>
        <v>1</v>
      </c>
      <c r="AD155" s="229">
        <f t="shared" si="41"/>
        <v>0</v>
      </c>
      <c r="AE155" s="229">
        <f t="shared" si="41"/>
        <v>1</v>
      </c>
      <c r="AF155" s="229">
        <f t="shared" si="41"/>
        <v>1</v>
      </c>
      <c r="AG155" s="229">
        <f t="shared" si="41"/>
        <v>0</v>
      </c>
      <c r="AH155" s="229">
        <f t="shared" si="41"/>
        <v>1</v>
      </c>
      <c r="AI155" s="229">
        <f t="shared" si="41"/>
        <v>0</v>
      </c>
      <c r="AJ155" s="229">
        <f t="shared" si="41"/>
        <v>1</v>
      </c>
      <c r="AK155" s="403"/>
    </row>
    <row r="156" spans="1:37" s="233" customFormat="1" x14ac:dyDescent="0.45">
      <c r="A156" s="290" t="s">
        <v>115</v>
      </c>
      <c r="B156" s="189" t="s">
        <v>550</v>
      </c>
      <c r="C156" s="191"/>
      <c r="D156" s="191"/>
      <c r="E156" s="191"/>
      <c r="F156" s="191"/>
      <c r="G156" s="191"/>
      <c r="H156" s="191"/>
      <c r="I156" s="191" t="s">
        <v>40</v>
      </c>
      <c r="J156" s="191"/>
      <c r="K156" s="191"/>
      <c r="L156" s="191"/>
      <c r="M156" s="255" t="s">
        <v>40</v>
      </c>
      <c r="N156" s="191"/>
      <c r="O156" s="191"/>
      <c r="P156" s="191"/>
      <c r="Q156" s="191"/>
      <c r="R156" s="191" t="s">
        <v>40</v>
      </c>
      <c r="S156" s="255" t="s">
        <v>40</v>
      </c>
      <c r="T156" s="191"/>
      <c r="U156" s="191" t="s">
        <v>40</v>
      </c>
      <c r="V156" s="191" t="s">
        <v>40</v>
      </c>
      <c r="W156" s="191"/>
      <c r="X156" s="191"/>
      <c r="Y156" s="191"/>
      <c r="Z156" s="191"/>
      <c r="AA156" s="97">
        <f t="shared" si="40"/>
        <v>6</v>
      </c>
      <c r="AB156" s="97">
        <f t="shared" si="41"/>
        <v>0</v>
      </c>
      <c r="AC156" s="97">
        <f t="shared" si="41"/>
        <v>2</v>
      </c>
      <c r="AD156" s="97">
        <f t="shared" si="41"/>
        <v>0</v>
      </c>
      <c r="AE156" s="97">
        <f t="shared" si="41"/>
        <v>2</v>
      </c>
      <c r="AF156" s="97">
        <f t="shared" si="41"/>
        <v>0</v>
      </c>
      <c r="AG156" s="97">
        <f t="shared" si="41"/>
        <v>1</v>
      </c>
      <c r="AH156" s="97">
        <f t="shared" si="41"/>
        <v>1</v>
      </c>
      <c r="AI156" s="97">
        <f t="shared" si="41"/>
        <v>0</v>
      </c>
      <c r="AJ156" s="97">
        <f t="shared" si="41"/>
        <v>0</v>
      </c>
      <c r="AK156" s="403"/>
    </row>
    <row r="157" spans="1:37" x14ac:dyDescent="0.45">
      <c r="A157" s="290" t="s">
        <v>117</v>
      </c>
      <c r="B157" s="158" t="s">
        <v>528</v>
      </c>
      <c r="C157" s="97"/>
      <c r="D157" s="229"/>
      <c r="E157" s="97" t="s">
        <v>40</v>
      </c>
      <c r="F157" s="229"/>
      <c r="G157" s="97"/>
      <c r="H157" s="229"/>
      <c r="I157" s="187"/>
      <c r="J157" s="184"/>
      <c r="K157" s="184"/>
      <c r="L157" s="187"/>
      <c r="M157" s="187"/>
      <c r="N157" s="184"/>
      <c r="O157" s="184"/>
      <c r="P157" s="184"/>
      <c r="Q157" s="184"/>
      <c r="R157" s="184"/>
      <c r="S157" s="187"/>
      <c r="T157" s="184"/>
      <c r="U157" s="184"/>
      <c r="V157" s="184"/>
      <c r="W157" s="184"/>
      <c r="X157" s="184"/>
      <c r="Y157" s="187" t="s">
        <v>40</v>
      </c>
      <c r="Z157" s="187" t="s">
        <v>40</v>
      </c>
      <c r="AA157" s="229">
        <f t="shared" si="40"/>
        <v>3</v>
      </c>
      <c r="AB157" s="229">
        <f t="shared" si="41"/>
        <v>0</v>
      </c>
      <c r="AC157" s="229">
        <f t="shared" si="41"/>
        <v>0</v>
      </c>
      <c r="AD157" s="229">
        <f t="shared" si="41"/>
        <v>0</v>
      </c>
      <c r="AE157" s="229">
        <f t="shared" si="41"/>
        <v>0</v>
      </c>
      <c r="AF157" s="229">
        <f t="shared" si="41"/>
        <v>0</v>
      </c>
      <c r="AG157" s="229">
        <f t="shared" si="41"/>
        <v>0</v>
      </c>
      <c r="AH157" s="229">
        <f t="shared" si="41"/>
        <v>1</v>
      </c>
      <c r="AI157" s="229">
        <f t="shared" si="41"/>
        <v>1</v>
      </c>
      <c r="AJ157" s="229">
        <f t="shared" si="41"/>
        <v>1</v>
      </c>
      <c r="AK157" s="403"/>
    </row>
    <row r="158" spans="1:37" ht="32" x14ac:dyDescent="0.45">
      <c r="A158" s="290" t="s">
        <v>119</v>
      </c>
      <c r="B158" s="158" t="s">
        <v>545</v>
      </c>
      <c r="C158" s="97"/>
      <c r="D158" s="97" t="s">
        <v>40</v>
      </c>
      <c r="E158" s="229"/>
      <c r="F158" s="229"/>
      <c r="G158" s="97"/>
      <c r="H158" s="229"/>
      <c r="I158" s="187"/>
      <c r="J158" s="184"/>
      <c r="K158" s="184"/>
      <c r="L158" s="187"/>
      <c r="M158" s="187"/>
      <c r="N158" s="184"/>
      <c r="O158" s="184"/>
      <c r="P158" s="184"/>
      <c r="Q158" s="184"/>
      <c r="R158" s="184"/>
      <c r="S158" s="187"/>
      <c r="T158" s="184"/>
      <c r="U158" s="184"/>
      <c r="V158" s="184"/>
      <c r="W158" s="184"/>
      <c r="X158" s="184"/>
      <c r="Y158" s="184"/>
      <c r="Z158" s="187"/>
      <c r="AA158" s="229">
        <f t="shared" si="40"/>
        <v>1</v>
      </c>
      <c r="AB158" s="229">
        <f t="shared" si="41"/>
        <v>1</v>
      </c>
      <c r="AC158" s="229">
        <f t="shared" si="41"/>
        <v>0</v>
      </c>
      <c r="AD158" s="229">
        <f t="shared" si="41"/>
        <v>0</v>
      </c>
      <c r="AE158" s="229">
        <f t="shared" si="41"/>
        <v>0</v>
      </c>
      <c r="AF158" s="229">
        <f t="shared" si="41"/>
        <v>0</v>
      </c>
      <c r="AG158" s="229">
        <f t="shared" si="41"/>
        <v>0</v>
      </c>
      <c r="AH158" s="229">
        <f t="shared" si="41"/>
        <v>0</v>
      </c>
      <c r="AI158" s="229">
        <f t="shared" si="41"/>
        <v>0</v>
      </c>
      <c r="AJ158" s="229">
        <f t="shared" si="41"/>
        <v>0</v>
      </c>
      <c r="AK158" s="403"/>
    </row>
    <row r="159" spans="1:37" x14ac:dyDescent="0.45">
      <c r="A159" s="290" t="s">
        <v>133</v>
      </c>
      <c r="B159" s="158" t="s">
        <v>529</v>
      </c>
      <c r="C159" s="97"/>
      <c r="D159" s="229"/>
      <c r="E159" s="229"/>
      <c r="F159" s="229"/>
      <c r="G159" s="229"/>
      <c r="H159" s="97" t="s">
        <v>40</v>
      </c>
      <c r="I159" s="184"/>
      <c r="J159" s="184"/>
      <c r="K159" s="184"/>
      <c r="L159" s="184"/>
      <c r="M159" s="184"/>
      <c r="N159" s="184"/>
      <c r="O159" s="184"/>
      <c r="P159" s="184"/>
      <c r="Q159" s="184"/>
      <c r="R159" s="184"/>
      <c r="S159" s="184"/>
      <c r="T159" s="184"/>
      <c r="U159" s="184"/>
      <c r="V159" s="184"/>
      <c r="W159" s="184"/>
      <c r="X159" s="184"/>
      <c r="Y159" s="184"/>
      <c r="Z159" s="184"/>
      <c r="AA159" s="229">
        <f t="shared" si="40"/>
        <v>1</v>
      </c>
      <c r="AB159" s="229">
        <f t="shared" si="41"/>
        <v>0</v>
      </c>
      <c r="AC159" s="229">
        <f t="shared" si="41"/>
        <v>0</v>
      </c>
      <c r="AD159" s="229">
        <f t="shared" si="41"/>
        <v>1</v>
      </c>
      <c r="AE159" s="229">
        <f t="shared" si="41"/>
        <v>0</v>
      </c>
      <c r="AF159" s="229">
        <f t="shared" si="41"/>
        <v>0</v>
      </c>
      <c r="AG159" s="229">
        <f t="shared" si="41"/>
        <v>0</v>
      </c>
      <c r="AH159" s="229">
        <f t="shared" si="41"/>
        <v>0</v>
      </c>
      <c r="AI159" s="229">
        <f t="shared" si="41"/>
        <v>0</v>
      </c>
      <c r="AJ159" s="229">
        <f t="shared" si="41"/>
        <v>0</v>
      </c>
      <c r="AK159" s="403"/>
    </row>
    <row r="160" spans="1:37" s="269" customFormat="1" x14ac:dyDescent="0.45">
      <c r="A160" s="290" t="s">
        <v>139</v>
      </c>
      <c r="B160" s="189" t="s">
        <v>510</v>
      </c>
      <c r="C160" s="122"/>
      <c r="D160" s="122" t="s">
        <v>40</v>
      </c>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97">
        <f t="shared" ref="AA160:AA164" si="42">COUNTIF(C160:Z160,"x")</f>
        <v>1</v>
      </c>
      <c r="AB160" s="97">
        <f t="shared" si="41"/>
        <v>1</v>
      </c>
      <c r="AC160" s="97">
        <f t="shared" si="41"/>
        <v>0</v>
      </c>
      <c r="AD160" s="97">
        <f t="shared" si="41"/>
        <v>0</v>
      </c>
      <c r="AE160" s="97">
        <f t="shared" si="41"/>
        <v>0</v>
      </c>
      <c r="AF160" s="97">
        <f t="shared" si="41"/>
        <v>0</v>
      </c>
      <c r="AG160" s="97">
        <f t="shared" si="41"/>
        <v>0</v>
      </c>
      <c r="AH160" s="97">
        <f t="shared" si="41"/>
        <v>0</v>
      </c>
      <c r="AI160" s="97">
        <f t="shared" si="41"/>
        <v>0</v>
      </c>
      <c r="AJ160" s="97">
        <f t="shared" si="41"/>
        <v>0</v>
      </c>
      <c r="AK160" s="403"/>
    </row>
    <row r="161" spans="1:37" s="233" customFormat="1" x14ac:dyDescent="0.45">
      <c r="A161" s="290" t="s">
        <v>246</v>
      </c>
      <c r="B161" s="189" t="s">
        <v>530</v>
      </c>
      <c r="C161" s="236"/>
      <c r="D161" s="236"/>
      <c r="E161" s="236"/>
      <c r="F161" s="122" t="s">
        <v>40</v>
      </c>
      <c r="G161" s="236"/>
      <c r="H161" s="236"/>
      <c r="I161" s="235"/>
      <c r="J161" s="270" t="s">
        <v>40</v>
      </c>
      <c r="K161" s="122" t="s">
        <v>40</v>
      </c>
      <c r="L161" s="236"/>
      <c r="M161" s="236"/>
      <c r="N161" s="236"/>
      <c r="O161" s="236"/>
      <c r="P161" s="236"/>
      <c r="Q161" s="235"/>
      <c r="R161" s="227"/>
      <c r="S161" s="236"/>
      <c r="T161" s="122" t="s">
        <v>40</v>
      </c>
      <c r="U161" s="236"/>
      <c r="V161" s="236"/>
      <c r="W161" s="236"/>
      <c r="X161" s="236"/>
      <c r="Y161" s="97"/>
      <c r="Z161" s="97"/>
      <c r="AA161" s="97">
        <f t="shared" si="42"/>
        <v>4</v>
      </c>
      <c r="AB161" s="97">
        <f t="shared" si="41"/>
        <v>0</v>
      </c>
      <c r="AC161" s="97">
        <f t="shared" si="41"/>
        <v>0</v>
      </c>
      <c r="AD161" s="97">
        <f t="shared" si="41"/>
        <v>2</v>
      </c>
      <c r="AE161" s="97">
        <f t="shared" si="41"/>
        <v>0</v>
      </c>
      <c r="AF161" s="97">
        <f t="shared" si="41"/>
        <v>1</v>
      </c>
      <c r="AG161" s="97">
        <f t="shared" si="41"/>
        <v>0</v>
      </c>
      <c r="AH161" s="97">
        <f t="shared" si="41"/>
        <v>0</v>
      </c>
      <c r="AI161" s="97">
        <f t="shared" si="41"/>
        <v>0</v>
      </c>
      <c r="AJ161" s="97">
        <f t="shared" si="41"/>
        <v>1</v>
      </c>
      <c r="AK161" s="403"/>
    </row>
    <row r="162" spans="1:37" s="233" customFormat="1" x14ac:dyDescent="0.45">
      <c r="A162" s="290" t="s">
        <v>259</v>
      </c>
      <c r="B162" s="189" t="s">
        <v>548</v>
      </c>
      <c r="C162" s="236"/>
      <c r="D162" s="236"/>
      <c r="E162" s="236"/>
      <c r="F162" s="236"/>
      <c r="G162" s="236"/>
      <c r="H162" s="236"/>
      <c r="I162" s="235"/>
      <c r="J162" s="227"/>
      <c r="K162" s="122" t="s">
        <v>40</v>
      </c>
      <c r="L162" s="236"/>
      <c r="M162" s="236"/>
      <c r="N162" s="236"/>
      <c r="O162" s="236"/>
      <c r="P162" s="236"/>
      <c r="Q162" s="235"/>
      <c r="R162" s="227"/>
      <c r="S162" s="236"/>
      <c r="T162" s="236"/>
      <c r="U162" s="236"/>
      <c r="V162" s="236"/>
      <c r="W162" s="236"/>
      <c r="X162" s="236"/>
      <c r="Y162" s="97"/>
      <c r="Z162" s="97"/>
      <c r="AA162" s="97">
        <f t="shared" si="42"/>
        <v>1</v>
      </c>
      <c r="AB162" s="97">
        <f t="shared" si="41"/>
        <v>0</v>
      </c>
      <c r="AC162" s="97">
        <f t="shared" si="41"/>
        <v>0</v>
      </c>
      <c r="AD162" s="97">
        <f t="shared" si="41"/>
        <v>1</v>
      </c>
      <c r="AE162" s="97">
        <f t="shared" si="41"/>
        <v>0</v>
      </c>
      <c r="AF162" s="97">
        <f t="shared" si="41"/>
        <v>0</v>
      </c>
      <c r="AG162" s="97">
        <f t="shared" si="41"/>
        <v>0</v>
      </c>
      <c r="AH162" s="97">
        <f t="shared" si="41"/>
        <v>0</v>
      </c>
      <c r="AI162" s="97">
        <f t="shared" si="41"/>
        <v>0</v>
      </c>
      <c r="AJ162" s="97">
        <f t="shared" si="41"/>
        <v>0</v>
      </c>
      <c r="AK162" s="403"/>
    </row>
    <row r="163" spans="1:37" s="233" customFormat="1" x14ac:dyDescent="0.45">
      <c r="A163" s="290" t="s">
        <v>370</v>
      </c>
      <c r="B163" s="189" t="s">
        <v>531</v>
      </c>
      <c r="C163" s="236"/>
      <c r="D163" s="236"/>
      <c r="E163" s="236"/>
      <c r="F163" s="236"/>
      <c r="G163" s="236"/>
      <c r="H163" s="236"/>
      <c r="I163" s="235"/>
      <c r="J163" s="227"/>
      <c r="K163" s="236"/>
      <c r="L163" s="236"/>
      <c r="M163" s="236"/>
      <c r="N163" s="236"/>
      <c r="O163" s="236"/>
      <c r="P163" s="122" t="s">
        <v>40</v>
      </c>
      <c r="Q163" s="235"/>
      <c r="R163" s="227"/>
      <c r="S163" s="236"/>
      <c r="T163" s="236"/>
      <c r="U163" s="236"/>
      <c r="V163" s="236"/>
      <c r="W163" s="236"/>
      <c r="X163" s="236"/>
      <c r="Y163" s="97"/>
      <c r="Z163" s="97"/>
      <c r="AA163" s="97">
        <f t="shared" si="42"/>
        <v>1</v>
      </c>
      <c r="AB163" s="97">
        <f t="shared" si="41"/>
        <v>1</v>
      </c>
      <c r="AC163" s="97">
        <f t="shared" si="41"/>
        <v>0</v>
      </c>
      <c r="AD163" s="97">
        <f t="shared" si="41"/>
        <v>0</v>
      </c>
      <c r="AE163" s="97">
        <f t="shared" si="41"/>
        <v>0</v>
      </c>
      <c r="AF163" s="97">
        <f t="shared" si="41"/>
        <v>0</v>
      </c>
      <c r="AG163" s="97">
        <f t="shared" si="41"/>
        <v>0</v>
      </c>
      <c r="AH163" s="97">
        <f t="shared" si="41"/>
        <v>0</v>
      </c>
      <c r="AI163" s="97">
        <f t="shared" si="41"/>
        <v>0</v>
      </c>
      <c r="AJ163" s="97">
        <f t="shared" si="41"/>
        <v>0</v>
      </c>
      <c r="AK163" s="403"/>
    </row>
    <row r="164" spans="1:37" s="233" customFormat="1" x14ac:dyDescent="0.45">
      <c r="A164" s="290" t="s">
        <v>380</v>
      </c>
      <c r="B164" s="158" t="s">
        <v>532</v>
      </c>
      <c r="C164" s="97"/>
      <c r="D164" s="97"/>
      <c r="E164" s="97"/>
      <c r="F164" s="97"/>
      <c r="G164" s="97"/>
      <c r="H164" s="97"/>
      <c r="I164" s="97"/>
      <c r="J164" s="97"/>
      <c r="K164" s="97"/>
      <c r="L164" s="97"/>
      <c r="M164" s="97"/>
      <c r="N164" s="97"/>
      <c r="O164" s="97"/>
      <c r="P164" s="97"/>
      <c r="Q164" s="97"/>
      <c r="R164" s="97"/>
      <c r="S164" s="97"/>
      <c r="T164" s="97"/>
      <c r="U164" s="97"/>
      <c r="V164" s="97"/>
      <c r="W164" s="97" t="s">
        <v>40</v>
      </c>
      <c r="X164" s="97"/>
      <c r="Y164" s="97"/>
      <c r="Z164" s="97"/>
      <c r="AA164" s="97">
        <f t="shared" si="42"/>
        <v>1</v>
      </c>
      <c r="AB164" s="97">
        <f t="shared" si="41"/>
        <v>0</v>
      </c>
      <c r="AC164" s="97">
        <f t="shared" si="41"/>
        <v>0</v>
      </c>
      <c r="AD164" s="97">
        <f t="shared" si="41"/>
        <v>0</v>
      </c>
      <c r="AE164" s="97">
        <f t="shared" si="41"/>
        <v>0</v>
      </c>
      <c r="AF164" s="97">
        <f t="shared" si="41"/>
        <v>0</v>
      </c>
      <c r="AG164" s="97">
        <f t="shared" si="41"/>
        <v>1</v>
      </c>
      <c r="AH164" s="97">
        <f t="shared" si="41"/>
        <v>0</v>
      </c>
      <c r="AI164" s="97">
        <f t="shared" si="41"/>
        <v>0</v>
      </c>
      <c r="AJ164" s="97">
        <f t="shared" si="41"/>
        <v>0</v>
      </c>
      <c r="AK164" s="403"/>
    </row>
    <row r="165" spans="1:37" ht="29.5" customHeight="1" x14ac:dyDescent="0.45">
      <c r="A165" s="446" t="s">
        <v>169</v>
      </c>
      <c r="B165" s="447"/>
      <c r="C165" s="448"/>
      <c r="D165" s="432"/>
      <c r="E165" s="432"/>
      <c r="F165" s="432"/>
      <c r="G165" s="432"/>
      <c r="H165" s="432"/>
      <c r="I165" s="432"/>
      <c r="J165" s="432"/>
      <c r="K165" s="432"/>
      <c r="L165" s="448"/>
      <c r="M165" s="432"/>
      <c r="N165" s="432"/>
      <c r="O165" s="432"/>
      <c r="P165" s="432"/>
      <c r="Q165" s="432"/>
      <c r="R165" s="448"/>
      <c r="S165" s="432"/>
      <c r="T165" s="432"/>
      <c r="U165" s="432"/>
      <c r="V165" s="432"/>
      <c r="W165" s="432"/>
      <c r="X165" s="432"/>
      <c r="Y165" s="432"/>
      <c r="Z165" s="432"/>
      <c r="AA165" s="448"/>
      <c r="AB165" s="432"/>
      <c r="AC165" s="432"/>
      <c r="AD165" s="432"/>
      <c r="AE165" s="432"/>
      <c r="AF165" s="432"/>
      <c r="AG165" s="432"/>
      <c r="AH165" s="432"/>
      <c r="AI165" s="432"/>
      <c r="AJ165" s="432"/>
      <c r="AK165" s="449"/>
    </row>
    <row r="166" spans="1:37" ht="32" hidden="1" x14ac:dyDescent="0.45">
      <c r="A166" s="218" t="s">
        <v>37</v>
      </c>
      <c r="B166" s="219" t="s">
        <v>170</v>
      </c>
      <c r="C166" s="440"/>
      <c r="D166" s="441"/>
      <c r="E166" s="441"/>
      <c r="F166" s="441"/>
      <c r="G166" s="441"/>
      <c r="H166" s="441"/>
      <c r="I166" s="441"/>
      <c r="J166" s="441"/>
      <c r="K166" s="441"/>
      <c r="L166" s="441"/>
      <c r="M166" s="441"/>
      <c r="N166" s="441"/>
      <c r="O166" s="441"/>
      <c r="P166" s="441"/>
      <c r="Q166" s="441"/>
      <c r="R166" s="441"/>
      <c r="S166" s="441"/>
      <c r="T166" s="441"/>
      <c r="U166" s="441"/>
      <c r="V166" s="441"/>
      <c r="W166" s="441"/>
      <c r="X166" s="441"/>
      <c r="Y166" s="441"/>
      <c r="Z166" s="441"/>
      <c r="AA166" s="441"/>
      <c r="AB166" s="441"/>
      <c r="AC166" s="441"/>
      <c r="AD166" s="441"/>
      <c r="AE166" s="441"/>
      <c r="AF166" s="441"/>
      <c r="AG166" s="441"/>
      <c r="AH166" s="441"/>
      <c r="AI166" s="441"/>
      <c r="AJ166" s="441"/>
      <c r="AK166" s="442"/>
    </row>
    <row r="167" spans="1:37" s="233" customFormat="1" hidden="1" x14ac:dyDescent="0.45">
      <c r="A167" s="157" t="s">
        <v>41</v>
      </c>
      <c r="B167" s="109" t="s">
        <v>171</v>
      </c>
      <c r="C167" s="97" t="s">
        <v>40</v>
      </c>
      <c r="D167" s="97" t="s">
        <v>40</v>
      </c>
      <c r="E167" s="97" t="s">
        <v>40</v>
      </c>
      <c r="F167" s="97" t="s">
        <v>40</v>
      </c>
      <c r="G167" s="97" t="s">
        <v>40</v>
      </c>
      <c r="H167" s="97" t="s">
        <v>40</v>
      </c>
      <c r="I167" s="97" t="s">
        <v>40</v>
      </c>
      <c r="J167" s="97" t="s">
        <v>40</v>
      </c>
      <c r="K167" s="97" t="s">
        <v>40</v>
      </c>
      <c r="L167" s="97" t="s">
        <v>40</v>
      </c>
      <c r="M167" s="97" t="s">
        <v>40</v>
      </c>
      <c r="N167" s="97" t="s">
        <v>40</v>
      </c>
      <c r="O167" s="97" t="s">
        <v>40</v>
      </c>
      <c r="P167" s="97" t="s">
        <v>40</v>
      </c>
      <c r="Q167" s="97" t="s">
        <v>40</v>
      </c>
      <c r="R167" s="97" t="s">
        <v>40</v>
      </c>
      <c r="S167" s="97" t="s">
        <v>40</v>
      </c>
      <c r="T167" s="97" t="s">
        <v>40</v>
      </c>
      <c r="U167" s="97" t="s">
        <v>40</v>
      </c>
      <c r="V167" s="97" t="s">
        <v>40</v>
      </c>
      <c r="W167" s="97" t="s">
        <v>40</v>
      </c>
      <c r="X167" s="97" t="s">
        <v>40</v>
      </c>
      <c r="Y167" s="97" t="s">
        <v>40</v>
      </c>
      <c r="Z167" s="97" t="s">
        <v>40</v>
      </c>
      <c r="AA167" s="97">
        <f>COUNTIF(C167:Z167,"x")</f>
        <v>24</v>
      </c>
      <c r="AB167" s="97">
        <f t="shared" ref="AB167:AJ170" si="43">COUNTIFS($C167:$Z167,"x",$C$3:$Z$3,AB$4)</f>
        <v>3</v>
      </c>
      <c r="AC167" s="97">
        <f t="shared" si="43"/>
        <v>3</v>
      </c>
      <c r="AD167" s="97">
        <f t="shared" si="43"/>
        <v>3</v>
      </c>
      <c r="AE167" s="97">
        <f t="shared" si="43"/>
        <v>3</v>
      </c>
      <c r="AF167" s="97">
        <f t="shared" si="43"/>
        <v>3</v>
      </c>
      <c r="AG167" s="97">
        <f t="shared" si="43"/>
        <v>2</v>
      </c>
      <c r="AH167" s="97">
        <f t="shared" si="43"/>
        <v>3</v>
      </c>
      <c r="AI167" s="97">
        <f t="shared" si="43"/>
        <v>1</v>
      </c>
      <c r="AJ167" s="97">
        <f t="shared" si="43"/>
        <v>3</v>
      </c>
      <c r="AK167" s="403" t="s">
        <v>567</v>
      </c>
    </row>
    <row r="168" spans="1:37" s="233" customFormat="1" hidden="1" x14ac:dyDescent="0.45">
      <c r="A168" s="157" t="s">
        <v>58</v>
      </c>
      <c r="B168" s="109" t="s">
        <v>175</v>
      </c>
      <c r="C168" s="97" t="s">
        <v>40</v>
      </c>
      <c r="D168" s="97" t="s">
        <v>40</v>
      </c>
      <c r="E168" s="97" t="s">
        <v>40</v>
      </c>
      <c r="F168" s="97" t="s">
        <v>40</v>
      </c>
      <c r="G168" s="97" t="s">
        <v>40</v>
      </c>
      <c r="H168" s="97" t="s">
        <v>40</v>
      </c>
      <c r="I168" s="97" t="s">
        <v>40</v>
      </c>
      <c r="J168" s="97" t="s">
        <v>40</v>
      </c>
      <c r="K168" s="97" t="s">
        <v>40</v>
      </c>
      <c r="L168" s="97" t="s">
        <v>40</v>
      </c>
      <c r="M168" s="97" t="s">
        <v>40</v>
      </c>
      <c r="N168" s="97" t="s">
        <v>40</v>
      </c>
      <c r="O168" s="97" t="s">
        <v>40</v>
      </c>
      <c r="P168" s="97" t="s">
        <v>40</v>
      </c>
      <c r="Q168" s="97" t="s">
        <v>40</v>
      </c>
      <c r="R168" s="97" t="s">
        <v>40</v>
      </c>
      <c r="S168" s="97"/>
      <c r="T168" s="97" t="s">
        <v>40</v>
      </c>
      <c r="U168" s="97" t="s">
        <v>40</v>
      </c>
      <c r="V168" s="97" t="s">
        <v>40</v>
      </c>
      <c r="W168" s="97" t="s">
        <v>40</v>
      </c>
      <c r="X168" s="97"/>
      <c r="Y168" s="97" t="s">
        <v>40</v>
      </c>
      <c r="Z168" s="97" t="s">
        <v>40</v>
      </c>
      <c r="AA168" s="97">
        <f t="shared" ref="AA168:AA170" si="44">COUNTIF(C168:Z168,"x")</f>
        <v>22</v>
      </c>
      <c r="AB168" s="97">
        <f t="shared" si="43"/>
        <v>3</v>
      </c>
      <c r="AC168" s="97">
        <f t="shared" si="43"/>
        <v>2</v>
      </c>
      <c r="AD168" s="97">
        <f t="shared" si="43"/>
        <v>3</v>
      </c>
      <c r="AE168" s="97">
        <f t="shared" si="43"/>
        <v>3</v>
      </c>
      <c r="AF168" s="97">
        <f t="shared" si="43"/>
        <v>3</v>
      </c>
      <c r="AG168" s="97">
        <f t="shared" si="43"/>
        <v>2</v>
      </c>
      <c r="AH168" s="97">
        <f t="shared" si="43"/>
        <v>2</v>
      </c>
      <c r="AI168" s="97">
        <f t="shared" si="43"/>
        <v>1</v>
      </c>
      <c r="AJ168" s="97">
        <f t="shared" si="43"/>
        <v>3</v>
      </c>
      <c r="AK168" s="403"/>
    </row>
    <row r="169" spans="1:37" s="233" customFormat="1" hidden="1" x14ac:dyDescent="0.45">
      <c r="A169" s="157" t="s">
        <v>115</v>
      </c>
      <c r="B169" s="109" t="s">
        <v>176</v>
      </c>
      <c r="C169" s="97"/>
      <c r="D169" s="97"/>
      <c r="E169" s="97"/>
      <c r="F169" s="97"/>
      <c r="G169" s="97"/>
      <c r="H169" s="97"/>
      <c r="I169" s="97"/>
      <c r="J169" s="97"/>
      <c r="K169" s="97"/>
      <c r="L169" s="97"/>
      <c r="M169" s="97"/>
      <c r="N169" s="97"/>
      <c r="O169" s="97"/>
      <c r="P169" s="97"/>
      <c r="Q169" s="97"/>
      <c r="R169" s="97"/>
      <c r="S169" s="97" t="s">
        <v>40</v>
      </c>
      <c r="T169" s="97"/>
      <c r="U169" s="97"/>
      <c r="V169" s="97"/>
      <c r="W169" s="97"/>
      <c r="X169" s="97"/>
      <c r="Y169" s="97"/>
      <c r="Z169" s="97"/>
      <c r="AA169" s="97">
        <f t="shared" si="44"/>
        <v>1</v>
      </c>
      <c r="AB169" s="97">
        <f t="shared" si="43"/>
        <v>0</v>
      </c>
      <c r="AC169" s="97">
        <f t="shared" si="43"/>
        <v>1</v>
      </c>
      <c r="AD169" s="97">
        <f t="shared" si="43"/>
        <v>0</v>
      </c>
      <c r="AE169" s="97">
        <f t="shared" si="43"/>
        <v>0</v>
      </c>
      <c r="AF169" s="97">
        <f t="shared" si="43"/>
        <v>0</v>
      </c>
      <c r="AG169" s="97">
        <f t="shared" si="43"/>
        <v>0</v>
      </c>
      <c r="AH169" s="97">
        <f t="shared" si="43"/>
        <v>0</v>
      </c>
      <c r="AI169" s="97">
        <f t="shared" si="43"/>
        <v>0</v>
      </c>
      <c r="AJ169" s="97">
        <f t="shared" si="43"/>
        <v>0</v>
      </c>
      <c r="AK169" s="403"/>
    </row>
    <row r="170" spans="1:37" s="233" customFormat="1" hidden="1" x14ac:dyDescent="0.45">
      <c r="A170" s="154" t="s">
        <v>150</v>
      </c>
      <c r="B170" s="155" t="s">
        <v>533</v>
      </c>
      <c r="C170" s="99"/>
      <c r="D170" s="99"/>
      <c r="E170" s="99"/>
      <c r="F170" s="99"/>
      <c r="G170" s="99"/>
      <c r="H170" s="99"/>
      <c r="I170" s="99"/>
      <c r="J170" s="99"/>
      <c r="K170" s="99"/>
      <c r="L170" s="99"/>
      <c r="M170" s="99"/>
      <c r="N170" s="99"/>
      <c r="O170" s="99"/>
      <c r="P170" s="99"/>
      <c r="Q170" s="99"/>
      <c r="R170" s="99"/>
      <c r="S170" s="99" t="s">
        <v>40</v>
      </c>
      <c r="T170" s="99"/>
      <c r="U170" s="99"/>
      <c r="V170" s="99"/>
      <c r="W170" s="99"/>
      <c r="X170" s="99"/>
      <c r="Y170" s="99"/>
      <c r="Z170" s="99"/>
      <c r="AA170" s="99">
        <f t="shared" si="44"/>
        <v>1</v>
      </c>
      <c r="AB170" s="99">
        <f t="shared" si="43"/>
        <v>0</v>
      </c>
      <c r="AC170" s="99">
        <f t="shared" si="43"/>
        <v>1</v>
      </c>
      <c r="AD170" s="99">
        <f t="shared" si="43"/>
        <v>0</v>
      </c>
      <c r="AE170" s="99">
        <f t="shared" si="43"/>
        <v>0</v>
      </c>
      <c r="AF170" s="99">
        <f t="shared" si="43"/>
        <v>0</v>
      </c>
      <c r="AG170" s="99">
        <f t="shared" si="43"/>
        <v>0</v>
      </c>
      <c r="AH170" s="99">
        <f t="shared" si="43"/>
        <v>0</v>
      </c>
      <c r="AI170" s="99">
        <f t="shared" si="43"/>
        <v>0</v>
      </c>
      <c r="AJ170" s="99">
        <f t="shared" si="43"/>
        <v>0</v>
      </c>
      <c r="AK170" s="403"/>
    </row>
    <row r="171" spans="1:37" ht="48" x14ac:dyDescent="0.45">
      <c r="A171" s="25" t="s">
        <v>90</v>
      </c>
      <c r="B171" s="267" t="s">
        <v>404</v>
      </c>
      <c r="C171" s="443"/>
      <c r="D171" s="443"/>
      <c r="E171" s="443"/>
      <c r="F171" s="443"/>
      <c r="G171" s="443"/>
      <c r="H171" s="443"/>
      <c r="I171" s="443"/>
      <c r="J171" s="443"/>
      <c r="K171" s="443"/>
      <c r="L171" s="443"/>
      <c r="M171" s="443"/>
      <c r="N171" s="443"/>
      <c r="O171" s="443"/>
      <c r="P171" s="443"/>
      <c r="Q171" s="443"/>
      <c r="R171" s="443"/>
      <c r="S171" s="443"/>
      <c r="T171" s="443"/>
      <c r="U171" s="443"/>
      <c r="V171" s="443"/>
      <c r="W171" s="443"/>
      <c r="X171" s="443"/>
      <c r="Y171" s="443"/>
      <c r="Z171" s="443"/>
      <c r="AA171" s="443"/>
      <c r="AB171" s="443"/>
      <c r="AC171" s="443"/>
      <c r="AD171" s="443"/>
      <c r="AE171" s="443"/>
      <c r="AF171" s="443"/>
      <c r="AG171" s="443"/>
      <c r="AH171" s="443"/>
      <c r="AI171" s="443"/>
      <c r="AJ171" s="443"/>
      <c r="AK171" s="443"/>
    </row>
    <row r="172" spans="1:37" x14ac:dyDescent="0.45">
      <c r="A172" s="157" t="s">
        <v>41</v>
      </c>
      <c r="B172" s="120" t="s">
        <v>503</v>
      </c>
      <c r="C172" s="187" t="s">
        <v>40</v>
      </c>
      <c r="D172" s="184"/>
      <c r="E172" s="184"/>
      <c r="F172" s="184"/>
      <c r="G172" s="187"/>
      <c r="H172" s="184"/>
      <c r="I172" s="184"/>
      <c r="J172" s="184"/>
      <c r="K172" s="184"/>
      <c r="L172" s="184"/>
      <c r="M172" s="184"/>
      <c r="N172" s="184"/>
      <c r="O172" s="187" t="s">
        <v>40</v>
      </c>
      <c r="P172" s="184"/>
      <c r="Q172" s="184"/>
      <c r="R172" s="184"/>
      <c r="S172" s="184"/>
      <c r="T172" s="184"/>
      <c r="U172" s="184"/>
      <c r="V172" s="184"/>
      <c r="W172" s="184"/>
      <c r="X172" s="184"/>
      <c r="Y172" s="184"/>
      <c r="Z172" s="184"/>
      <c r="AA172" s="97">
        <f>COUNTIF(C172:Z172,"x")</f>
        <v>2</v>
      </c>
      <c r="AB172" s="97">
        <f t="shared" ref="AB172:AJ185" si="45">COUNTIFS($C172:$Z172,"x",$C$3:$Z$3,AB$4)</f>
        <v>1</v>
      </c>
      <c r="AC172" s="97">
        <f t="shared" si="45"/>
        <v>0</v>
      </c>
      <c r="AD172" s="97">
        <f t="shared" si="45"/>
        <v>0</v>
      </c>
      <c r="AE172" s="97">
        <f t="shared" si="45"/>
        <v>0</v>
      </c>
      <c r="AF172" s="97">
        <f t="shared" si="45"/>
        <v>1</v>
      </c>
      <c r="AG172" s="97">
        <f t="shared" si="45"/>
        <v>0</v>
      </c>
      <c r="AH172" s="97">
        <f t="shared" si="45"/>
        <v>0</v>
      </c>
      <c r="AI172" s="97">
        <f t="shared" si="45"/>
        <v>0</v>
      </c>
      <c r="AJ172" s="97">
        <f t="shared" si="45"/>
        <v>0</v>
      </c>
      <c r="AK172" s="403" t="s">
        <v>568</v>
      </c>
    </row>
    <row r="173" spans="1:37" s="233" customFormat="1" x14ac:dyDescent="0.45">
      <c r="A173" s="157" t="s">
        <v>58</v>
      </c>
      <c r="B173" s="158" t="s">
        <v>515</v>
      </c>
      <c r="C173" s="97"/>
      <c r="D173" s="97"/>
      <c r="E173" s="97"/>
      <c r="F173" s="97"/>
      <c r="G173" s="97" t="s">
        <v>40</v>
      </c>
      <c r="H173" s="97"/>
      <c r="I173" s="97"/>
      <c r="J173" s="97"/>
      <c r="K173" s="97"/>
      <c r="L173" s="97"/>
      <c r="M173" s="97"/>
      <c r="N173" s="97"/>
      <c r="O173" s="97"/>
      <c r="P173" s="97"/>
      <c r="Q173" s="97"/>
      <c r="R173" s="97"/>
      <c r="S173" s="97"/>
      <c r="T173" s="97"/>
      <c r="U173" s="97"/>
      <c r="V173" s="97"/>
      <c r="W173" s="97"/>
      <c r="X173" s="97"/>
      <c r="Y173" s="97"/>
      <c r="Z173" s="97"/>
      <c r="AA173" s="97">
        <f>COUNTIF(C173:Z173,"x")</f>
        <v>1</v>
      </c>
      <c r="AB173" s="97">
        <f t="shared" si="45"/>
        <v>0</v>
      </c>
      <c r="AC173" s="97">
        <f t="shared" si="45"/>
        <v>1</v>
      </c>
      <c r="AD173" s="97">
        <f t="shared" si="45"/>
        <v>0</v>
      </c>
      <c r="AE173" s="97">
        <f t="shared" si="45"/>
        <v>0</v>
      </c>
      <c r="AF173" s="97">
        <f t="shared" si="45"/>
        <v>0</v>
      </c>
      <c r="AG173" s="97">
        <f t="shared" si="45"/>
        <v>0</v>
      </c>
      <c r="AH173" s="97">
        <f t="shared" si="45"/>
        <v>0</v>
      </c>
      <c r="AI173" s="97">
        <f t="shared" si="45"/>
        <v>0</v>
      </c>
      <c r="AJ173" s="97">
        <f t="shared" si="45"/>
        <v>0</v>
      </c>
      <c r="AK173" s="403"/>
    </row>
    <row r="174" spans="1:37" s="269" customFormat="1" x14ac:dyDescent="0.45">
      <c r="A174" s="157" t="s">
        <v>115</v>
      </c>
      <c r="B174" s="158" t="s">
        <v>534</v>
      </c>
      <c r="C174" s="122"/>
      <c r="D174" s="122" t="s">
        <v>40</v>
      </c>
      <c r="E174" s="122" t="s">
        <v>40</v>
      </c>
      <c r="F174" s="122" t="s">
        <v>40</v>
      </c>
      <c r="G174" s="122"/>
      <c r="H174" s="122" t="s">
        <v>40</v>
      </c>
      <c r="I174" s="122" t="s">
        <v>40</v>
      </c>
      <c r="J174" s="122"/>
      <c r="K174" s="122" t="s">
        <v>40</v>
      </c>
      <c r="L174" s="122"/>
      <c r="M174" s="122" t="s">
        <v>40</v>
      </c>
      <c r="N174" s="122"/>
      <c r="O174" s="122"/>
      <c r="P174" s="122" t="s">
        <v>40</v>
      </c>
      <c r="Q174" s="122" t="s">
        <v>40</v>
      </c>
      <c r="R174" s="122" t="s">
        <v>40</v>
      </c>
      <c r="S174" s="122" t="s">
        <v>40</v>
      </c>
      <c r="T174" s="122" t="s">
        <v>40</v>
      </c>
      <c r="U174" s="122" t="s">
        <v>40</v>
      </c>
      <c r="V174" s="122" t="s">
        <v>40</v>
      </c>
      <c r="W174" s="122" t="s">
        <v>40</v>
      </c>
      <c r="X174" s="122" t="s">
        <v>40</v>
      </c>
      <c r="Y174" s="122" t="s">
        <v>40</v>
      </c>
      <c r="Z174" s="122" t="s">
        <v>40</v>
      </c>
      <c r="AA174" s="97">
        <f t="shared" ref="AA174:AA185" si="46">COUNTIF(C174:Z174,"x")</f>
        <v>18</v>
      </c>
      <c r="AB174" s="97">
        <f t="shared" si="45"/>
        <v>2</v>
      </c>
      <c r="AC174" s="97">
        <f t="shared" si="45"/>
        <v>2</v>
      </c>
      <c r="AD174" s="97">
        <f t="shared" si="45"/>
        <v>2</v>
      </c>
      <c r="AE174" s="97">
        <f t="shared" si="45"/>
        <v>2</v>
      </c>
      <c r="AF174" s="97">
        <f t="shared" si="45"/>
        <v>1</v>
      </c>
      <c r="AG174" s="97">
        <f t="shared" si="45"/>
        <v>2</v>
      </c>
      <c r="AH174" s="97">
        <f t="shared" si="45"/>
        <v>3</v>
      </c>
      <c r="AI174" s="97">
        <f t="shared" si="45"/>
        <v>1</v>
      </c>
      <c r="AJ174" s="97">
        <f t="shared" si="45"/>
        <v>3</v>
      </c>
      <c r="AK174" s="403"/>
    </row>
    <row r="175" spans="1:37" s="269" customFormat="1" x14ac:dyDescent="0.45">
      <c r="A175" s="157" t="s">
        <v>117</v>
      </c>
      <c r="B175" s="158" t="s">
        <v>535</v>
      </c>
      <c r="C175" s="122"/>
      <c r="D175" s="122"/>
      <c r="E175" s="122"/>
      <c r="F175" s="122"/>
      <c r="G175" s="122"/>
      <c r="H175" s="122"/>
      <c r="I175" s="122"/>
      <c r="J175" s="122"/>
      <c r="K175" s="122"/>
      <c r="L175" s="122"/>
      <c r="M175" s="122"/>
      <c r="N175" s="122"/>
      <c r="O175" s="122"/>
      <c r="P175" s="122"/>
      <c r="Q175" s="122"/>
      <c r="R175" s="122"/>
      <c r="S175" s="122"/>
      <c r="T175" s="122"/>
      <c r="U175" s="122"/>
      <c r="V175" s="122"/>
      <c r="W175" s="122" t="s">
        <v>40</v>
      </c>
      <c r="X175" s="122"/>
      <c r="Y175" s="122"/>
      <c r="Z175" s="122"/>
      <c r="AA175" s="97">
        <f>COUNTIF(C175:Z175,"x")</f>
        <v>1</v>
      </c>
      <c r="AB175" s="97">
        <f t="shared" si="45"/>
        <v>0</v>
      </c>
      <c r="AC175" s="97">
        <f t="shared" si="45"/>
        <v>0</v>
      </c>
      <c r="AD175" s="97">
        <f t="shared" si="45"/>
        <v>0</v>
      </c>
      <c r="AE175" s="97">
        <f t="shared" si="45"/>
        <v>0</v>
      </c>
      <c r="AF175" s="97">
        <f t="shared" si="45"/>
        <v>0</v>
      </c>
      <c r="AG175" s="97">
        <f t="shared" si="45"/>
        <v>1</v>
      </c>
      <c r="AH175" s="97">
        <f t="shared" si="45"/>
        <v>0</v>
      </c>
      <c r="AI175" s="97">
        <f t="shared" si="45"/>
        <v>0</v>
      </c>
      <c r="AJ175" s="97">
        <f t="shared" si="45"/>
        <v>0</v>
      </c>
      <c r="AK175" s="403"/>
    </row>
    <row r="176" spans="1:37" s="269" customFormat="1" x14ac:dyDescent="0.45">
      <c r="A176" s="157" t="s">
        <v>119</v>
      </c>
      <c r="B176" s="158" t="s">
        <v>536</v>
      </c>
      <c r="C176" s="122"/>
      <c r="D176" s="122"/>
      <c r="E176" s="122"/>
      <c r="F176" s="122"/>
      <c r="G176" s="122"/>
      <c r="H176" s="122"/>
      <c r="I176" s="122"/>
      <c r="J176" s="122"/>
      <c r="K176" s="122"/>
      <c r="L176" s="122"/>
      <c r="M176" s="122"/>
      <c r="N176" s="122"/>
      <c r="O176" s="122"/>
      <c r="P176" s="122"/>
      <c r="Q176" s="122"/>
      <c r="R176" s="122" t="s">
        <v>40</v>
      </c>
      <c r="S176" s="122"/>
      <c r="T176" s="122"/>
      <c r="U176" s="122"/>
      <c r="V176" s="122"/>
      <c r="W176" s="122"/>
      <c r="X176" s="122"/>
      <c r="Y176" s="122"/>
      <c r="Z176" s="122"/>
      <c r="AA176" s="97">
        <f>COUNTIF(C176:Z176,"x")</f>
        <v>1</v>
      </c>
      <c r="AB176" s="97">
        <f t="shared" si="45"/>
        <v>0</v>
      </c>
      <c r="AC176" s="97">
        <f t="shared" si="45"/>
        <v>1</v>
      </c>
      <c r="AD176" s="97">
        <f t="shared" si="45"/>
        <v>0</v>
      </c>
      <c r="AE176" s="97">
        <f t="shared" si="45"/>
        <v>0</v>
      </c>
      <c r="AF176" s="97">
        <f t="shared" si="45"/>
        <v>0</v>
      </c>
      <c r="AG176" s="97">
        <f t="shared" si="45"/>
        <v>0</v>
      </c>
      <c r="AH176" s="97">
        <f t="shared" si="45"/>
        <v>0</v>
      </c>
      <c r="AI176" s="97">
        <f t="shared" si="45"/>
        <v>0</v>
      </c>
      <c r="AJ176" s="97">
        <f t="shared" si="45"/>
        <v>0</v>
      </c>
      <c r="AK176" s="403"/>
    </row>
    <row r="177" spans="1:37" s="269" customFormat="1" x14ac:dyDescent="0.45">
      <c r="A177" s="157" t="s">
        <v>133</v>
      </c>
      <c r="B177" s="158" t="s">
        <v>537</v>
      </c>
      <c r="C177" s="122"/>
      <c r="D177" s="122"/>
      <c r="E177" s="122" t="s">
        <v>40</v>
      </c>
      <c r="F177" s="122" t="s">
        <v>40</v>
      </c>
      <c r="G177" s="122"/>
      <c r="H177" s="122"/>
      <c r="I177" s="122"/>
      <c r="J177" s="122"/>
      <c r="K177" s="122"/>
      <c r="L177" s="122"/>
      <c r="M177" s="122"/>
      <c r="N177" s="122" t="s">
        <v>40</v>
      </c>
      <c r="O177" s="122"/>
      <c r="P177" s="122"/>
      <c r="Q177" s="122"/>
      <c r="R177" s="122"/>
      <c r="S177" s="122"/>
      <c r="T177" s="122"/>
      <c r="U177" s="122"/>
      <c r="V177" s="122"/>
      <c r="W177" s="122" t="s">
        <v>40</v>
      </c>
      <c r="X177" s="122"/>
      <c r="Y177" s="122"/>
      <c r="Z177" s="122"/>
      <c r="AA177" s="97">
        <f t="shared" si="46"/>
        <v>4</v>
      </c>
      <c r="AB177" s="97">
        <f t="shared" si="45"/>
        <v>0</v>
      </c>
      <c r="AC177" s="97">
        <f t="shared" si="45"/>
        <v>0</v>
      </c>
      <c r="AD177" s="97">
        <f t="shared" si="45"/>
        <v>0</v>
      </c>
      <c r="AE177" s="97">
        <f t="shared" si="45"/>
        <v>0</v>
      </c>
      <c r="AF177" s="97">
        <f t="shared" si="45"/>
        <v>1</v>
      </c>
      <c r="AG177" s="97">
        <f t="shared" si="45"/>
        <v>1</v>
      </c>
      <c r="AH177" s="97">
        <f t="shared" si="45"/>
        <v>0</v>
      </c>
      <c r="AI177" s="97">
        <f t="shared" si="45"/>
        <v>0</v>
      </c>
      <c r="AJ177" s="97">
        <f t="shared" si="45"/>
        <v>2</v>
      </c>
      <c r="AK177" s="403"/>
    </row>
    <row r="178" spans="1:37" s="269" customFormat="1" x14ac:dyDescent="0.45">
      <c r="A178" s="157" t="s">
        <v>139</v>
      </c>
      <c r="B178" s="158" t="s">
        <v>538</v>
      </c>
      <c r="C178" s="122"/>
      <c r="D178" s="122"/>
      <c r="E178" s="122"/>
      <c r="F178" s="122"/>
      <c r="G178" s="122"/>
      <c r="H178" s="122"/>
      <c r="I178" s="122" t="s">
        <v>40</v>
      </c>
      <c r="J178" s="122"/>
      <c r="K178" s="122"/>
      <c r="L178" s="122"/>
      <c r="M178" s="122"/>
      <c r="N178" s="122"/>
      <c r="O178" s="122"/>
      <c r="P178" s="122"/>
      <c r="Q178" s="122"/>
      <c r="R178" s="122"/>
      <c r="S178" s="122"/>
      <c r="T178" s="122"/>
      <c r="U178" s="122"/>
      <c r="V178" s="122"/>
      <c r="W178" s="122"/>
      <c r="X178" s="122"/>
      <c r="Y178" s="122"/>
      <c r="Z178" s="122"/>
      <c r="AA178" s="97">
        <f t="shared" si="46"/>
        <v>1</v>
      </c>
      <c r="AB178" s="97">
        <f t="shared" si="45"/>
        <v>0</v>
      </c>
      <c r="AC178" s="97">
        <f t="shared" si="45"/>
        <v>0</v>
      </c>
      <c r="AD178" s="97">
        <f t="shared" si="45"/>
        <v>0</v>
      </c>
      <c r="AE178" s="97">
        <f t="shared" si="45"/>
        <v>1</v>
      </c>
      <c r="AF178" s="97">
        <f t="shared" si="45"/>
        <v>0</v>
      </c>
      <c r="AG178" s="97">
        <f t="shared" si="45"/>
        <v>0</v>
      </c>
      <c r="AH178" s="97">
        <f t="shared" si="45"/>
        <v>0</v>
      </c>
      <c r="AI178" s="97">
        <f t="shared" si="45"/>
        <v>0</v>
      </c>
      <c r="AJ178" s="97">
        <f t="shared" si="45"/>
        <v>0</v>
      </c>
      <c r="AK178" s="403"/>
    </row>
    <row r="179" spans="1:37" s="269" customFormat="1" x14ac:dyDescent="0.45">
      <c r="A179" s="157" t="s">
        <v>246</v>
      </c>
      <c r="B179" s="158" t="s">
        <v>539</v>
      </c>
      <c r="C179" s="122"/>
      <c r="D179" s="122"/>
      <c r="E179" s="122"/>
      <c r="F179" s="122"/>
      <c r="G179" s="122"/>
      <c r="H179" s="122"/>
      <c r="I179" s="122"/>
      <c r="J179" s="122" t="s">
        <v>40</v>
      </c>
      <c r="K179" s="122"/>
      <c r="L179" s="122"/>
      <c r="M179" s="122"/>
      <c r="N179" s="122"/>
      <c r="O179" s="122"/>
      <c r="P179" s="122"/>
      <c r="Q179" s="122"/>
      <c r="R179" s="122"/>
      <c r="S179" s="122"/>
      <c r="T179" s="122"/>
      <c r="U179" s="122"/>
      <c r="V179" s="122"/>
      <c r="W179" s="122"/>
      <c r="X179" s="122"/>
      <c r="Y179" s="122"/>
      <c r="Z179" s="122"/>
      <c r="AA179" s="97">
        <f t="shared" si="46"/>
        <v>1</v>
      </c>
      <c r="AB179" s="97">
        <f t="shared" si="45"/>
        <v>0</v>
      </c>
      <c r="AC179" s="97">
        <f t="shared" si="45"/>
        <v>0</v>
      </c>
      <c r="AD179" s="97">
        <f t="shared" si="45"/>
        <v>1</v>
      </c>
      <c r="AE179" s="97">
        <f t="shared" si="45"/>
        <v>0</v>
      </c>
      <c r="AF179" s="97">
        <f t="shared" si="45"/>
        <v>0</v>
      </c>
      <c r="AG179" s="97">
        <f t="shared" si="45"/>
        <v>0</v>
      </c>
      <c r="AH179" s="97">
        <f t="shared" si="45"/>
        <v>0</v>
      </c>
      <c r="AI179" s="97">
        <f t="shared" si="45"/>
        <v>0</v>
      </c>
      <c r="AJ179" s="97">
        <f t="shared" si="45"/>
        <v>0</v>
      </c>
      <c r="AK179" s="403"/>
    </row>
    <row r="180" spans="1:37" s="269" customFormat="1" x14ac:dyDescent="0.45">
      <c r="A180" s="157" t="s">
        <v>259</v>
      </c>
      <c r="B180" s="158" t="s">
        <v>540</v>
      </c>
      <c r="C180" s="122"/>
      <c r="D180" s="122"/>
      <c r="E180" s="122"/>
      <c r="F180" s="122"/>
      <c r="G180" s="122"/>
      <c r="H180" s="122"/>
      <c r="I180" s="122"/>
      <c r="J180" s="122"/>
      <c r="K180" s="122"/>
      <c r="L180" s="122" t="s">
        <v>40</v>
      </c>
      <c r="M180" s="122"/>
      <c r="N180" s="122"/>
      <c r="O180" s="122"/>
      <c r="P180" s="122"/>
      <c r="Q180" s="122"/>
      <c r="R180" s="122"/>
      <c r="S180" s="122"/>
      <c r="T180" s="122"/>
      <c r="U180" s="122"/>
      <c r="V180" s="122"/>
      <c r="W180" s="122"/>
      <c r="X180" s="122"/>
      <c r="Y180" s="122"/>
      <c r="Z180" s="122"/>
      <c r="AA180" s="97">
        <f t="shared" si="46"/>
        <v>1</v>
      </c>
      <c r="AB180" s="97">
        <f t="shared" si="45"/>
        <v>0</v>
      </c>
      <c r="AC180" s="97">
        <f t="shared" si="45"/>
        <v>0</v>
      </c>
      <c r="AD180" s="97">
        <f t="shared" si="45"/>
        <v>0</v>
      </c>
      <c r="AE180" s="97">
        <f t="shared" si="45"/>
        <v>1</v>
      </c>
      <c r="AF180" s="97">
        <f t="shared" si="45"/>
        <v>0</v>
      </c>
      <c r="AG180" s="97">
        <f t="shared" si="45"/>
        <v>0</v>
      </c>
      <c r="AH180" s="97">
        <f t="shared" si="45"/>
        <v>0</v>
      </c>
      <c r="AI180" s="97">
        <f t="shared" si="45"/>
        <v>0</v>
      </c>
      <c r="AJ180" s="97">
        <f t="shared" si="45"/>
        <v>0</v>
      </c>
      <c r="AK180" s="403"/>
    </row>
    <row r="181" spans="1:37" s="269" customFormat="1" x14ac:dyDescent="0.45">
      <c r="A181" s="157" t="s">
        <v>370</v>
      </c>
      <c r="B181" s="158" t="s">
        <v>541</v>
      </c>
      <c r="C181" s="122"/>
      <c r="D181" s="122"/>
      <c r="E181" s="122"/>
      <c r="F181" s="122"/>
      <c r="G181" s="122"/>
      <c r="H181" s="122"/>
      <c r="I181" s="122"/>
      <c r="J181" s="122"/>
      <c r="K181" s="122"/>
      <c r="L181" s="122"/>
      <c r="M181" s="122"/>
      <c r="N181" s="122" t="s">
        <v>40</v>
      </c>
      <c r="O181" s="122"/>
      <c r="P181" s="122"/>
      <c r="Q181" s="122"/>
      <c r="R181" s="122" t="s">
        <v>40</v>
      </c>
      <c r="S181" s="122"/>
      <c r="T181" s="122"/>
      <c r="U181" s="122"/>
      <c r="V181" s="122"/>
      <c r="W181" s="122"/>
      <c r="X181" s="122"/>
      <c r="Y181" s="122"/>
      <c r="Z181" s="122"/>
      <c r="AA181" s="97">
        <f t="shared" si="46"/>
        <v>2</v>
      </c>
      <c r="AB181" s="97">
        <f t="shared" si="45"/>
        <v>0</v>
      </c>
      <c r="AC181" s="97">
        <f t="shared" si="45"/>
        <v>1</v>
      </c>
      <c r="AD181" s="97">
        <f t="shared" si="45"/>
        <v>0</v>
      </c>
      <c r="AE181" s="97">
        <f t="shared" si="45"/>
        <v>0</v>
      </c>
      <c r="AF181" s="97">
        <f t="shared" si="45"/>
        <v>1</v>
      </c>
      <c r="AG181" s="97">
        <f t="shared" si="45"/>
        <v>0</v>
      </c>
      <c r="AH181" s="97">
        <f t="shared" si="45"/>
        <v>0</v>
      </c>
      <c r="AI181" s="97">
        <f t="shared" si="45"/>
        <v>0</v>
      </c>
      <c r="AJ181" s="97">
        <f t="shared" si="45"/>
        <v>0</v>
      </c>
      <c r="AK181" s="403"/>
    </row>
    <row r="182" spans="1:37" s="269" customFormat="1" x14ac:dyDescent="0.45">
      <c r="A182" s="157" t="s">
        <v>380</v>
      </c>
      <c r="B182" s="158" t="s">
        <v>184</v>
      </c>
      <c r="C182" s="122"/>
      <c r="D182" s="122" t="s">
        <v>40</v>
      </c>
      <c r="E182" s="122" t="s">
        <v>40</v>
      </c>
      <c r="F182" s="122" t="s">
        <v>40</v>
      </c>
      <c r="G182" s="122"/>
      <c r="H182" s="122" t="s">
        <v>40</v>
      </c>
      <c r="I182" s="122" t="s">
        <v>40</v>
      </c>
      <c r="J182" s="122" t="s">
        <v>40</v>
      </c>
      <c r="K182" s="122" t="s">
        <v>40</v>
      </c>
      <c r="L182" s="122" t="s">
        <v>40</v>
      </c>
      <c r="M182" s="122" t="s">
        <v>40</v>
      </c>
      <c r="N182" s="122" t="s">
        <v>40</v>
      </c>
      <c r="O182" s="122" t="s">
        <v>40</v>
      </c>
      <c r="P182" s="122" t="s">
        <v>40</v>
      </c>
      <c r="Q182" s="122"/>
      <c r="R182" s="122" t="s">
        <v>40</v>
      </c>
      <c r="S182" s="122" t="s">
        <v>40</v>
      </c>
      <c r="T182" s="122" t="s">
        <v>40</v>
      </c>
      <c r="U182" s="122" t="s">
        <v>40</v>
      </c>
      <c r="V182" s="122" t="s">
        <v>40</v>
      </c>
      <c r="W182" s="122" t="s">
        <v>40</v>
      </c>
      <c r="X182" s="122" t="s">
        <v>40</v>
      </c>
      <c r="Y182" s="122"/>
      <c r="Z182" s="122" t="s">
        <v>40</v>
      </c>
      <c r="AA182" s="97">
        <f t="shared" si="46"/>
        <v>20</v>
      </c>
      <c r="AB182" s="97">
        <f t="shared" si="45"/>
        <v>2</v>
      </c>
      <c r="AC182" s="97">
        <f t="shared" si="45"/>
        <v>2</v>
      </c>
      <c r="AD182" s="97">
        <f t="shared" si="45"/>
        <v>3</v>
      </c>
      <c r="AE182" s="97">
        <f t="shared" si="45"/>
        <v>3</v>
      </c>
      <c r="AF182" s="97">
        <f t="shared" si="45"/>
        <v>3</v>
      </c>
      <c r="AG182" s="97">
        <f t="shared" si="45"/>
        <v>2</v>
      </c>
      <c r="AH182" s="97">
        <f t="shared" si="45"/>
        <v>2</v>
      </c>
      <c r="AI182" s="97">
        <f t="shared" si="45"/>
        <v>1</v>
      </c>
      <c r="AJ182" s="97">
        <f t="shared" si="45"/>
        <v>2</v>
      </c>
      <c r="AK182" s="403"/>
    </row>
    <row r="183" spans="1:37" s="233" customFormat="1" x14ac:dyDescent="0.45">
      <c r="A183" s="160" t="s">
        <v>381</v>
      </c>
      <c r="B183" s="161" t="s">
        <v>185</v>
      </c>
      <c r="C183" s="107"/>
      <c r="D183" s="107" t="s">
        <v>40</v>
      </c>
      <c r="E183" s="107" t="s">
        <v>40</v>
      </c>
      <c r="F183" s="107" t="s">
        <v>40</v>
      </c>
      <c r="G183" s="107"/>
      <c r="H183" s="107" t="s">
        <v>40</v>
      </c>
      <c r="I183" s="107" t="s">
        <v>40</v>
      </c>
      <c r="J183" s="107" t="s">
        <v>40</v>
      </c>
      <c r="K183" s="107" t="s">
        <v>40</v>
      </c>
      <c r="L183" s="107" t="s">
        <v>40</v>
      </c>
      <c r="M183" s="107" t="s">
        <v>40</v>
      </c>
      <c r="N183" s="107" t="s">
        <v>40</v>
      </c>
      <c r="O183" s="107" t="s">
        <v>40</v>
      </c>
      <c r="P183" s="107" t="s">
        <v>40</v>
      </c>
      <c r="Q183" s="107"/>
      <c r="R183" s="107" t="s">
        <v>40</v>
      </c>
      <c r="S183" s="107" t="s">
        <v>40</v>
      </c>
      <c r="T183" s="107" t="s">
        <v>40</v>
      </c>
      <c r="U183" s="107" t="s">
        <v>40</v>
      </c>
      <c r="V183" s="107" t="s">
        <v>40</v>
      </c>
      <c r="W183" s="107" t="s">
        <v>40</v>
      </c>
      <c r="X183" s="107" t="s">
        <v>40</v>
      </c>
      <c r="Y183" s="107"/>
      <c r="Z183" s="107" t="s">
        <v>40</v>
      </c>
      <c r="AA183" s="107">
        <f t="shared" si="46"/>
        <v>20</v>
      </c>
      <c r="AB183" s="107">
        <f t="shared" si="45"/>
        <v>2</v>
      </c>
      <c r="AC183" s="107">
        <f t="shared" si="45"/>
        <v>2</v>
      </c>
      <c r="AD183" s="107">
        <f t="shared" si="45"/>
        <v>3</v>
      </c>
      <c r="AE183" s="107">
        <f t="shared" si="45"/>
        <v>3</v>
      </c>
      <c r="AF183" s="107">
        <f t="shared" si="45"/>
        <v>3</v>
      </c>
      <c r="AG183" s="107">
        <f t="shared" si="45"/>
        <v>2</v>
      </c>
      <c r="AH183" s="107">
        <f t="shared" si="45"/>
        <v>2</v>
      </c>
      <c r="AI183" s="107">
        <f t="shared" si="45"/>
        <v>1</v>
      </c>
      <c r="AJ183" s="107">
        <f t="shared" si="45"/>
        <v>2</v>
      </c>
      <c r="AK183" s="403"/>
    </row>
    <row r="184" spans="1:37" s="233" customFormat="1" x14ac:dyDescent="0.45">
      <c r="A184" s="160" t="s">
        <v>542</v>
      </c>
      <c r="B184" s="161" t="s">
        <v>418</v>
      </c>
      <c r="C184" s="107"/>
      <c r="D184" s="107"/>
      <c r="E184" s="107"/>
      <c r="F184" s="107"/>
      <c r="G184" s="107"/>
      <c r="H184" s="107" t="s">
        <v>40</v>
      </c>
      <c r="I184" s="107" t="s">
        <v>40</v>
      </c>
      <c r="J184" s="107"/>
      <c r="K184" s="107"/>
      <c r="L184" s="107"/>
      <c r="M184" s="107" t="s">
        <v>40</v>
      </c>
      <c r="N184" s="107"/>
      <c r="O184" s="107"/>
      <c r="P184" s="107"/>
      <c r="Q184" s="107"/>
      <c r="R184" s="107"/>
      <c r="S184" s="107" t="s">
        <v>40</v>
      </c>
      <c r="T184" s="107" t="s">
        <v>40</v>
      </c>
      <c r="U184" s="107" t="s">
        <v>40</v>
      </c>
      <c r="V184" s="107" t="s">
        <v>40</v>
      </c>
      <c r="W184" s="107"/>
      <c r="X184" s="107"/>
      <c r="Y184" s="107"/>
      <c r="Z184" s="107"/>
      <c r="AA184" s="107">
        <f t="shared" si="46"/>
        <v>7</v>
      </c>
      <c r="AB184" s="107">
        <f t="shared" si="45"/>
        <v>0</v>
      </c>
      <c r="AC184" s="107">
        <f t="shared" si="45"/>
        <v>1</v>
      </c>
      <c r="AD184" s="107">
        <f t="shared" si="45"/>
        <v>1</v>
      </c>
      <c r="AE184" s="107">
        <f t="shared" si="45"/>
        <v>2</v>
      </c>
      <c r="AF184" s="107">
        <f t="shared" si="45"/>
        <v>1</v>
      </c>
      <c r="AG184" s="107">
        <f t="shared" si="45"/>
        <v>1</v>
      </c>
      <c r="AH184" s="107">
        <f t="shared" si="45"/>
        <v>1</v>
      </c>
      <c r="AI184" s="107">
        <f t="shared" si="45"/>
        <v>0</v>
      </c>
      <c r="AJ184" s="107">
        <f t="shared" si="45"/>
        <v>0</v>
      </c>
      <c r="AK184" s="403"/>
    </row>
    <row r="185" spans="1:37" s="233" customFormat="1" x14ac:dyDescent="0.45">
      <c r="A185" s="160" t="s">
        <v>543</v>
      </c>
      <c r="B185" s="161" t="s">
        <v>544</v>
      </c>
      <c r="C185" s="107"/>
      <c r="D185" s="107"/>
      <c r="E185" s="107"/>
      <c r="F185" s="107"/>
      <c r="G185" s="107"/>
      <c r="H185" s="107"/>
      <c r="I185" s="107"/>
      <c r="J185" s="107" t="s">
        <v>40</v>
      </c>
      <c r="K185" s="107"/>
      <c r="L185" s="107"/>
      <c r="M185" s="107"/>
      <c r="N185" s="107"/>
      <c r="O185" s="107"/>
      <c r="P185" s="107"/>
      <c r="Q185" s="107"/>
      <c r="R185" s="107"/>
      <c r="S185" s="107"/>
      <c r="T185" s="107"/>
      <c r="U185" s="107"/>
      <c r="V185" s="107"/>
      <c r="W185" s="107"/>
      <c r="X185" s="107"/>
      <c r="Y185" s="107"/>
      <c r="Z185" s="107"/>
      <c r="AA185" s="107">
        <f t="shared" si="46"/>
        <v>1</v>
      </c>
      <c r="AB185" s="107">
        <f t="shared" si="45"/>
        <v>0</v>
      </c>
      <c r="AC185" s="107">
        <f t="shared" si="45"/>
        <v>0</v>
      </c>
      <c r="AD185" s="107">
        <f t="shared" si="45"/>
        <v>1</v>
      </c>
      <c r="AE185" s="107">
        <f t="shared" si="45"/>
        <v>0</v>
      </c>
      <c r="AF185" s="107">
        <f t="shared" si="45"/>
        <v>0</v>
      </c>
      <c r="AG185" s="107">
        <f t="shared" si="45"/>
        <v>0</v>
      </c>
      <c r="AH185" s="107">
        <f t="shared" si="45"/>
        <v>0</v>
      </c>
      <c r="AI185" s="107">
        <f t="shared" si="45"/>
        <v>0</v>
      </c>
      <c r="AJ185" s="107">
        <f t="shared" si="45"/>
        <v>0</v>
      </c>
      <c r="AK185" s="403"/>
    </row>
    <row r="186" spans="1:37" x14ac:dyDescent="0.45">
      <c r="B186" s="37" t="s">
        <v>198</v>
      </c>
      <c r="C186" s="204">
        <f>COUNTIF(C8:C185,"x")</f>
        <v>17</v>
      </c>
      <c r="D186" s="205">
        <f>COUNTIFS(D8:D185,"x",C8:C185,"")</f>
        <v>35</v>
      </c>
      <c r="E186" s="205">
        <f>COUNTIFS(E8:E185,"x",D8:D185,"",C8:C185,"")</f>
        <v>9</v>
      </c>
      <c r="F186" s="205">
        <f>COUNTIFS(F8:F185,"x",E8:E185,"",D8:D185,"",C8:C185,"")</f>
        <v>9</v>
      </c>
      <c r="G186" s="205">
        <f>COUNTIFS(G8:G185,"x",F8:F185,"",E8:E185,"",D8:D185,"",C8:C185,"")</f>
        <v>10</v>
      </c>
      <c r="H186" s="205">
        <f>COUNTIFS(H8:H185,"x",G8:G185,"",F8:F185,"",E8:E185,"",D8:D185,"",C8:C185,"")</f>
        <v>11</v>
      </c>
      <c r="I186" s="205">
        <f>COUNTIFS(I8:I185,"x",H8:H185,"",G8:G185,"",F8:F185,"",E8:E185,"",D8:D185,"",C8:C185,"")</f>
        <v>9</v>
      </c>
      <c r="J186" s="205">
        <f>COUNTIFS(J8:J185,"x",I8:I185,"",H8:H185,"",G8:G185,"",F8:F185,"",E8:E185,"",D8:D185,"",C8:C185,"")</f>
        <v>8</v>
      </c>
      <c r="K186" s="205">
        <f>COUNTIFS(K8:K185,"x",J8:J185,"",I8:I185,"",H8:H185,"",F8:F185,"",E8:E185,"",D8:D185,"",C8:C185,"")</f>
        <v>8</v>
      </c>
      <c r="L186" s="205">
        <f>COUNTIFS(L8:L185,"x",K8:K185,"",J8:J185,"",I8:I185,"",H8:H185,"",F8:F185,"",E8:E185,"",D8:D185,"",C8:C185,"")</f>
        <v>11</v>
      </c>
      <c r="M186" s="205">
        <f>COUNTIFS(M8:M185,"x",L8:L185,"",K8:K185,"",J8:J185,"",H8:H185,"",F8:F185,"",E8:E185,"",D8:D185,"",C8:C185,"")</f>
        <v>6</v>
      </c>
      <c r="N186" s="205">
        <f>COUNTIFS(N8:N185,"x",M8:M185,"",L8:L185,"",K8:K185,"",J8:J185,"",H8:H185,"",F8:F185,"",E8:E185,"",D8:D185,"",C8:C185,"")</f>
        <v>1</v>
      </c>
      <c r="O186" s="205">
        <f>COUNTIFS(O8:O185,"x",N8:N185,"",M8:M185,"",L8:L185,"",K8:K185,"",J8:J185,"",H8:H185,"",F8:F185,"",E8:E185,"",D8:D185,"",C8:C185,"")</f>
        <v>4</v>
      </c>
      <c r="P186" s="205">
        <f>COUNTIFS(P8:P185,"x",O8:O185,"",N8:N185,"",M8:M185,"",L8:L185,"",K8:K185,"",J8:J185,"",H8:H185,"",F8:F185,"",E8:E185,"",D8:D185,"",C8:C185,"")</f>
        <v>5</v>
      </c>
      <c r="Q186" s="205">
        <f>COUNTIFS(Q8:Q185,"x",P8:P185,"",O8:O185,"",N8:N185,"",M8:M185,"",L8:L185,"",K8:K185,"",J8:J185,"",H8:H185,"",F8:F185,"",E8:E185,"",D8:D185,"",C8:C185,"")</f>
        <v>9</v>
      </c>
      <c r="R186" s="205">
        <f>COUNTIFS(R8:R185,"x",Q8:Q185,"",P8:P185,"",O8:O185,"",N8:N185,"",M8:M185,"",L8:L185,"",K8:K185,"",J8:J185,"",H8:H185,"",F8:F185,"",E8:E185,"",D8:D185,"",C8:C185,"")</f>
        <v>9</v>
      </c>
      <c r="S186" s="205">
        <f>COUNTIFS(S8:S185,"x",R8:R185,"",Q8:Q185,"",P8:P185,"",O8:O185,"",N8:N185,"",M8:M185,"",L8:L185,"",K8:K185,"",J8:J185,"",H8:H185,"",F8:F185,"",E8:E185,"",D8:D185,"",C8:C185,"")</f>
        <v>7</v>
      </c>
      <c r="T186" s="205">
        <f>COUNTIFS(T8:T185,"x",S8:S185,"",R8:R185,"",Q8:Q185,"",P8:P185,"",O8:O185,"",N8:N185,"",M8:M185,"",L8:L185,"",K8:K185,"",J8:J185,"",H8:H185,"",F8:F185,"",E8:E185,"",D8:D185,"",C8:C185,"")</f>
        <v>1</v>
      </c>
      <c r="U186" s="205">
        <f>COUNTIFS(U8:U185,"x",T8:T185,"",S8:S185,"",R8:R185,"",Q8:Q185,"",P8:P185,"",O8:O185,"",N8:N185,"",M8:M185,"",L8:L185,"",K8:K185,"",J8:J185,"",H8:H185,"",F8:F185,"",E8:E185,"",D8:D185,"",C8:C185,"")</f>
        <v>0</v>
      </c>
      <c r="V186" s="205">
        <f>COUNTIFS(V8:V185,"x",U8:U185,"",T8:T185,"",S8:S185,"",R8:R185,"",Q8:Q185,"",P8:P185,"",O8:O185,"",N8:N185,"",M8:M185,"",L8:L185,"",K8:K185,"",J8:J185,"",H8:H185,"",F8:F185,"",E8:E185,"",D8:D185,"",C8:C185,"")</f>
        <v>1</v>
      </c>
      <c r="W186" s="205">
        <f>COUNTIFS(W8:W185,"x",V8:V185,"",U8:U185,"",T8:T185,"",S8:S185,"",R8:R185,"",Q8:Q185,"",P8:P185,"",O8:O185,"",N8:N185,"",M8:M185,"",L8:L185,"",K8:K185,"",J8:J185,"",H8:H185,"",F8:F185,"",E8:E185,"",D8:D185,"",C8:C185,"")</f>
        <v>5</v>
      </c>
      <c r="X186" s="205">
        <f>COUNTIFS(X8:X185,"x",W8:W185,"",V8:V185,"",U8:U185,"",T8:T185,"",S8:S185,"",R8:R185,"",Q8:Q185,"",P8:P185,"",O8:O185,"",N8:N185,"",M8:M185,"",L8:L185,"",K8:K185,"",J8:J185,"",H8:H185,"",F8:F185,"",E8:E185,"",D8:D185,"",C8:C185,"")</f>
        <v>3</v>
      </c>
      <c r="Y186" s="205">
        <f>COUNTIFS(Y8:Y185,"x",X8:X185,"",W8:W185,"",V8:V185,"",U8:U185,"",T8:T185,"",S8:S185,"",R8:R185,"",Q8:Q185,"",P8:P185,"",O8:O185,"",N8:N185,"",M8:M185,"",L8:L185,"",K8:K185,"",J8:J185,"",H8:H185,"",F8:F185,"",E8:E185,"",D8:D185,"",C8:C185,"")</f>
        <v>3</v>
      </c>
      <c r="Z186" s="205">
        <f>COUNTIFS(Z8:Z185,"x",Y8:Y185,"",X8:X185,"",W8:W185,"",V8:V185,"",U8:U185,"",T8:T185,"",S8:S185,"",R8:R185,"",Q8:Q185,"",P8:P185,"",O8:O185,"",N8:N185,"",M8:M185,"",L8:L185,"",K8:K185,"",J8:J185,"",H8:H185,"",F8:F185,"",E8:E185,"",D8:D185,"",C8:C185,"")</f>
        <v>0</v>
      </c>
    </row>
    <row r="187" spans="1:37" x14ac:dyDescent="0.45">
      <c r="C187" s="7"/>
      <c r="D187" s="83"/>
      <c r="E187" s="83"/>
      <c r="F187" s="83"/>
      <c r="G187" s="83"/>
      <c r="H187" s="83"/>
      <c r="I187" s="83"/>
      <c r="J187" s="83"/>
      <c r="K187" s="7"/>
      <c r="L187" s="7"/>
      <c r="M187" s="83"/>
      <c r="N187" s="83"/>
      <c r="O187" s="83"/>
      <c r="P187" s="83"/>
      <c r="Q187" s="83"/>
      <c r="R187" s="7"/>
      <c r="S187" s="83"/>
      <c r="T187" s="83"/>
      <c r="U187" s="83"/>
      <c r="V187" s="83"/>
      <c r="W187" s="83"/>
      <c r="X187" s="83"/>
      <c r="Y187" s="83"/>
      <c r="Z187" s="83"/>
    </row>
    <row r="188" spans="1:37" ht="15" customHeight="1" x14ac:dyDescent="0.45">
      <c r="C188" s="7"/>
      <c r="D188" s="83"/>
      <c r="E188" s="83"/>
      <c r="F188" s="83"/>
      <c r="G188" s="83"/>
      <c r="H188" s="83"/>
      <c r="I188" s="83"/>
      <c r="J188" s="83"/>
      <c r="K188" s="7"/>
      <c r="L188" s="7"/>
      <c r="M188" s="83"/>
      <c r="N188" s="83"/>
      <c r="O188" s="83"/>
      <c r="P188" s="83"/>
      <c r="Q188" s="83"/>
      <c r="R188" s="7"/>
      <c r="S188" s="83"/>
      <c r="T188" s="83"/>
      <c r="U188" s="83"/>
      <c r="V188" s="83"/>
      <c r="W188" s="83"/>
      <c r="X188" s="83"/>
      <c r="Y188" s="83"/>
      <c r="Z188" s="83"/>
    </row>
    <row r="189" spans="1:37" ht="15" customHeight="1" x14ac:dyDescent="0.45">
      <c r="C189" s="7"/>
      <c r="D189" s="83"/>
      <c r="E189" s="83"/>
      <c r="F189" s="83"/>
      <c r="G189" s="83"/>
      <c r="H189" s="83"/>
      <c r="I189" s="83"/>
      <c r="J189" s="83"/>
      <c r="K189" s="7"/>
      <c r="L189" s="7"/>
      <c r="M189" s="83"/>
      <c r="N189" s="83"/>
      <c r="O189" s="83"/>
      <c r="P189" s="83"/>
      <c r="Q189" s="83"/>
      <c r="R189" s="7"/>
      <c r="S189" s="83"/>
      <c r="T189" s="83"/>
      <c r="U189" s="83"/>
      <c r="V189" s="83"/>
      <c r="W189" s="83"/>
      <c r="X189" s="83"/>
      <c r="Y189" s="83"/>
      <c r="Z189" s="83"/>
    </row>
    <row r="190" spans="1:37" ht="15" customHeight="1" x14ac:dyDescent="0.45">
      <c r="C190" s="7"/>
      <c r="D190" s="83"/>
      <c r="E190" s="83"/>
      <c r="F190" s="83"/>
      <c r="G190" s="83"/>
      <c r="H190" s="83"/>
      <c r="I190" s="83"/>
      <c r="J190" s="83"/>
      <c r="K190" s="7"/>
      <c r="L190" s="7"/>
      <c r="M190" s="83"/>
      <c r="N190" s="83"/>
      <c r="O190" s="83"/>
      <c r="P190" s="83"/>
      <c r="Q190" s="83"/>
      <c r="R190" s="7"/>
      <c r="S190" s="83"/>
      <c r="T190" s="83"/>
      <c r="U190" s="83"/>
      <c r="V190" s="83"/>
      <c r="W190" s="83"/>
      <c r="X190" s="83"/>
      <c r="Y190" s="83"/>
      <c r="Z190" s="83"/>
    </row>
    <row r="191" spans="1:37" ht="15" customHeight="1" x14ac:dyDescent="0.45">
      <c r="C191" s="7"/>
      <c r="D191" s="83"/>
      <c r="E191" s="83"/>
      <c r="F191" s="83"/>
      <c r="G191" s="83"/>
      <c r="H191" s="83"/>
      <c r="I191" s="83"/>
      <c r="J191" s="83"/>
      <c r="K191" s="7"/>
      <c r="L191" s="7"/>
      <c r="M191" s="83"/>
      <c r="N191" s="83"/>
      <c r="O191" s="83"/>
      <c r="P191" s="83"/>
      <c r="Q191" s="83"/>
      <c r="R191" s="7"/>
      <c r="S191" s="83"/>
      <c r="T191" s="83"/>
      <c r="U191" s="83"/>
      <c r="V191" s="83"/>
      <c r="W191" s="83"/>
      <c r="X191" s="83"/>
      <c r="Y191" s="83"/>
      <c r="Z191" s="83"/>
    </row>
    <row r="192" spans="1:37" ht="15" customHeight="1" x14ac:dyDescent="0.45">
      <c r="C192" s="7"/>
      <c r="D192" s="83"/>
      <c r="E192" s="83"/>
      <c r="F192" s="83"/>
      <c r="G192" s="83"/>
      <c r="H192" s="83"/>
      <c r="I192" s="83"/>
      <c r="J192" s="83"/>
      <c r="K192" s="7"/>
      <c r="L192" s="7"/>
      <c r="M192" s="83"/>
      <c r="N192" s="83"/>
      <c r="O192" s="83"/>
      <c r="P192" s="83"/>
      <c r="Q192" s="83"/>
      <c r="R192" s="7"/>
      <c r="S192" s="83"/>
      <c r="T192" s="83"/>
      <c r="U192" s="83"/>
      <c r="V192" s="83"/>
      <c r="W192" s="83"/>
      <c r="X192" s="83"/>
      <c r="Y192" s="83"/>
      <c r="Z192" s="83"/>
    </row>
    <row r="193" spans="3:26" ht="15" customHeight="1" x14ac:dyDescent="0.45">
      <c r="C193" s="7"/>
      <c r="D193" s="83"/>
      <c r="E193" s="83"/>
      <c r="F193" s="83"/>
      <c r="G193" s="83"/>
      <c r="H193" s="83"/>
      <c r="I193" s="83"/>
      <c r="J193" s="83"/>
      <c r="K193" s="7"/>
      <c r="L193" s="7"/>
      <c r="M193" s="83"/>
      <c r="N193" s="83"/>
      <c r="O193" s="83"/>
      <c r="P193" s="83"/>
      <c r="Q193" s="83"/>
      <c r="R193" s="7"/>
      <c r="S193" s="83"/>
      <c r="T193" s="83"/>
      <c r="U193" s="83"/>
      <c r="V193" s="83"/>
      <c r="W193" s="83"/>
      <c r="X193" s="83"/>
      <c r="Y193" s="83"/>
      <c r="Z193" s="83"/>
    </row>
    <row r="194" spans="3:26" ht="15" customHeight="1" x14ac:dyDescent="0.45">
      <c r="C194" s="7"/>
      <c r="D194" s="83"/>
      <c r="E194" s="83"/>
      <c r="F194" s="83"/>
      <c r="G194" s="83"/>
      <c r="H194" s="83"/>
      <c r="I194" s="83"/>
      <c r="J194" s="83"/>
      <c r="K194" s="7"/>
      <c r="L194" s="7"/>
      <c r="M194" s="83"/>
      <c r="N194" s="83"/>
      <c r="O194" s="83"/>
      <c r="P194" s="83"/>
      <c r="Q194" s="83"/>
      <c r="R194" s="7"/>
      <c r="S194" s="83"/>
      <c r="T194" s="83"/>
      <c r="U194" s="83"/>
      <c r="V194" s="83"/>
      <c r="W194" s="83"/>
      <c r="X194" s="83"/>
      <c r="Y194" s="83"/>
      <c r="Z194" s="83"/>
    </row>
    <row r="195" spans="3:26" ht="15" customHeight="1" x14ac:dyDescent="0.45">
      <c r="C195" s="7"/>
      <c r="D195" s="83"/>
      <c r="E195" s="83"/>
      <c r="F195" s="83"/>
      <c r="G195" s="83"/>
      <c r="H195" s="83"/>
      <c r="I195" s="83"/>
      <c r="J195" s="83"/>
      <c r="K195" s="7"/>
      <c r="L195" s="7"/>
      <c r="M195" s="83"/>
      <c r="N195" s="83"/>
      <c r="O195" s="83"/>
      <c r="P195" s="83"/>
      <c r="Q195" s="83"/>
      <c r="R195" s="7"/>
      <c r="S195" s="83"/>
      <c r="T195" s="83"/>
      <c r="U195" s="83"/>
      <c r="V195" s="83"/>
      <c r="W195" s="83"/>
      <c r="X195" s="83"/>
      <c r="Y195" s="83"/>
      <c r="Z195" s="83"/>
    </row>
    <row r="196" spans="3:26" ht="15" customHeight="1" x14ac:dyDescent="0.45">
      <c r="C196" s="7"/>
      <c r="D196" s="83"/>
      <c r="E196" s="83"/>
      <c r="F196" s="83"/>
      <c r="G196" s="83"/>
      <c r="H196" s="83"/>
      <c r="I196" s="83"/>
      <c r="J196" s="83"/>
      <c r="K196" s="7"/>
      <c r="L196" s="7"/>
      <c r="M196" s="83"/>
      <c r="N196" s="83"/>
      <c r="O196" s="83"/>
      <c r="P196" s="83"/>
      <c r="Q196" s="83"/>
      <c r="R196" s="7"/>
      <c r="S196" s="83"/>
      <c r="T196" s="83"/>
      <c r="U196" s="83"/>
      <c r="V196" s="83"/>
      <c r="W196" s="83"/>
      <c r="X196" s="83"/>
      <c r="Y196" s="83"/>
      <c r="Z196" s="83"/>
    </row>
    <row r="197" spans="3:26" ht="15" customHeight="1" x14ac:dyDescent="0.45">
      <c r="C197" s="7"/>
      <c r="D197" s="83"/>
      <c r="E197" s="83"/>
      <c r="F197" s="83"/>
      <c r="G197" s="83"/>
      <c r="H197" s="83"/>
      <c r="I197" s="83"/>
      <c r="J197" s="83"/>
      <c r="K197" s="7"/>
      <c r="L197" s="7"/>
      <c r="M197" s="83"/>
      <c r="N197" s="83"/>
      <c r="O197" s="83"/>
      <c r="P197" s="83"/>
      <c r="Q197" s="83"/>
      <c r="R197" s="7"/>
      <c r="S197" s="83"/>
      <c r="T197" s="83"/>
      <c r="U197" s="83"/>
      <c r="V197" s="83"/>
      <c r="W197" s="83"/>
      <c r="X197" s="83"/>
      <c r="Y197" s="83"/>
      <c r="Z197" s="83"/>
    </row>
    <row r="198" spans="3:26" ht="15" customHeight="1" x14ac:dyDescent="0.45">
      <c r="C198" s="7"/>
      <c r="D198" s="83"/>
      <c r="E198" s="83"/>
      <c r="F198" s="83"/>
      <c r="G198" s="83"/>
      <c r="H198" s="83"/>
      <c r="I198" s="83"/>
      <c r="J198" s="83"/>
      <c r="K198" s="7"/>
      <c r="L198" s="7"/>
      <c r="M198" s="83"/>
      <c r="N198" s="83"/>
      <c r="O198" s="83"/>
      <c r="P198" s="83"/>
      <c r="Q198" s="83"/>
      <c r="R198" s="7"/>
      <c r="S198" s="83"/>
      <c r="T198" s="83"/>
      <c r="U198" s="83"/>
      <c r="V198" s="83"/>
      <c r="W198" s="83"/>
      <c r="X198" s="83"/>
      <c r="Y198" s="83"/>
      <c r="Z198" s="83"/>
    </row>
    <row r="199" spans="3:26" ht="15" customHeight="1" x14ac:dyDescent="0.45">
      <c r="C199" s="7"/>
      <c r="D199" s="83"/>
      <c r="E199" s="83"/>
      <c r="F199" s="83"/>
      <c r="G199" s="83"/>
      <c r="H199" s="83"/>
      <c r="I199" s="83"/>
      <c r="J199" s="83"/>
      <c r="K199" s="7"/>
      <c r="L199" s="7"/>
      <c r="M199" s="83"/>
      <c r="N199" s="83"/>
      <c r="O199" s="83"/>
      <c r="P199" s="83"/>
      <c r="Q199" s="83"/>
      <c r="R199" s="7"/>
      <c r="S199" s="83"/>
      <c r="T199" s="83"/>
      <c r="U199" s="83"/>
      <c r="V199" s="83"/>
      <c r="W199" s="83"/>
      <c r="X199" s="83"/>
      <c r="Y199" s="83"/>
      <c r="Z199" s="83"/>
    </row>
    <row r="200" spans="3:26" ht="15" customHeight="1" x14ac:dyDescent="0.45">
      <c r="C200" s="7"/>
      <c r="D200" s="83"/>
      <c r="E200" s="83"/>
      <c r="F200" s="83"/>
      <c r="G200" s="83"/>
      <c r="H200" s="83"/>
      <c r="I200" s="83"/>
      <c r="J200" s="83"/>
      <c r="K200" s="7"/>
      <c r="L200" s="7"/>
      <c r="M200" s="83"/>
      <c r="N200" s="83"/>
      <c r="O200" s="83"/>
      <c r="P200" s="83"/>
      <c r="Q200" s="83"/>
      <c r="R200" s="7"/>
      <c r="S200" s="83"/>
      <c r="T200" s="83"/>
      <c r="U200" s="83"/>
      <c r="V200" s="83"/>
      <c r="W200" s="83"/>
      <c r="X200" s="83"/>
      <c r="Y200" s="83"/>
      <c r="Z200" s="83"/>
    </row>
    <row r="201" spans="3:26" ht="15" customHeight="1" x14ac:dyDescent="0.45">
      <c r="C201" s="7"/>
      <c r="D201" s="83"/>
      <c r="E201" s="83"/>
      <c r="F201" s="83"/>
      <c r="G201" s="83"/>
      <c r="H201" s="83"/>
      <c r="I201" s="83"/>
      <c r="J201" s="83"/>
      <c r="K201" s="7"/>
      <c r="L201" s="7"/>
      <c r="M201" s="83"/>
      <c r="N201" s="83"/>
      <c r="O201" s="83"/>
      <c r="P201" s="83"/>
      <c r="Q201" s="83"/>
      <c r="R201" s="7"/>
      <c r="S201" s="83"/>
      <c r="T201" s="83"/>
      <c r="U201" s="83"/>
      <c r="V201" s="83"/>
      <c r="W201" s="83"/>
      <c r="X201" s="83"/>
      <c r="Y201" s="83"/>
      <c r="Z201" s="83"/>
    </row>
    <row r="202" spans="3:26" ht="15" customHeight="1" x14ac:dyDescent="0.45">
      <c r="C202" s="7"/>
      <c r="D202" s="83"/>
      <c r="E202" s="83"/>
      <c r="F202" s="83"/>
      <c r="G202" s="83"/>
      <c r="H202" s="83"/>
      <c r="I202" s="83"/>
      <c r="J202" s="83"/>
      <c r="K202" s="7"/>
      <c r="L202" s="7"/>
      <c r="M202" s="83"/>
      <c r="N202" s="83"/>
      <c r="O202" s="83"/>
      <c r="P202" s="83"/>
      <c r="Q202" s="83"/>
      <c r="R202" s="7"/>
      <c r="S202" s="83"/>
      <c r="T202" s="83"/>
      <c r="U202" s="83"/>
      <c r="V202" s="83"/>
      <c r="W202" s="83"/>
      <c r="X202" s="83"/>
      <c r="Y202" s="83"/>
      <c r="Z202" s="83"/>
    </row>
    <row r="203" spans="3:26" ht="15" customHeight="1" x14ac:dyDescent="0.45">
      <c r="C203" s="7"/>
      <c r="D203" s="83"/>
      <c r="E203" s="83"/>
      <c r="F203" s="83"/>
      <c r="G203" s="83"/>
      <c r="H203" s="83"/>
      <c r="I203" s="83"/>
      <c r="J203" s="83"/>
      <c r="K203" s="7"/>
      <c r="L203" s="7"/>
      <c r="M203" s="83"/>
      <c r="N203" s="83"/>
      <c r="O203" s="83"/>
      <c r="P203" s="83"/>
      <c r="Q203" s="83"/>
      <c r="R203" s="7"/>
      <c r="S203" s="83"/>
      <c r="T203" s="83"/>
      <c r="U203" s="83"/>
      <c r="V203" s="83"/>
      <c r="W203" s="83"/>
      <c r="X203" s="83"/>
      <c r="Y203" s="83"/>
      <c r="Z203" s="83"/>
    </row>
    <row r="204" spans="3:26" ht="15" customHeight="1" x14ac:dyDescent="0.45">
      <c r="C204" s="7"/>
      <c r="D204" s="83"/>
      <c r="E204" s="83"/>
      <c r="F204" s="83"/>
      <c r="G204" s="83"/>
      <c r="H204" s="83"/>
      <c r="I204" s="83"/>
      <c r="J204" s="83"/>
      <c r="K204" s="7"/>
      <c r="L204" s="7"/>
      <c r="M204" s="83"/>
      <c r="N204" s="83"/>
      <c r="O204" s="83"/>
      <c r="P204" s="83"/>
      <c r="Q204" s="83"/>
      <c r="R204" s="7"/>
      <c r="S204" s="83"/>
      <c r="T204" s="83"/>
      <c r="U204" s="83"/>
      <c r="V204" s="83"/>
      <c r="W204" s="83"/>
      <c r="X204" s="83"/>
      <c r="Y204" s="83"/>
      <c r="Z204" s="83"/>
    </row>
    <row r="205" spans="3:26" ht="15" customHeight="1" x14ac:dyDescent="0.45">
      <c r="C205" s="7"/>
      <c r="D205" s="83"/>
      <c r="E205" s="83"/>
      <c r="F205" s="83"/>
      <c r="G205" s="83"/>
      <c r="H205" s="83"/>
      <c r="I205" s="83"/>
      <c r="J205" s="83"/>
      <c r="K205" s="7"/>
      <c r="L205" s="7"/>
      <c r="M205" s="83"/>
      <c r="N205" s="83"/>
      <c r="O205" s="83"/>
      <c r="P205" s="83"/>
      <c r="Q205" s="83"/>
      <c r="R205" s="7"/>
      <c r="S205" s="83"/>
      <c r="T205" s="83"/>
      <c r="U205" s="83"/>
      <c r="V205" s="83"/>
      <c r="W205" s="83"/>
      <c r="X205" s="83"/>
      <c r="Y205" s="83"/>
      <c r="Z205" s="83"/>
    </row>
    <row r="206" spans="3:26" ht="15" customHeight="1" x14ac:dyDescent="0.45">
      <c r="C206" s="7"/>
      <c r="D206" s="83"/>
      <c r="E206" s="83"/>
      <c r="F206" s="83"/>
      <c r="G206" s="83"/>
      <c r="H206" s="83"/>
      <c r="I206" s="83"/>
      <c r="J206" s="83"/>
      <c r="K206" s="7"/>
      <c r="L206" s="7"/>
      <c r="M206" s="83"/>
      <c r="N206" s="83"/>
      <c r="O206" s="83"/>
      <c r="P206" s="83"/>
      <c r="Q206" s="83"/>
      <c r="R206" s="7"/>
      <c r="S206" s="83"/>
      <c r="T206" s="83"/>
      <c r="U206" s="83"/>
      <c r="V206" s="83"/>
      <c r="W206" s="83"/>
      <c r="X206" s="83"/>
      <c r="Y206" s="83"/>
      <c r="Z206" s="83"/>
    </row>
    <row r="207" spans="3:26" ht="15" customHeight="1" x14ac:dyDescent="0.45">
      <c r="C207" s="7"/>
      <c r="D207" s="83"/>
      <c r="E207" s="83"/>
      <c r="F207" s="83"/>
      <c r="G207" s="83"/>
      <c r="H207" s="83"/>
      <c r="I207" s="83"/>
      <c r="J207" s="83"/>
      <c r="K207" s="7"/>
      <c r="L207" s="7"/>
      <c r="M207" s="83"/>
      <c r="N207" s="83"/>
      <c r="O207" s="83"/>
      <c r="P207" s="83"/>
      <c r="Q207" s="83"/>
      <c r="R207" s="7"/>
      <c r="S207" s="83"/>
      <c r="T207" s="83"/>
      <c r="U207" s="83"/>
      <c r="V207" s="83"/>
      <c r="W207" s="83"/>
      <c r="X207" s="83"/>
      <c r="Y207" s="83"/>
      <c r="Z207" s="83"/>
    </row>
    <row r="208" spans="3:26" ht="15" customHeight="1" x14ac:dyDescent="0.45">
      <c r="C208" s="7"/>
      <c r="D208" s="83"/>
      <c r="E208" s="83"/>
      <c r="F208" s="83"/>
      <c r="G208" s="83"/>
      <c r="H208" s="83"/>
      <c r="I208" s="83"/>
      <c r="J208" s="83"/>
      <c r="K208" s="7"/>
      <c r="L208" s="7"/>
      <c r="M208" s="83"/>
      <c r="N208" s="83"/>
      <c r="O208" s="83"/>
      <c r="P208" s="83"/>
      <c r="Q208" s="83"/>
      <c r="R208" s="7"/>
      <c r="S208" s="83"/>
      <c r="T208" s="83"/>
      <c r="U208" s="83"/>
      <c r="V208" s="83"/>
      <c r="W208" s="83"/>
      <c r="X208" s="83"/>
      <c r="Y208" s="83"/>
      <c r="Z208" s="83"/>
    </row>
    <row r="209" spans="3:26" ht="15" customHeight="1" x14ac:dyDescent="0.45">
      <c r="C209" s="7"/>
      <c r="D209" s="83"/>
      <c r="E209" s="83"/>
      <c r="F209" s="83"/>
      <c r="G209" s="83"/>
      <c r="H209" s="83"/>
      <c r="I209" s="83"/>
      <c r="J209" s="83"/>
      <c r="K209" s="7"/>
      <c r="L209" s="7"/>
      <c r="M209" s="83"/>
      <c r="N209" s="83"/>
      <c r="O209" s="83"/>
      <c r="P209" s="83"/>
      <c r="Q209" s="83"/>
      <c r="R209" s="7"/>
      <c r="S209" s="83"/>
      <c r="T209" s="83"/>
      <c r="U209" s="83"/>
      <c r="V209" s="83"/>
      <c r="W209" s="83"/>
      <c r="X209" s="83"/>
      <c r="Y209" s="83"/>
      <c r="Z209" s="83"/>
    </row>
    <row r="210" spans="3:26" ht="15" customHeight="1" x14ac:dyDescent="0.45">
      <c r="C210" s="7"/>
      <c r="D210" s="83"/>
      <c r="E210" s="83"/>
      <c r="F210" s="83"/>
      <c r="G210" s="83"/>
      <c r="H210" s="83"/>
      <c r="I210" s="83"/>
      <c r="J210" s="83"/>
      <c r="K210" s="7"/>
      <c r="L210" s="7"/>
      <c r="M210" s="83"/>
      <c r="N210" s="83"/>
      <c r="O210" s="83"/>
      <c r="P210" s="83"/>
      <c r="Q210" s="83"/>
      <c r="R210" s="7"/>
      <c r="S210" s="83"/>
      <c r="T210" s="83"/>
      <c r="U210" s="83"/>
      <c r="V210" s="83"/>
      <c r="W210" s="83"/>
      <c r="X210" s="83"/>
      <c r="Y210" s="83"/>
      <c r="Z210" s="83"/>
    </row>
    <row r="211" spans="3:26" ht="15" customHeight="1" x14ac:dyDescent="0.45">
      <c r="C211" s="7"/>
      <c r="D211" s="83"/>
      <c r="E211" s="83"/>
      <c r="F211" s="83"/>
      <c r="G211" s="83"/>
      <c r="H211" s="83"/>
      <c r="I211" s="83"/>
      <c r="J211" s="83"/>
      <c r="K211" s="7"/>
      <c r="L211" s="7"/>
      <c r="M211" s="83"/>
      <c r="N211" s="83"/>
      <c r="O211" s="83"/>
      <c r="P211" s="83"/>
      <c r="Q211" s="83"/>
      <c r="R211" s="7"/>
      <c r="S211" s="83"/>
      <c r="T211" s="83"/>
      <c r="U211" s="83"/>
      <c r="V211" s="83"/>
      <c r="W211" s="83"/>
      <c r="X211" s="83"/>
      <c r="Y211" s="83"/>
      <c r="Z211" s="83"/>
    </row>
    <row r="212" spans="3:26" ht="15" customHeight="1" x14ac:dyDescent="0.45">
      <c r="C212" s="7"/>
      <c r="D212" s="83"/>
      <c r="E212" s="83"/>
      <c r="F212" s="83"/>
      <c r="G212" s="83"/>
      <c r="H212" s="83"/>
      <c r="I212" s="83"/>
      <c r="J212" s="83"/>
      <c r="K212" s="7"/>
      <c r="L212" s="7"/>
      <c r="M212" s="83"/>
      <c r="N212" s="83"/>
      <c r="O212" s="83"/>
      <c r="P212" s="83"/>
      <c r="Q212" s="83"/>
      <c r="R212" s="7"/>
      <c r="S212" s="83"/>
      <c r="T212" s="83"/>
      <c r="U212" s="83"/>
      <c r="V212" s="83"/>
      <c r="W212" s="83"/>
      <c r="X212" s="83"/>
      <c r="Y212" s="83"/>
      <c r="Z212" s="83"/>
    </row>
    <row r="213" spans="3:26" ht="15" customHeight="1" x14ac:dyDescent="0.45">
      <c r="C213" s="7"/>
      <c r="D213" s="83"/>
      <c r="E213" s="83"/>
      <c r="F213" s="83"/>
      <c r="G213" s="83"/>
      <c r="H213" s="83"/>
      <c r="I213" s="83"/>
      <c r="J213" s="83"/>
      <c r="K213" s="7"/>
      <c r="L213" s="7"/>
      <c r="M213" s="83"/>
      <c r="N213" s="83"/>
      <c r="O213" s="83"/>
      <c r="P213" s="83"/>
      <c r="Q213" s="83"/>
      <c r="R213" s="7"/>
      <c r="S213" s="83"/>
      <c r="T213" s="83"/>
      <c r="U213" s="83"/>
      <c r="V213" s="83"/>
      <c r="W213" s="83"/>
      <c r="X213" s="83"/>
      <c r="Y213" s="83"/>
      <c r="Z213" s="83"/>
    </row>
    <row r="214" spans="3:26" ht="15" customHeight="1" x14ac:dyDescent="0.45">
      <c r="C214" s="7"/>
      <c r="D214" s="83"/>
      <c r="E214" s="83"/>
      <c r="F214" s="83"/>
      <c r="G214" s="83"/>
      <c r="H214" s="83"/>
      <c r="I214" s="83"/>
      <c r="J214" s="83"/>
      <c r="K214" s="7"/>
      <c r="L214" s="7"/>
      <c r="M214" s="83"/>
      <c r="N214" s="83"/>
      <c r="O214" s="83"/>
      <c r="P214" s="83"/>
      <c r="Q214" s="83"/>
      <c r="R214" s="7"/>
      <c r="S214" s="83"/>
      <c r="T214" s="83"/>
      <c r="U214" s="83"/>
      <c r="V214" s="83"/>
      <c r="W214" s="83"/>
      <c r="X214" s="83"/>
      <c r="Y214" s="83"/>
      <c r="Z214" s="83"/>
    </row>
    <row r="215" spans="3:26" ht="15" customHeight="1" x14ac:dyDescent="0.45">
      <c r="C215" s="7"/>
      <c r="D215" s="83"/>
      <c r="E215" s="83"/>
      <c r="F215" s="83"/>
      <c r="G215" s="83"/>
      <c r="H215" s="83"/>
      <c r="I215" s="83"/>
      <c r="J215" s="83"/>
      <c r="K215" s="7"/>
      <c r="L215" s="7"/>
      <c r="M215" s="83"/>
      <c r="N215" s="83"/>
      <c r="O215" s="83"/>
      <c r="P215" s="83"/>
      <c r="Q215" s="83"/>
      <c r="R215" s="7"/>
      <c r="S215" s="83"/>
      <c r="T215" s="83"/>
      <c r="U215" s="83"/>
      <c r="V215" s="83"/>
      <c r="W215" s="83"/>
      <c r="X215" s="83"/>
      <c r="Y215" s="83"/>
      <c r="Z215" s="83"/>
    </row>
    <row r="216" spans="3:26" ht="15" customHeight="1" x14ac:dyDescent="0.45">
      <c r="C216" s="7"/>
      <c r="D216" s="83"/>
      <c r="E216" s="83"/>
      <c r="F216" s="83"/>
      <c r="G216" s="83"/>
      <c r="H216" s="83"/>
      <c r="I216" s="83"/>
      <c r="J216" s="83"/>
      <c r="K216" s="7"/>
      <c r="L216" s="7"/>
      <c r="M216" s="83"/>
      <c r="N216" s="83"/>
      <c r="O216" s="83"/>
      <c r="P216" s="83"/>
      <c r="Q216" s="83"/>
      <c r="R216" s="7"/>
      <c r="S216" s="83"/>
      <c r="T216" s="83"/>
      <c r="U216" s="83"/>
      <c r="V216" s="83"/>
      <c r="W216" s="83"/>
      <c r="X216" s="83"/>
      <c r="Y216" s="83"/>
      <c r="Z216" s="83"/>
    </row>
    <row r="217" spans="3:26" ht="15" customHeight="1" x14ac:dyDescent="0.45">
      <c r="C217" s="7"/>
      <c r="D217" s="83"/>
      <c r="E217" s="83"/>
      <c r="F217" s="83"/>
      <c r="G217" s="83"/>
      <c r="H217" s="83"/>
      <c r="I217" s="83"/>
      <c r="J217" s="83"/>
      <c r="K217" s="7"/>
      <c r="L217" s="7"/>
      <c r="M217" s="83"/>
      <c r="N217" s="83"/>
      <c r="O217" s="83"/>
      <c r="P217" s="83"/>
      <c r="Q217" s="83"/>
      <c r="R217" s="7"/>
      <c r="S217" s="83"/>
      <c r="T217" s="83"/>
      <c r="U217" s="83"/>
      <c r="V217" s="83"/>
      <c r="W217" s="83"/>
      <c r="X217" s="83"/>
      <c r="Y217" s="83"/>
      <c r="Z217" s="83"/>
    </row>
    <row r="218" spans="3:26" ht="15" customHeight="1" x14ac:dyDescent="0.45">
      <c r="C218" s="7"/>
      <c r="D218" s="83"/>
      <c r="E218" s="83"/>
      <c r="F218" s="83"/>
      <c r="G218" s="83"/>
      <c r="H218" s="83"/>
      <c r="I218" s="83"/>
      <c r="J218" s="83"/>
      <c r="K218" s="7"/>
      <c r="L218" s="7"/>
      <c r="M218" s="83"/>
      <c r="N218" s="83"/>
      <c r="O218" s="83"/>
      <c r="P218" s="83"/>
      <c r="Q218" s="83"/>
      <c r="R218" s="7"/>
      <c r="S218" s="83"/>
      <c r="T218" s="83"/>
      <c r="U218" s="83"/>
      <c r="V218" s="83"/>
      <c r="W218" s="83"/>
      <c r="X218" s="83"/>
      <c r="Y218" s="83"/>
      <c r="Z218" s="83"/>
    </row>
    <row r="219" spans="3:26" ht="15" customHeight="1" x14ac:dyDescent="0.45">
      <c r="C219" s="7"/>
      <c r="D219" s="83"/>
      <c r="E219" s="83"/>
      <c r="F219" s="83"/>
      <c r="G219" s="83"/>
      <c r="H219" s="83"/>
      <c r="I219" s="83"/>
      <c r="J219" s="83"/>
      <c r="K219" s="7"/>
      <c r="L219" s="7"/>
      <c r="M219" s="83"/>
      <c r="N219" s="83"/>
      <c r="O219" s="83"/>
      <c r="P219" s="83"/>
      <c r="Q219" s="83"/>
      <c r="R219" s="7"/>
      <c r="S219" s="83"/>
      <c r="T219" s="83"/>
      <c r="U219" s="83"/>
      <c r="V219" s="83"/>
      <c r="W219" s="83"/>
      <c r="X219" s="83"/>
      <c r="Y219" s="83"/>
      <c r="Z219" s="83"/>
    </row>
    <row r="220" spans="3:26" ht="15" customHeight="1" x14ac:dyDescent="0.45">
      <c r="C220" s="7"/>
      <c r="D220" s="83"/>
      <c r="E220" s="83"/>
      <c r="F220" s="83"/>
      <c r="G220" s="83"/>
      <c r="H220" s="83"/>
      <c r="I220" s="83"/>
      <c r="J220" s="83"/>
      <c r="K220" s="7"/>
      <c r="L220" s="7"/>
      <c r="M220" s="83"/>
      <c r="N220" s="83"/>
      <c r="O220" s="83"/>
      <c r="P220" s="83"/>
      <c r="Q220" s="83"/>
      <c r="R220" s="7"/>
      <c r="S220" s="83"/>
      <c r="T220" s="83"/>
      <c r="U220" s="83"/>
      <c r="V220" s="83"/>
      <c r="W220" s="83"/>
      <c r="X220" s="83"/>
      <c r="Y220" s="83"/>
      <c r="Z220" s="83"/>
    </row>
    <row r="221" spans="3:26" ht="15" customHeight="1" x14ac:dyDescent="0.45">
      <c r="C221" s="7"/>
      <c r="D221" s="83"/>
      <c r="E221" s="83"/>
      <c r="F221" s="83"/>
      <c r="G221" s="83"/>
      <c r="H221" s="83"/>
      <c r="I221" s="83"/>
      <c r="J221" s="83"/>
      <c r="K221" s="7"/>
      <c r="L221" s="7"/>
      <c r="M221" s="83"/>
      <c r="N221" s="83"/>
      <c r="O221" s="83"/>
      <c r="P221" s="83"/>
      <c r="Q221" s="83"/>
      <c r="R221" s="7"/>
      <c r="S221" s="83"/>
      <c r="T221" s="83"/>
      <c r="U221" s="83"/>
      <c r="V221" s="83"/>
      <c r="W221" s="83"/>
      <c r="X221" s="83"/>
      <c r="Y221" s="83"/>
      <c r="Z221" s="83"/>
    </row>
    <row r="222" spans="3:26" ht="15" customHeight="1" x14ac:dyDescent="0.45">
      <c r="C222" s="7"/>
      <c r="D222" s="83"/>
      <c r="E222" s="83"/>
      <c r="F222" s="83"/>
      <c r="G222" s="83"/>
      <c r="H222" s="83"/>
      <c r="I222" s="83"/>
      <c r="J222" s="83"/>
      <c r="K222" s="7"/>
      <c r="L222" s="7"/>
      <c r="M222" s="83"/>
      <c r="N222" s="83"/>
      <c r="O222" s="83"/>
      <c r="P222" s="83"/>
      <c r="Q222" s="83"/>
      <c r="R222" s="7"/>
      <c r="S222" s="83"/>
      <c r="T222" s="83"/>
      <c r="U222" s="83"/>
      <c r="V222" s="83"/>
      <c r="W222" s="83"/>
      <c r="X222" s="83"/>
      <c r="Y222" s="83"/>
      <c r="Z222" s="83"/>
    </row>
    <row r="223" spans="3:26" ht="15" customHeight="1" x14ac:dyDescent="0.45">
      <c r="C223" s="7"/>
      <c r="D223" s="83"/>
      <c r="E223" s="83"/>
      <c r="F223" s="83"/>
      <c r="G223" s="83"/>
      <c r="H223" s="83"/>
      <c r="I223" s="83"/>
      <c r="J223" s="83"/>
      <c r="K223" s="7"/>
      <c r="L223" s="7"/>
      <c r="M223" s="83"/>
      <c r="N223" s="83"/>
      <c r="O223" s="83"/>
      <c r="P223" s="83"/>
      <c r="Q223" s="83"/>
      <c r="R223" s="7"/>
      <c r="S223" s="83"/>
      <c r="T223" s="83"/>
      <c r="U223" s="83"/>
      <c r="V223" s="83"/>
      <c r="W223" s="83"/>
      <c r="X223" s="83"/>
      <c r="Y223" s="83"/>
      <c r="Z223" s="83"/>
    </row>
    <row r="224" spans="3:26" ht="15" customHeight="1" x14ac:dyDescent="0.45">
      <c r="C224" s="7"/>
      <c r="D224" s="83"/>
      <c r="E224" s="83"/>
      <c r="F224" s="83"/>
      <c r="G224" s="83"/>
      <c r="H224" s="83"/>
      <c r="I224" s="83"/>
      <c r="J224" s="83"/>
      <c r="K224" s="7"/>
      <c r="L224" s="7"/>
      <c r="M224" s="83"/>
      <c r="N224" s="83"/>
      <c r="O224" s="83"/>
      <c r="P224" s="83"/>
      <c r="Q224" s="83"/>
      <c r="R224" s="7"/>
      <c r="S224" s="83"/>
      <c r="T224" s="83"/>
      <c r="U224" s="83"/>
      <c r="V224" s="83"/>
      <c r="W224" s="83"/>
      <c r="X224" s="83"/>
      <c r="Y224" s="83"/>
      <c r="Z224" s="83"/>
    </row>
    <row r="225" spans="3:26" ht="15" customHeight="1" x14ac:dyDescent="0.45">
      <c r="C225" s="7"/>
      <c r="D225" s="83"/>
      <c r="E225" s="83"/>
      <c r="F225" s="83"/>
      <c r="G225" s="83"/>
      <c r="H225" s="83"/>
      <c r="I225" s="83"/>
      <c r="J225" s="83"/>
      <c r="K225" s="7"/>
      <c r="L225" s="7"/>
      <c r="M225" s="83"/>
      <c r="N225" s="83"/>
      <c r="O225" s="83"/>
      <c r="P225" s="83"/>
      <c r="Q225" s="83"/>
      <c r="R225" s="7"/>
      <c r="S225" s="83"/>
      <c r="T225" s="83"/>
      <c r="U225" s="83"/>
      <c r="V225" s="83"/>
      <c r="W225" s="83"/>
      <c r="X225" s="83"/>
      <c r="Y225" s="83"/>
      <c r="Z225" s="83"/>
    </row>
    <row r="226" spans="3:26" ht="15" customHeight="1" x14ac:dyDescent="0.45">
      <c r="C226" s="7"/>
      <c r="D226" s="83"/>
      <c r="E226" s="83"/>
      <c r="F226" s="83"/>
      <c r="G226" s="83"/>
      <c r="H226" s="83"/>
      <c r="I226" s="83"/>
      <c r="J226" s="83"/>
      <c r="K226" s="7"/>
      <c r="L226" s="7"/>
      <c r="M226" s="83"/>
      <c r="N226" s="83"/>
      <c r="O226" s="83"/>
      <c r="P226" s="83"/>
      <c r="Q226" s="83"/>
      <c r="R226" s="7"/>
      <c r="S226" s="83"/>
      <c r="T226" s="83"/>
      <c r="U226" s="83"/>
      <c r="V226" s="83"/>
      <c r="W226" s="83"/>
      <c r="X226" s="83"/>
      <c r="Y226" s="83"/>
      <c r="Z226" s="83"/>
    </row>
    <row r="227" spans="3:26" ht="15" customHeight="1" x14ac:dyDescent="0.45">
      <c r="C227" s="7"/>
      <c r="D227" s="83"/>
      <c r="E227" s="83"/>
      <c r="F227" s="83"/>
      <c r="G227" s="83"/>
      <c r="H227" s="83"/>
      <c r="I227" s="83"/>
      <c r="J227" s="83"/>
      <c r="K227" s="7"/>
      <c r="L227" s="7"/>
      <c r="M227" s="83"/>
      <c r="N227" s="83"/>
      <c r="O227" s="83"/>
      <c r="P227" s="83"/>
      <c r="Q227" s="83"/>
      <c r="R227" s="7"/>
      <c r="S227" s="83"/>
      <c r="T227" s="83"/>
      <c r="U227" s="83"/>
      <c r="V227" s="83"/>
      <c r="W227" s="83"/>
      <c r="X227" s="83"/>
      <c r="Y227" s="83"/>
      <c r="Z227" s="83"/>
    </row>
    <row r="228" spans="3:26" ht="15" customHeight="1" x14ac:dyDescent="0.45">
      <c r="C228" s="7"/>
      <c r="D228" s="83"/>
      <c r="E228" s="83"/>
      <c r="F228" s="83"/>
      <c r="G228" s="83"/>
      <c r="H228" s="83"/>
      <c r="I228" s="83"/>
      <c r="J228" s="83"/>
      <c r="K228" s="7"/>
      <c r="L228" s="7"/>
      <c r="M228" s="83"/>
      <c r="N228" s="83"/>
      <c r="O228" s="83"/>
      <c r="P228" s="83"/>
      <c r="Q228" s="83"/>
      <c r="R228" s="7"/>
      <c r="S228" s="83"/>
      <c r="T228" s="83"/>
      <c r="U228" s="83"/>
      <c r="V228" s="83"/>
      <c r="W228" s="83"/>
      <c r="X228" s="83"/>
      <c r="Y228" s="83"/>
      <c r="Z228" s="83"/>
    </row>
    <row r="229" spans="3:26" ht="15" customHeight="1" x14ac:dyDescent="0.45">
      <c r="C229" s="7"/>
      <c r="D229" s="83"/>
      <c r="E229" s="83"/>
      <c r="F229" s="83"/>
      <c r="G229" s="83"/>
      <c r="H229" s="83"/>
      <c r="I229" s="83"/>
      <c r="J229" s="83"/>
      <c r="K229" s="7"/>
      <c r="L229" s="7"/>
      <c r="M229" s="83"/>
      <c r="N229" s="83"/>
      <c r="O229" s="83"/>
      <c r="P229" s="83"/>
      <c r="Q229" s="83"/>
      <c r="R229" s="7"/>
      <c r="S229" s="83"/>
      <c r="T229" s="83"/>
      <c r="U229" s="83"/>
      <c r="V229" s="83"/>
      <c r="W229" s="83"/>
      <c r="X229" s="83"/>
      <c r="Y229" s="83"/>
      <c r="Z229" s="83"/>
    </row>
    <row r="230" spans="3:26" ht="15" customHeight="1" x14ac:dyDescent="0.45">
      <c r="C230" s="7"/>
      <c r="D230" s="83"/>
      <c r="E230" s="83"/>
      <c r="F230" s="83"/>
      <c r="G230" s="83"/>
      <c r="H230" s="83"/>
      <c r="I230" s="83"/>
      <c r="J230" s="83"/>
      <c r="K230" s="7"/>
      <c r="L230" s="7"/>
      <c r="M230" s="83"/>
      <c r="N230" s="83"/>
      <c r="O230" s="83"/>
      <c r="P230" s="83"/>
      <c r="Q230" s="83"/>
      <c r="R230" s="7"/>
      <c r="S230" s="83"/>
      <c r="T230" s="83"/>
      <c r="U230" s="83"/>
      <c r="V230" s="83"/>
      <c r="W230" s="83"/>
      <c r="X230" s="83"/>
      <c r="Y230" s="83"/>
      <c r="Z230" s="83"/>
    </row>
    <row r="231" spans="3:26" ht="15" customHeight="1" x14ac:dyDescent="0.45">
      <c r="C231" s="7"/>
      <c r="D231" s="83"/>
      <c r="E231" s="83"/>
      <c r="F231" s="83"/>
      <c r="G231" s="83"/>
      <c r="H231" s="83"/>
      <c r="I231" s="83"/>
      <c r="J231" s="83"/>
      <c r="K231" s="7"/>
      <c r="L231" s="7"/>
      <c r="M231" s="83"/>
      <c r="N231" s="83"/>
      <c r="O231" s="83"/>
      <c r="P231" s="83"/>
      <c r="Q231" s="83"/>
      <c r="R231" s="7"/>
      <c r="S231" s="83"/>
      <c r="T231" s="83"/>
      <c r="U231" s="83"/>
      <c r="V231" s="83"/>
      <c r="W231" s="83"/>
      <c r="X231" s="83"/>
      <c r="Y231" s="83"/>
      <c r="Z231" s="83"/>
    </row>
    <row r="232" spans="3:26" ht="15" customHeight="1" x14ac:dyDescent="0.45">
      <c r="C232" s="7"/>
      <c r="D232" s="83"/>
      <c r="E232" s="83"/>
      <c r="F232" s="83"/>
      <c r="G232" s="83"/>
      <c r="H232" s="83"/>
      <c r="I232" s="83"/>
      <c r="J232" s="83"/>
      <c r="K232" s="7"/>
      <c r="L232" s="7"/>
      <c r="M232" s="83"/>
      <c r="N232" s="83"/>
      <c r="O232" s="83"/>
      <c r="P232" s="83"/>
      <c r="Q232" s="83"/>
      <c r="R232" s="7"/>
      <c r="S232" s="83"/>
      <c r="T232" s="83"/>
      <c r="U232" s="83"/>
      <c r="V232" s="83"/>
      <c r="W232" s="83"/>
      <c r="X232" s="83"/>
      <c r="Y232" s="83"/>
      <c r="Z232" s="83"/>
    </row>
    <row r="233" spans="3:26" ht="15" customHeight="1" x14ac:dyDescent="0.45">
      <c r="C233" s="7"/>
      <c r="D233" s="83"/>
      <c r="E233" s="83"/>
      <c r="F233" s="83"/>
      <c r="G233" s="83"/>
      <c r="H233" s="83"/>
      <c r="I233" s="83"/>
      <c r="J233" s="83"/>
      <c r="K233" s="7"/>
      <c r="L233" s="7"/>
      <c r="M233" s="83"/>
      <c r="N233" s="83"/>
      <c r="O233" s="83"/>
      <c r="P233" s="83"/>
      <c r="Q233" s="83"/>
      <c r="R233" s="7"/>
      <c r="S233" s="83"/>
      <c r="T233" s="83"/>
      <c r="U233" s="83"/>
      <c r="V233" s="83"/>
      <c r="W233" s="83"/>
      <c r="X233" s="83"/>
      <c r="Y233" s="83"/>
      <c r="Z233" s="83"/>
    </row>
    <row r="234" spans="3:26" ht="15" customHeight="1" x14ac:dyDescent="0.45">
      <c r="C234" s="7"/>
      <c r="D234" s="83"/>
      <c r="E234" s="83"/>
      <c r="F234" s="83"/>
      <c r="G234" s="83"/>
      <c r="H234" s="83"/>
      <c r="I234" s="83"/>
      <c r="J234" s="83"/>
      <c r="K234" s="7"/>
      <c r="L234" s="7"/>
      <c r="M234" s="83"/>
      <c r="N234" s="83"/>
      <c r="O234" s="83"/>
      <c r="P234" s="83"/>
      <c r="Q234" s="83"/>
      <c r="R234" s="7"/>
      <c r="S234" s="83"/>
      <c r="T234" s="83"/>
      <c r="U234" s="83"/>
      <c r="V234" s="83"/>
      <c r="W234" s="83"/>
      <c r="X234" s="83"/>
      <c r="Y234" s="83"/>
      <c r="Z234" s="83"/>
    </row>
    <row r="235" spans="3:26" ht="15" customHeight="1" x14ac:dyDescent="0.45">
      <c r="C235" s="7"/>
      <c r="D235" s="83"/>
      <c r="E235" s="83"/>
      <c r="F235" s="83"/>
      <c r="G235" s="83"/>
      <c r="H235" s="83"/>
      <c r="I235" s="83"/>
      <c r="J235" s="83"/>
      <c r="K235" s="7"/>
      <c r="L235" s="7"/>
      <c r="M235" s="83"/>
      <c r="N235" s="83"/>
      <c r="O235" s="83"/>
      <c r="P235" s="83"/>
      <c r="Q235" s="83"/>
      <c r="R235" s="7"/>
      <c r="S235" s="83"/>
      <c r="T235" s="83"/>
      <c r="U235" s="83"/>
      <c r="V235" s="83"/>
      <c r="W235" s="83"/>
      <c r="X235" s="83"/>
      <c r="Y235" s="83"/>
      <c r="Z235" s="83"/>
    </row>
    <row r="236" spans="3:26" ht="15" customHeight="1" x14ac:dyDescent="0.45">
      <c r="C236" s="7"/>
      <c r="D236" s="83"/>
      <c r="E236" s="83"/>
      <c r="F236" s="83"/>
      <c r="G236" s="83"/>
      <c r="H236" s="83"/>
      <c r="I236" s="83"/>
      <c r="J236" s="83"/>
      <c r="K236" s="7"/>
      <c r="L236" s="7"/>
      <c r="M236" s="83"/>
      <c r="N236" s="83"/>
      <c r="O236" s="83"/>
      <c r="P236" s="83"/>
      <c r="Q236" s="83"/>
      <c r="R236" s="7"/>
      <c r="S236" s="83"/>
      <c r="T236" s="83"/>
      <c r="U236" s="83"/>
      <c r="V236" s="83"/>
      <c r="W236" s="83"/>
      <c r="X236" s="83"/>
      <c r="Y236" s="83"/>
      <c r="Z236" s="83"/>
    </row>
    <row r="237" spans="3:26" ht="15" customHeight="1" x14ac:dyDescent="0.45">
      <c r="C237" s="7"/>
      <c r="D237" s="83"/>
      <c r="E237" s="83"/>
      <c r="F237" s="83"/>
      <c r="G237" s="83"/>
      <c r="H237" s="83"/>
      <c r="I237" s="83"/>
      <c r="J237" s="83"/>
      <c r="K237" s="7"/>
      <c r="L237" s="7"/>
      <c r="M237" s="83"/>
      <c r="N237" s="83"/>
      <c r="O237" s="83"/>
      <c r="P237" s="83"/>
      <c r="Q237" s="83"/>
      <c r="R237" s="7"/>
      <c r="S237" s="83"/>
      <c r="T237" s="83"/>
      <c r="U237" s="83"/>
      <c r="V237" s="83"/>
      <c r="W237" s="83"/>
      <c r="X237" s="83"/>
      <c r="Y237" s="83"/>
      <c r="Z237" s="83"/>
    </row>
    <row r="238" spans="3:26" ht="15" customHeight="1" x14ac:dyDescent="0.45">
      <c r="C238" s="7"/>
      <c r="D238" s="83"/>
      <c r="E238" s="83"/>
      <c r="F238" s="83"/>
      <c r="G238" s="83"/>
      <c r="H238" s="83"/>
      <c r="I238" s="83"/>
      <c r="J238" s="83"/>
      <c r="K238" s="7"/>
      <c r="L238" s="7"/>
      <c r="M238" s="83"/>
      <c r="N238" s="83"/>
      <c r="O238" s="83"/>
      <c r="P238" s="83"/>
      <c r="Q238" s="83"/>
      <c r="R238" s="7"/>
      <c r="S238" s="83"/>
      <c r="T238" s="83"/>
      <c r="U238" s="83"/>
      <c r="V238" s="83"/>
      <c r="W238" s="83"/>
      <c r="X238" s="83"/>
      <c r="Y238" s="83"/>
      <c r="Z238" s="83"/>
    </row>
    <row r="239" spans="3:26" ht="15" customHeight="1" x14ac:dyDescent="0.45">
      <c r="C239" s="7"/>
      <c r="D239" s="83"/>
      <c r="E239" s="83"/>
      <c r="F239" s="83"/>
      <c r="G239" s="83"/>
      <c r="H239" s="83"/>
      <c r="I239" s="83"/>
      <c r="J239" s="83"/>
      <c r="K239" s="7"/>
      <c r="L239" s="7"/>
      <c r="M239" s="83"/>
      <c r="N239" s="83"/>
      <c r="O239" s="83"/>
      <c r="P239" s="83"/>
      <c r="Q239" s="83"/>
      <c r="R239" s="7"/>
      <c r="S239" s="83"/>
      <c r="T239" s="83"/>
      <c r="U239" s="83"/>
      <c r="V239" s="83"/>
      <c r="W239" s="83"/>
      <c r="X239" s="83"/>
      <c r="Y239" s="83"/>
      <c r="Z239" s="83"/>
    </row>
    <row r="240" spans="3:26" ht="15" customHeight="1" x14ac:dyDescent="0.45">
      <c r="C240" s="7"/>
      <c r="D240" s="83"/>
      <c r="E240" s="83"/>
      <c r="F240" s="83"/>
      <c r="G240" s="83"/>
      <c r="H240" s="83"/>
      <c r="I240" s="83"/>
      <c r="J240" s="83"/>
      <c r="K240" s="7"/>
      <c r="L240" s="7"/>
      <c r="M240" s="83"/>
      <c r="N240" s="83"/>
      <c r="O240" s="83"/>
      <c r="P240" s="83"/>
      <c r="Q240" s="83"/>
      <c r="R240" s="7"/>
      <c r="S240" s="83"/>
      <c r="T240" s="83"/>
      <c r="U240" s="83"/>
      <c r="V240" s="83"/>
      <c r="W240" s="83"/>
      <c r="X240" s="83"/>
      <c r="Y240" s="83"/>
      <c r="Z240" s="83"/>
    </row>
    <row r="241" spans="3:26" ht="15" customHeight="1" x14ac:dyDescent="0.45">
      <c r="C241" s="7"/>
      <c r="D241" s="83"/>
      <c r="E241" s="83"/>
      <c r="F241" s="83"/>
      <c r="G241" s="83"/>
      <c r="H241" s="83"/>
      <c r="I241" s="83"/>
      <c r="J241" s="83"/>
      <c r="K241" s="7"/>
      <c r="L241" s="7"/>
      <c r="M241" s="83"/>
      <c r="N241" s="83"/>
      <c r="O241" s="83"/>
      <c r="P241" s="83"/>
      <c r="Q241" s="83"/>
      <c r="R241" s="7"/>
      <c r="S241" s="83"/>
      <c r="T241" s="83"/>
      <c r="U241" s="83"/>
      <c r="V241" s="83"/>
      <c r="W241" s="83"/>
      <c r="X241" s="83"/>
      <c r="Y241" s="83"/>
      <c r="Z241" s="83"/>
    </row>
    <row r="242" spans="3:26" ht="15" customHeight="1" x14ac:dyDescent="0.45">
      <c r="C242" s="7"/>
      <c r="D242" s="83"/>
      <c r="E242" s="83"/>
      <c r="F242" s="83"/>
      <c r="G242" s="83"/>
      <c r="H242" s="83"/>
      <c r="I242" s="83"/>
      <c r="J242" s="83"/>
      <c r="K242" s="7"/>
      <c r="L242" s="7"/>
      <c r="M242" s="83"/>
      <c r="N242" s="83"/>
      <c r="O242" s="83"/>
      <c r="P242" s="83"/>
      <c r="Q242" s="83"/>
      <c r="R242" s="7"/>
      <c r="S242" s="83"/>
      <c r="T242" s="83"/>
      <c r="U242" s="83"/>
      <c r="V242" s="83"/>
      <c r="W242" s="83"/>
      <c r="X242" s="83"/>
      <c r="Y242" s="83"/>
      <c r="Z242" s="83"/>
    </row>
    <row r="243" spans="3:26" ht="15" customHeight="1" x14ac:dyDescent="0.45">
      <c r="C243" s="7"/>
      <c r="D243" s="83"/>
      <c r="E243" s="83"/>
      <c r="F243" s="83"/>
      <c r="G243" s="83"/>
      <c r="H243" s="83"/>
      <c r="I243" s="83"/>
      <c r="J243" s="83"/>
      <c r="K243" s="7"/>
      <c r="L243" s="7"/>
      <c r="M243" s="83"/>
      <c r="N243" s="83"/>
      <c r="O243" s="83"/>
      <c r="P243" s="83"/>
      <c r="Q243" s="83"/>
      <c r="R243" s="7"/>
      <c r="S243" s="83"/>
      <c r="T243" s="83"/>
      <c r="U243" s="83"/>
      <c r="V243" s="83"/>
      <c r="W243" s="83"/>
      <c r="X243" s="83"/>
      <c r="Y243" s="83"/>
      <c r="Z243" s="83"/>
    </row>
    <row r="244" spans="3:26" ht="15" customHeight="1" x14ac:dyDescent="0.45">
      <c r="C244" s="7"/>
      <c r="D244" s="83"/>
      <c r="E244" s="83"/>
      <c r="F244" s="83"/>
      <c r="G244" s="83"/>
      <c r="H244" s="83"/>
      <c r="I244" s="83"/>
      <c r="J244" s="83"/>
      <c r="K244" s="7"/>
      <c r="L244" s="7"/>
      <c r="M244" s="83"/>
      <c r="N244" s="83"/>
      <c r="O244" s="83"/>
      <c r="P244" s="83"/>
      <c r="Q244" s="83"/>
      <c r="R244" s="7"/>
      <c r="S244" s="83"/>
      <c r="T244" s="83"/>
      <c r="U244" s="83"/>
      <c r="V244" s="83"/>
      <c r="W244" s="83"/>
      <c r="X244" s="83"/>
      <c r="Y244" s="83"/>
      <c r="Z244" s="83"/>
    </row>
    <row r="245" spans="3:26" ht="15" customHeight="1" x14ac:dyDescent="0.45">
      <c r="C245" s="7"/>
      <c r="D245" s="83"/>
      <c r="E245" s="83"/>
      <c r="F245" s="83"/>
      <c r="G245" s="83"/>
      <c r="H245" s="83"/>
      <c r="I245" s="83"/>
      <c r="J245" s="83"/>
      <c r="K245" s="7"/>
      <c r="L245" s="7"/>
      <c r="M245" s="83"/>
      <c r="N245" s="83"/>
      <c r="O245" s="83"/>
      <c r="P245" s="83"/>
      <c r="Q245" s="83"/>
      <c r="R245" s="7"/>
      <c r="S245" s="83"/>
      <c r="T245" s="83"/>
      <c r="U245" s="83"/>
      <c r="V245" s="83"/>
      <c r="W245" s="83"/>
      <c r="X245" s="83"/>
      <c r="Y245" s="83"/>
      <c r="Z245" s="83"/>
    </row>
    <row r="246" spans="3:26" ht="15" customHeight="1" x14ac:dyDescent="0.45">
      <c r="C246" s="7"/>
      <c r="D246" s="83"/>
      <c r="E246" s="83"/>
      <c r="F246" s="83"/>
      <c r="G246" s="83"/>
      <c r="H246" s="83"/>
      <c r="I246" s="83"/>
      <c r="J246" s="83"/>
      <c r="K246" s="7"/>
      <c r="L246" s="7"/>
      <c r="M246" s="83"/>
      <c r="N246" s="83"/>
      <c r="O246" s="83"/>
      <c r="P246" s="83"/>
      <c r="Q246" s="83"/>
      <c r="R246" s="7"/>
      <c r="S246" s="83"/>
      <c r="T246" s="83"/>
      <c r="U246" s="83"/>
      <c r="V246" s="83"/>
      <c r="W246" s="83"/>
      <c r="X246" s="83"/>
      <c r="Y246" s="83"/>
      <c r="Z246" s="83"/>
    </row>
    <row r="247" spans="3:26" ht="15" customHeight="1" x14ac:dyDescent="0.45">
      <c r="C247" s="7"/>
      <c r="D247" s="83"/>
      <c r="E247" s="83"/>
      <c r="F247" s="83"/>
      <c r="G247" s="83"/>
      <c r="H247" s="83"/>
      <c r="I247" s="83"/>
      <c r="J247" s="83"/>
      <c r="K247" s="7"/>
      <c r="L247" s="7"/>
      <c r="M247" s="83"/>
      <c r="N247" s="83"/>
      <c r="O247" s="83"/>
      <c r="P247" s="83"/>
      <c r="Q247" s="83"/>
      <c r="R247" s="7"/>
      <c r="S247" s="83"/>
      <c r="T247" s="83"/>
      <c r="U247" s="83"/>
      <c r="V247" s="83"/>
      <c r="W247" s="83"/>
      <c r="X247" s="83"/>
      <c r="Y247" s="83"/>
      <c r="Z247" s="83"/>
    </row>
    <row r="248" spans="3:26" ht="15" customHeight="1" x14ac:dyDescent="0.45">
      <c r="C248" s="7"/>
      <c r="D248" s="83"/>
      <c r="E248" s="83"/>
      <c r="F248" s="83"/>
      <c r="G248" s="83"/>
      <c r="H248" s="83"/>
      <c r="I248" s="83"/>
      <c r="J248" s="83"/>
      <c r="K248" s="7"/>
      <c r="L248" s="7"/>
      <c r="M248" s="83"/>
      <c r="N248" s="83"/>
      <c r="O248" s="83"/>
      <c r="P248" s="83"/>
      <c r="Q248" s="83"/>
      <c r="R248" s="7"/>
      <c r="S248" s="83"/>
      <c r="T248" s="83"/>
      <c r="U248" s="83"/>
      <c r="V248" s="83"/>
      <c r="W248" s="83"/>
      <c r="X248" s="83"/>
      <c r="Y248" s="83"/>
      <c r="Z248" s="83"/>
    </row>
    <row r="249" spans="3:26" ht="15" customHeight="1" x14ac:dyDescent="0.45">
      <c r="C249" s="7"/>
      <c r="D249" s="83"/>
      <c r="E249" s="83"/>
      <c r="F249" s="83"/>
      <c r="G249" s="83"/>
      <c r="H249" s="83"/>
      <c r="I249" s="83"/>
      <c r="J249" s="83"/>
      <c r="K249" s="7"/>
      <c r="L249" s="7"/>
      <c r="M249" s="83"/>
      <c r="N249" s="83"/>
      <c r="O249" s="83"/>
      <c r="P249" s="83"/>
      <c r="Q249" s="83"/>
      <c r="R249" s="7"/>
      <c r="S249" s="83"/>
      <c r="T249" s="83"/>
      <c r="U249" s="83"/>
      <c r="V249" s="83"/>
      <c r="W249" s="83"/>
      <c r="X249" s="83"/>
      <c r="Y249" s="83"/>
      <c r="Z249" s="83"/>
    </row>
    <row r="250" spans="3:26" ht="15" customHeight="1" x14ac:dyDescent="0.45">
      <c r="C250" s="7"/>
      <c r="D250" s="83"/>
      <c r="E250" s="83"/>
      <c r="F250" s="83"/>
      <c r="G250" s="83"/>
      <c r="H250" s="83"/>
      <c r="I250" s="83"/>
      <c r="J250" s="83"/>
      <c r="K250" s="7"/>
      <c r="L250" s="7"/>
      <c r="M250" s="83"/>
      <c r="N250" s="83"/>
      <c r="O250" s="83"/>
      <c r="P250" s="83"/>
      <c r="Q250" s="83"/>
      <c r="R250" s="7"/>
      <c r="S250" s="83"/>
      <c r="T250" s="83"/>
      <c r="U250" s="83"/>
      <c r="V250" s="83"/>
      <c r="W250" s="83"/>
      <c r="X250" s="83"/>
      <c r="Y250" s="83"/>
      <c r="Z250" s="83"/>
    </row>
    <row r="251" spans="3:26" ht="15" customHeight="1" x14ac:dyDescent="0.45">
      <c r="C251" s="7"/>
      <c r="D251" s="83"/>
      <c r="E251" s="83"/>
      <c r="F251" s="83"/>
      <c r="G251" s="83"/>
      <c r="H251" s="83"/>
      <c r="I251" s="83"/>
      <c r="J251" s="83"/>
      <c r="K251" s="7"/>
      <c r="L251" s="7"/>
      <c r="M251" s="83"/>
      <c r="N251" s="83"/>
      <c r="O251" s="83"/>
      <c r="P251" s="83"/>
      <c r="Q251" s="83"/>
      <c r="R251" s="7"/>
      <c r="S251" s="83"/>
      <c r="T251" s="83"/>
      <c r="U251" s="83"/>
      <c r="V251" s="83"/>
      <c r="W251" s="83"/>
      <c r="X251" s="83"/>
      <c r="Y251" s="83"/>
      <c r="Z251" s="83"/>
    </row>
    <row r="252" spans="3:26" ht="15" customHeight="1" x14ac:dyDescent="0.45">
      <c r="C252" s="7"/>
      <c r="D252" s="83"/>
      <c r="E252" s="83"/>
      <c r="F252" s="83"/>
      <c r="G252" s="83"/>
      <c r="H252" s="83"/>
      <c r="I252" s="83"/>
      <c r="J252" s="83"/>
      <c r="K252" s="7"/>
      <c r="L252" s="7"/>
      <c r="M252" s="83"/>
      <c r="N252" s="83"/>
      <c r="O252" s="83"/>
      <c r="P252" s="83"/>
      <c r="Q252" s="83"/>
      <c r="R252" s="7"/>
      <c r="S252" s="83"/>
      <c r="T252" s="83"/>
      <c r="U252" s="83"/>
      <c r="V252" s="83"/>
      <c r="W252" s="83"/>
      <c r="X252" s="83"/>
      <c r="Y252" s="83"/>
      <c r="Z252" s="83"/>
    </row>
    <row r="253" spans="3:26" ht="15" customHeight="1" x14ac:dyDescent="0.45">
      <c r="C253" s="7"/>
      <c r="D253" s="83"/>
      <c r="E253" s="83"/>
      <c r="F253" s="83"/>
      <c r="G253" s="83"/>
      <c r="H253" s="83"/>
      <c r="I253" s="83"/>
      <c r="J253" s="83"/>
      <c r="K253" s="7"/>
      <c r="L253" s="7"/>
      <c r="M253" s="83"/>
      <c r="N253" s="83"/>
      <c r="O253" s="83"/>
      <c r="P253" s="83"/>
      <c r="Q253" s="83"/>
      <c r="R253" s="7"/>
      <c r="S253" s="83"/>
      <c r="T253" s="83"/>
      <c r="U253" s="83"/>
      <c r="V253" s="83"/>
      <c r="W253" s="83"/>
      <c r="X253" s="83"/>
      <c r="Y253" s="83"/>
      <c r="Z253" s="83"/>
    </row>
    <row r="254" spans="3:26" ht="15" customHeight="1" x14ac:dyDescent="0.45">
      <c r="C254" s="7"/>
      <c r="D254" s="83"/>
      <c r="E254" s="83"/>
      <c r="F254" s="83"/>
      <c r="G254" s="83"/>
      <c r="H254" s="83"/>
      <c r="I254" s="83"/>
      <c r="J254" s="83"/>
      <c r="K254" s="7"/>
      <c r="L254" s="7"/>
      <c r="M254" s="83"/>
      <c r="N254" s="83"/>
      <c r="O254" s="83"/>
      <c r="P254" s="83"/>
      <c r="Q254" s="83"/>
      <c r="R254" s="7"/>
      <c r="S254" s="83"/>
      <c r="T254" s="83"/>
      <c r="U254" s="83"/>
      <c r="V254" s="83"/>
      <c r="W254" s="83"/>
      <c r="X254" s="83"/>
      <c r="Y254" s="83"/>
      <c r="Z254" s="83"/>
    </row>
    <row r="255" spans="3:26" ht="15" customHeight="1" x14ac:dyDescent="0.45">
      <c r="C255" s="7"/>
      <c r="D255" s="83"/>
      <c r="E255" s="83"/>
      <c r="F255" s="83"/>
      <c r="G255" s="83"/>
      <c r="H255" s="83"/>
      <c r="I255" s="83"/>
      <c r="J255" s="83"/>
      <c r="K255" s="7"/>
      <c r="L255" s="7"/>
      <c r="M255" s="83"/>
      <c r="N255" s="83"/>
      <c r="O255" s="83"/>
      <c r="P255" s="83"/>
      <c r="Q255" s="83"/>
      <c r="R255" s="7"/>
      <c r="S255" s="83"/>
      <c r="T255" s="83"/>
      <c r="U255" s="83"/>
      <c r="V255" s="83"/>
      <c r="W255" s="83"/>
      <c r="X255" s="83"/>
      <c r="Y255" s="83"/>
      <c r="Z255" s="83"/>
    </row>
    <row r="256" spans="3:26" ht="15" customHeight="1" x14ac:dyDescent="0.45">
      <c r="C256" s="7"/>
      <c r="D256" s="83"/>
      <c r="E256" s="83"/>
      <c r="F256" s="83"/>
      <c r="G256" s="83"/>
      <c r="H256" s="83"/>
      <c r="I256" s="83"/>
      <c r="J256" s="83"/>
      <c r="K256" s="7"/>
      <c r="L256" s="7"/>
      <c r="M256" s="83"/>
      <c r="N256" s="83"/>
      <c r="O256" s="83"/>
      <c r="P256" s="83"/>
      <c r="Q256" s="83"/>
      <c r="R256" s="7"/>
      <c r="S256" s="83"/>
      <c r="T256" s="83"/>
      <c r="U256" s="83"/>
      <c r="V256" s="83"/>
      <c r="W256" s="83"/>
      <c r="X256" s="83"/>
      <c r="Y256" s="83"/>
      <c r="Z256" s="83"/>
    </row>
    <row r="257" spans="3:26" ht="15" customHeight="1" x14ac:dyDescent="0.45">
      <c r="C257" s="7"/>
      <c r="D257" s="83"/>
      <c r="E257" s="83"/>
      <c r="F257" s="83"/>
      <c r="G257" s="83"/>
      <c r="H257" s="83"/>
      <c r="I257" s="83"/>
      <c r="J257" s="83"/>
      <c r="K257" s="7"/>
      <c r="L257" s="7"/>
      <c r="M257" s="83"/>
      <c r="N257" s="83"/>
      <c r="O257" s="83"/>
      <c r="P257" s="83"/>
      <c r="Q257" s="83"/>
      <c r="R257" s="7"/>
      <c r="S257" s="83"/>
      <c r="T257" s="83"/>
      <c r="U257" s="83"/>
      <c r="V257" s="83"/>
      <c r="W257" s="83"/>
      <c r="X257" s="83"/>
      <c r="Y257" s="83"/>
      <c r="Z257" s="83"/>
    </row>
    <row r="258" spans="3:26" ht="15" customHeight="1" x14ac:dyDescent="0.45">
      <c r="C258" s="7"/>
      <c r="D258" s="83"/>
      <c r="E258" s="83"/>
      <c r="F258" s="83"/>
      <c r="G258" s="83"/>
      <c r="H258" s="83"/>
      <c r="I258" s="83"/>
      <c r="J258" s="83"/>
      <c r="K258" s="7"/>
      <c r="L258" s="7"/>
      <c r="M258" s="83"/>
      <c r="N258" s="83"/>
      <c r="O258" s="83"/>
      <c r="P258" s="83"/>
      <c r="Q258" s="83"/>
      <c r="R258" s="7"/>
      <c r="S258" s="83"/>
      <c r="T258" s="83"/>
      <c r="U258" s="83"/>
      <c r="V258" s="83"/>
      <c r="W258" s="83"/>
      <c r="X258" s="83"/>
      <c r="Y258" s="83"/>
      <c r="Z258" s="83"/>
    </row>
    <row r="259" spans="3:26" ht="15" customHeight="1" x14ac:dyDescent="0.45">
      <c r="C259" s="7"/>
      <c r="D259" s="83"/>
      <c r="E259" s="83"/>
      <c r="F259" s="83"/>
      <c r="G259" s="83"/>
      <c r="H259" s="83"/>
      <c r="I259" s="83"/>
      <c r="J259" s="83"/>
      <c r="K259" s="7"/>
      <c r="L259" s="7"/>
      <c r="M259" s="83"/>
      <c r="N259" s="83"/>
      <c r="O259" s="83"/>
      <c r="P259" s="83"/>
      <c r="Q259" s="83"/>
      <c r="R259" s="7"/>
      <c r="S259" s="83"/>
      <c r="T259" s="83"/>
      <c r="U259" s="83"/>
      <c r="V259" s="83"/>
      <c r="W259" s="83"/>
      <c r="X259" s="83"/>
      <c r="Y259" s="83"/>
      <c r="Z259" s="83"/>
    </row>
    <row r="260" spans="3:26" ht="15" customHeight="1" x14ac:dyDescent="0.45">
      <c r="C260" s="7"/>
      <c r="D260" s="83"/>
      <c r="E260" s="83"/>
      <c r="F260" s="83"/>
      <c r="G260" s="83"/>
      <c r="H260" s="83"/>
      <c r="I260" s="83"/>
      <c r="J260" s="83"/>
      <c r="K260" s="7"/>
      <c r="L260" s="7"/>
      <c r="M260" s="83"/>
      <c r="N260" s="83"/>
      <c r="O260" s="83"/>
      <c r="P260" s="83"/>
      <c r="Q260" s="83"/>
      <c r="R260" s="7"/>
      <c r="S260" s="83"/>
      <c r="T260" s="83"/>
      <c r="U260" s="83"/>
      <c r="V260" s="83"/>
      <c r="W260" s="83"/>
      <c r="X260" s="83"/>
      <c r="Y260" s="83"/>
      <c r="Z260" s="83"/>
    </row>
    <row r="261" spans="3:26" ht="15" customHeight="1" x14ac:dyDescent="0.45">
      <c r="C261" s="7"/>
      <c r="D261" s="83"/>
      <c r="E261" s="83"/>
      <c r="F261" s="83"/>
      <c r="G261" s="83"/>
      <c r="H261" s="83"/>
      <c r="I261" s="83"/>
      <c r="J261" s="83"/>
      <c r="K261" s="7"/>
      <c r="L261" s="7"/>
      <c r="M261" s="83"/>
      <c r="N261" s="83"/>
      <c r="O261" s="83"/>
      <c r="P261" s="83"/>
      <c r="Q261" s="83"/>
      <c r="R261" s="7"/>
      <c r="S261" s="83"/>
      <c r="T261" s="83"/>
      <c r="U261" s="83"/>
      <c r="V261" s="83"/>
      <c r="W261" s="83"/>
      <c r="X261" s="83"/>
      <c r="Y261" s="83"/>
      <c r="Z261" s="83"/>
    </row>
    <row r="262" spans="3:26" ht="15" customHeight="1" x14ac:dyDescent="0.45">
      <c r="C262" s="7"/>
      <c r="D262" s="83"/>
      <c r="E262" s="83"/>
      <c r="F262" s="83"/>
      <c r="G262" s="83"/>
      <c r="H262" s="83"/>
      <c r="I262" s="83"/>
      <c r="J262" s="83"/>
      <c r="K262" s="7"/>
      <c r="L262" s="7"/>
      <c r="M262" s="83"/>
      <c r="N262" s="83"/>
      <c r="O262" s="83"/>
      <c r="P262" s="83"/>
      <c r="Q262" s="83"/>
      <c r="R262" s="7"/>
      <c r="S262" s="83"/>
      <c r="T262" s="83"/>
      <c r="U262" s="83"/>
      <c r="V262" s="83"/>
      <c r="W262" s="83"/>
      <c r="X262" s="83"/>
      <c r="Y262" s="83"/>
      <c r="Z262" s="83"/>
    </row>
    <row r="263" spans="3:26" ht="15" customHeight="1" x14ac:dyDescent="0.45">
      <c r="C263" s="7"/>
      <c r="D263" s="83"/>
      <c r="E263" s="83"/>
      <c r="F263" s="83"/>
      <c r="G263" s="83"/>
      <c r="H263" s="83"/>
      <c r="I263" s="83"/>
      <c r="J263" s="83"/>
      <c r="K263" s="7"/>
      <c r="L263" s="7"/>
      <c r="M263" s="83"/>
      <c r="N263" s="83"/>
      <c r="O263" s="83"/>
      <c r="P263" s="83"/>
      <c r="Q263" s="83"/>
      <c r="R263" s="7"/>
      <c r="S263" s="83"/>
      <c r="T263" s="83"/>
      <c r="U263" s="83"/>
      <c r="V263" s="83"/>
      <c r="W263" s="83"/>
      <c r="X263" s="83"/>
      <c r="Y263" s="83"/>
      <c r="Z263" s="83"/>
    </row>
    <row r="264" spans="3:26" ht="15" customHeight="1" x14ac:dyDescent="0.45">
      <c r="C264" s="7"/>
      <c r="D264" s="83"/>
      <c r="E264" s="83"/>
      <c r="F264" s="83"/>
      <c r="G264" s="83"/>
      <c r="H264" s="83"/>
      <c r="I264" s="83"/>
      <c r="J264" s="83"/>
      <c r="K264" s="7"/>
      <c r="L264" s="7"/>
      <c r="M264" s="83"/>
      <c r="N264" s="83"/>
      <c r="O264" s="83"/>
      <c r="P264" s="83"/>
      <c r="Q264" s="83"/>
      <c r="R264" s="7"/>
      <c r="S264" s="83"/>
      <c r="T264" s="83"/>
      <c r="U264" s="83"/>
      <c r="V264" s="83"/>
      <c r="W264" s="83"/>
      <c r="X264" s="83"/>
      <c r="Y264" s="83"/>
      <c r="Z264" s="83"/>
    </row>
    <row r="265" spans="3:26" ht="15" customHeight="1" x14ac:dyDescent="0.45">
      <c r="C265" s="7"/>
      <c r="D265" s="83"/>
      <c r="E265" s="83"/>
      <c r="F265" s="83"/>
      <c r="G265" s="83"/>
      <c r="H265" s="83"/>
      <c r="I265" s="83"/>
      <c r="J265" s="83"/>
      <c r="K265" s="7"/>
      <c r="L265" s="7"/>
      <c r="M265" s="83"/>
      <c r="N265" s="83"/>
      <c r="O265" s="83"/>
      <c r="P265" s="83"/>
      <c r="Q265" s="83"/>
      <c r="R265" s="7"/>
      <c r="S265" s="83"/>
      <c r="T265" s="83"/>
      <c r="U265" s="83"/>
      <c r="V265" s="83"/>
      <c r="W265" s="83"/>
      <c r="X265" s="83"/>
      <c r="Y265" s="83"/>
      <c r="Z265" s="83"/>
    </row>
    <row r="266" spans="3:26" ht="15" customHeight="1" x14ac:dyDescent="0.45">
      <c r="C266" s="7"/>
      <c r="D266" s="83"/>
      <c r="E266" s="83"/>
      <c r="F266" s="83"/>
      <c r="G266" s="83"/>
      <c r="H266" s="83"/>
      <c r="I266" s="83"/>
      <c r="J266" s="83"/>
      <c r="K266" s="7"/>
      <c r="L266" s="7"/>
      <c r="M266" s="83"/>
      <c r="N266" s="83"/>
      <c r="O266" s="83"/>
      <c r="P266" s="83"/>
      <c r="Q266" s="83"/>
      <c r="R266" s="7"/>
      <c r="S266" s="83"/>
      <c r="T266" s="83"/>
      <c r="U266" s="83"/>
      <c r="V266" s="83"/>
      <c r="W266" s="83"/>
      <c r="X266" s="83"/>
      <c r="Y266" s="83"/>
      <c r="Z266" s="83"/>
    </row>
    <row r="267" spans="3:26" ht="15" customHeight="1" x14ac:dyDescent="0.45">
      <c r="C267" s="7"/>
      <c r="D267" s="83"/>
      <c r="E267" s="83"/>
      <c r="F267" s="83"/>
      <c r="G267" s="83"/>
      <c r="H267" s="83"/>
      <c r="I267" s="83"/>
      <c r="J267" s="83"/>
      <c r="K267" s="7"/>
      <c r="L267" s="7"/>
      <c r="M267" s="83"/>
      <c r="N267" s="83"/>
      <c r="O267" s="83"/>
      <c r="P267" s="83"/>
      <c r="Q267" s="83"/>
      <c r="R267" s="7"/>
      <c r="S267" s="83"/>
      <c r="T267" s="83"/>
      <c r="U267" s="83"/>
      <c r="V267" s="83"/>
      <c r="W267" s="83"/>
      <c r="X267" s="83"/>
      <c r="Y267" s="83"/>
      <c r="Z267" s="83"/>
    </row>
    <row r="268" spans="3:26" ht="15" customHeight="1" x14ac:dyDescent="0.45">
      <c r="C268" s="7"/>
      <c r="D268" s="83"/>
      <c r="E268" s="83"/>
      <c r="F268" s="83"/>
      <c r="G268" s="83"/>
      <c r="H268" s="83"/>
      <c r="I268" s="83"/>
      <c r="J268" s="83"/>
      <c r="K268" s="7"/>
      <c r="L268" s="7"/>
      <c r="M268" s="83"/>
      <c r="N268" s="83"/>
      <c r="O268" s="83"/>
      <c r="P268" s="83"/>
      <c r="Q268" s="83"/>
      <c r="R268" s="7"/>
      <c r="S268" s="83"/>
      <c r="T268" s="83"/>
      <c r="U268" s="83"/>
      <c r="V268" s="83"/>
      <c r="W268" s="83"/>
      <c r="X268" s="83"/>
      <c r="Y268" s="83"/>
      <c r="Z268" s="83"/>
    </row>
    <row r="269" spans="3:26" ht="15" customHeight="1" x14ac:dyDescent="0.45">
      <c r="C269" s="7"/>
      <c r="D269" s="83"/>
      <c r="E269" s="83"/>
      <c r="F269" s="83"/>
      <c r="G269" s="83"/>
      <c r="H269" s="83"/>
      <c r="I269" s="83"/>
      <c r="J269" s="83"/>
      <c r="K269" s="7"/>
      <c r="L269" s="7"/>
      <c r="M269" s="83"/>
      <c r="N269" s="83"/>
      <c r="O269" s="83"/>
      <c r="P269" s="83"/>
      <c r="Q269" s="83"/>
      <c r="R269" s="7"/>
      <c r="S269" s="83"/>
      <c r="T269" s="83"/>
      <c r="U269" s="83"/>
      <c r="V269" s="83"/>
      <c r="W269" s="83"/>
      <c r="X269" s="83"/>
      <c r="Y269" s="83"/>
      <c r="Z269" s="83"/>
    </row>
    <row r="270" spans="3:26" ht="15" customHeight="1" x14ac:dyDescent="0.45">
      <c r="C270" s="7"/>
      <c r="D270" s="83"/>
      <c r="E270" s="83"/>
      <c r="F270" s="83"/>
      <c r="G270" s="83"/>
      <c r="H270" s="83"/>
      <c r="I270" s="83"/>
      <c r="J270" s="83"/>
      <c r="K270" s="7"/>
      <c r="L270" s="7"/>
      <c r="M270" s="83"/>
      <c r="N270" s="83"/>
      <c r="O270" s="83"/>
      <c r="P270" s="83"/>
      <c r="Q270" s="83"/>
      <c r="R270" s="7"/>
      <c r="S270" s="83"/>
      <c r="T270" s="83"/>
      <c r="U270" s="83"/>
      <c r="V270" s="83"/>
      <c r="W270" s="83"/>
      <c r="X270" s="83"/>
      <c r="Y270" s="83"/>
      <c r="Z270" s="83"/>
    </row>
    <row r="271" spans="3:26" ht="15" customHeight="1" x14ac:dyDescent="0.45">
      <c r="C271" s="7"/>
      <c r="D271" s="83"/>
      <c r="E271" s="83"/>
      <c r="F271" s="83"/>
      <c r="G271" s="83"/>
      <c r="H271" s="83"/>
      <c r="I271" s="83"/>
      <c r="J271" s="83"/>
      <c r="K271" s="7"/>
      <c r="L271" s="7"/>
      <c r="M271" s="83"/>
      <c r="N271" s="83"/>
      <c r="O271" s="83"/>
      <c r="P271" s="83"/>
      <c r="Q271" s="83"/>
      <c r="R271" s="7"/>
      <c r="S271" s="83"/>
      <c r="T271" s="83"/>
      <c r="U271" s="83"/>
      <c r="V271" s="83"/>
      <c r="W271" s="83"/>
      <c r="X271" s="83"/>
      <c r="Y271" s="83"/>
      <c r="Z271" s="83"/>
    </row>
    <row r="272" spans="3:26" ht="15" customHeight="1" x14ac:dyDescent="0.45">
      <c r="C272" s="7"/>
      <c r="D272" s="83"/>
      <c r="E272" s="83"/>
      <c r="F272" s="83"/>
      <c r="G272" s="83"/>
      <c r="H272" s="83"/>
      <c r="I272" s="83"/>
      <c r="J272" s="83"/>
      <c r="K272" s="7"/>
      <c r="L272" s="7"/>
      <c r="M272" s="83"/>
      <c r="N272" s="83"/>
      <c r="O272" s="83"/>
      <c r="P272" s="83"/>
      <c r="Q272" s="83"/>
      <c r="R272" s="7"/>
      <c r="S272" s="83"/>
      <c r="T272" s="83"/>
      <c r="U272" s="83"/>
      <c r="V272" s="83"/>
      <c r="W272" s="83"/>
      <c r="X272" s="83"/>
      <c r="Y272" s="83"/>
      <c r="Z272" s="83"/>
    </row>
    <row r="273" spans="3:26" ht="15" customHeight="1" x14ac:dyDescent="0.45">
      <c r="C273" s="7"/>
      <c r="D273" s="83"/>
      <c r="E273" s="83"/>
      <c r="F273" s="83"/>
      <c r="G273" s="83"/>
      <c r="H273" s="83"/>
      <c r="I273" s="83"/>
      <c r="J273" s="83"/>
      <c r="K273" s="7"/>
      <c r="L273" s="7"/>
      <c r="M273" s="83"/>
      <c r="N273" s="83"/>
      <c r="O273" s="83"/>
      <c r="P273" s="83"/>
      <c r="Q273" s="83"/>
      <c r="R273" s="7"/>
      <c r="S273" s="83"/>
      <c r="T273" s="83"/>
      <c r="U273" s="83"/>
      <c r="V273" s="83"/>
      <c r="W273" s="83"/>
      <c r="X273" s="83"/>
      <c r="Y273" s="83"/>
      <c r="Z273" s="83"/>
    </row>
    <row r="274" spans="3:26" ht="15" customHeight="1" x14ac:dyDescent="0.45">
      <c r="C274" s="7"/>
      <c r="D274" s="83"/>
      <c r="E274" s="83"/>
      <c r="F274" s="83"/>
      <c r="G274" s="83"/>
      <c r="H274" s="83"/>
      <c r="I274" s="83"/>
      <c r="J274" s="83"/>
      <c r="K274" s="7"/>
      <c r="L274" s="7"/>
      <c r="M274" s="83"/>
      <c r="N274" s="83"/>
      <c r="O274" s="83"/>
      <c r="P274" s="83"/>
      <c r="Q274" s="83"/>
      <c r="R274" s="7"/>
      <c r="S274" s="83"/>
      <c r="T274" s="83"/>
      <c r="U274" s="83"/>
      <c r="V274" s="83"/>
      <c r="W274" s="83"/>
      <c r="X274" s="83"/>
      <c r="Y274" s="83"/>
      <c r="Z274" s="83"/>
    </row>
    <row r="275" spans="3:26" ht="15" customHeight="1" x14ac:dyDescent="0.45">
      <c r="C275" s="7"/>
      <c r="D275" s="83"/>
      <c r="E275" s="83"/>
      <c r="F275" s="83"/>
      <c r="G275" s="83"/>
      <c r="H275" s="83"/>
      <c r="I275" s="83"/>
      <c r="J275" s="83"/>
      <c r="K275" s="7"/>
      <c r="L275" s="7"/>
      <c r="M275" s="83"/>
      <c r="N275" s="83"/>
      <c r="O275" s="83"/>
      <c r="P275" s="83"/>
      <c r="Q275" s="83"/>
      <c r="R275" s="7"/>
      <c r="S275" s="83"/>
      <c r="T275" s="83"/>
      <c r="U275" s="83"/>
      <c r="V275" s="83"/>
      <c r="W275" s="83"/>
      <c r="X275" s="83"/>
      <c r="Y275" s="83"/>
      <c r="Z275" s="83"/>
    </row>
    <row r="276" spans="3:26" ht="15" customHeight="1" x14ac:dyDescent="0.45">
      <c r="C276" s="7"/>
      <c r="D276" s="83"/>
      <c r="E276" s="83"/>
      <c r="F276" s="83"/>
      <c r="G276" s="83"/>
      <c r="H276" s="83"/>
      <c r="I276" s="83"/>
      <c r="J276" s="83"/>
      <c r="K276" s="7"/>
      <c r="L276" s="7"/>
      <c r="M276" s="83"/>
      <c r="N276" s="83"/>
      <c r="O276" s="83"/>
      <c r="P276" s="83"/>
      <c r="Q276" s="83"/>
      <c r="R276" s="7"/>
      <c r="S276" s="83"/>
      <c r="T276" s="83"/>
      <c r="U276" s="83"/>
      <c r="V276" s="83"/>
      <c r="W276" s="83"/>
      <c r="X276" s="83"/>
      <c r="Y276" s="83"/>
      <c r="Z276" s="83"/>
    </row>
    <row r="277" spans="3:26" ht="15" customHeight="1" x14ac:dyDescent="0.45">
      <c r="C277" s="7"/>
      <c r="D277" s="83"/>
      <c r="E277" s="83"/>
      <c r="F277" s="83"/>
      <c r="G277" s="83"/>
      <c r="H277" s="83"/>
      <c r="I277" s="83"/>
      <c r="J277" s="83"/>
      <c r="K277" s="7"/>
      <c r="L277" s="7"/>
      <c r="M277" s="83"/>
      <c r="N277" s="83"/>
      <c r="O277" s="83"/>
      <c r="P277" s="83"/>
      <c r="Q277" s="83"/>
      <c r="R277" s="7"/>
      <c r="S277" s="83"/>
      <c r="T277" s="83"/>
      <c r="U277" s="83"/>
      <c r="V277" s="83"/>
      <c r="W277" s="83"/>
      <c r="X277" s="83"/>
      <c r="Y277" s="83"/>
      <c r="Z277" s="83"/>
    </row>
    <row r="278" spans="3:26" ht="15" customHeight="1" x14ac:dyDescent="0.45">
      <c r="C278" s="7"/>
      <c r="D278" s="83"/>
      <c r="E278" s="83"/>
      <c r="F278" s="83"/>
      <c r="G278" s="83"/>
      <c r="H278" s="83"/>
      <c r="I278" s="83"/>
      <c r="J278" s="83"/>
      <c r="K278" s="7"/>
      <c r="L278" s="7"/>
      <c r="M278" s="83"/>
      <c r="N278" s="83"/>
      <c r="O278" s="83"/>
      <c r="P278" s="83"/>
      <c r="Q278" s="83"/>
      <c r="R278" s="7"/>
      <c r="S278" s="83"/>
      <c r="T278" s="83"/>
      <c r="U278" s="83"/>
      <c r="V278" s="83"/>
      <c r="W278" s="83"/>
      <c r="X278" s="83"/>
      <c r="Y278" s="83"/>
      <c r="Z278" s="83"/>
    </row>
    <row r="279" spans="3:26" ht="15" customHeight="1" x14ac:dyDescent="0.45">
      <c r="C279" s="7"/>
      <c r="D279" s="83"/>
      <c r="E279" s="83"/>
      <c r="F279" s="83"/>
      <c r="G279" s="83"/>
      <c r="H279" s="83"/>
      <c r="I279" s="83"/>
      <c r="J279" s="83"/>
      <c r="K279" s="7"/>
      <c r="L279" s="7"/>
      <c r="M279" s="83"/>
      <c r="N279" s="83"/>
      <c r="O279" s="83"/>
      <c r="P279" s="83"/>
      <c r="Q279" s="83"/>
      <c r="R279" s="7"/>
      <c r="S279" s="83"/>
      <c r="T279" s="83"/>
      <c r="U279" s="83"/>
      <c r="V279" s="83"/>
      <c r="W279" s="83"/>
      <c r="X279" s="83"/>
      <c r="Y279" s="83"/>
      <c r="Z279" s="83"/>
    </row>
    <row r="280" spans="3:26" ht="15" customHeight="1" x14ac:dyDescent="0.45">
      <c r="C280" s="7"/>
      <c r="D280" s="83"/>
      <c r="E280" s="83"/>
      <c r="F280" s="83"/>
      <c r="G280" s="83"/>
      <c r="H280" s="83"/>
      <c r="I280" s="83"/>
      <c r="J280" s="83"/>
      <c r="K280" s="7"/>
      <c r="L280" s="7"/>
      <c r="M280" s="83"/>
      <c r="N280" s="83"/>
      <c r="O280" s="83"/>
      <c r="P280" s="83"/>
      <c r="Q280" s="83"/>
      <c r="R280" s="7"/>
      <c r="S280" s="83"/>
      <c r="T280" s="83"/>
      <c r="U280" s="83"/>
      <c r="V280" s="83"/>
      <c r="W280" s="83"/>
      <c r="X280" s="83"/>
      <c r="Y280" s="83"/>
      <c r="Z280" s="83"/>
    </row>
    <row r="281" spans="3:26" ht="15" customHeight="1" x14ac:dyDescent="0.45">
      <c r="C281" s="7"/>
      <c r="D281" s="83"/>
      <c r="E281" s="83"/>
      <c r="F281" s="83"/>
      <c r="G281" s="83"/>
      <c r="H281" s="83"/>
      <c r="I281" s="83"/>
      <c r="J281" s="83"/>
      <c r="K281" s="7"/>
      <c r="L281" s="7"/>
      <c r="M281" s="83"/>
      <c r="N281" s="83"/>
      <c r="O281" s="83"/>
      <c r="P281" s="83"/>
      <c r="Q281" s="83"/>
      <c r="R281" s="7"/>
      <c r="S281" s="83"/>
      <c r="T281" s="83"/>
      <c r="U281" s="83"/>
      <c r="V281" s="83"/>
      <c r="W281" s="83"/>
      <c r="X281" s="83"/>
      <c r="Y281" s="83"/>
      <c r="Z281" s="83"/>
    </row>
    <row r="282" spans="3:26" ht="15" customHeight="1" x14ac:dyDescent="0.45">
      <c r="C282" s="7"/>
      <c r="D282" s="83"/>
      <c r="E282" s="83"/>
      <c r="F282" s="83"/>
      <c r="G282" s="83"/>
      <c r="H282" s="83"/>
      <c r="I282" s="83"/>
      <c r="J282" s="83"/>
      <c r="K282" s="7"/>
      <c r="L282" s="7"/>
      <c r="M282" s="83"/>
      <c r="N282" s="83"/>
      <c r="O282" s="83"/>
      <c r="P282" s="83"/>
      <c r="Q282" s="83"/>
      <c r="R282" s="7"/>
      <c r="S282" s="83"/>
      <c r="T282" s="83"/>
      <c r="U282" s="83"/>
      <c r="V282" s="83"/>
      <c r="W282" s="83"/>
      <c r="X282" s="83"/>
      <c r="Y282" s="83"/>
      <c r="Z282" s="83"/>
    </row>
    <row r="283" spans="3:26" ht="15" customHeight="1" x14ac:dyDescent="0.45">
      <c r="C283" s="7"/>
      <c r="D283" s="83"/>
      <c r="E283" s="83"/>
      <c r="F283" s="83"/>
      <c r="G283" s="83"/>
      <c r="H283" s="83"/>
      <c r="I283" s="83"/>
      <c r="J283" s="83"/>
      <c r="K283" s="7"/>
      <c r="L283" s="7"/>
      <c r="M283" s="83"/>
      <c r="N283" s="83"/>
      <c r="O283" s="83"/>
      <c r="P283" s="83"/>
      <c r="Q283" s="83"/>
      <c r="R283" s="7"/>
      <c r="S283" s="83"/>
      <c r="T283" s="83"/>
      <c r="U283" s="83"/>
      <c r="V283" s="83"/>
      <c r="W283" s="83"/>
      <c r="X283" s="83"/>
      <c r="Y283" s="83"/>
      <c r="Z283" s="83"/>
    </row>
    <row r="284" spans="3:26" ht="15" customHeight="1" x14ac:dyDescent="0.45">
      <c r="C284" s="7"/>
      <c r="D284" s="83"/>
      <c r="E284" s="83"/>
      <c r="F284" s="83"/>
      <c r="G284" s="83"/>
      <c r="H284" s="83"/>
      <c r="I284" s="83"/>
      <c r="J284" s="83"/>
      <c r="K284" s="7"/>
      <c r="L284" s="7"/>
      <c r="M284" s="83"/>
      <c r="N284" s="83"/>
      <c r="O284" s="83"/>
      <c r="P284" s="83"/>
      <c r="Q284" s="83"/>
      <c r="R284" s="7"/>
      <c r="S284" s="83"/>
      <c r="T284" s="83"/>
      <c r="U284" s="83"/>
      <c r="V284" s="83"/>
      <c r="W284" s="83"/>
      <c r="X284" s="83"/>
      <c r="Y284" s="83"/>
      <c r="Z284" s="83"/>
    </row>
    <row r="285" spans="3:26" ht="15" customHeight="1" x14ac:dyDescent="0.45">
      <c r="C285" s="7"/>
      <c r="D285" s="83"/>
      <c r="E285" s="83"/>
      <c r="F285" s="83"/>
      <c r="G285" s="83"/>
      <c r="H285" s="83"/>
      <c r="I285" s="83"/>
      <c r="J285" s="83"/>
      <c r="K285" s="7"/>
      <c r="L285" s="7"/>
      <c r="M285" s="83"/>
      <c r="N285" s="83"/>
      <c r="O285" s="83"/>
      <c r="P285" s="83"/>
      <c r="Q285" s="83"/>
      <c r="R285" s="7"/>
      <c r="S285" s="83"/>
      <c r="T285" s="83"/>
      <c r="U285" s="83"/>
      <c r="V285" s="83"/>
      <c r="W285" s="83"/>
      <c r="X285" s="83"/>
      <c r="Y285" s="83"/>
      <c r="Z285" s="83"/>
    </row>
    <row r="286" spans="3:26" ht="15" customHeight="1" x14ac:dyDescent="0.45">
      <c r="C286" s="7"/>
      <c r="D286" s="83"/>
      <c r="E286" s="83"/>
      <c r="F286" s="83"/>
      <c r="G286" s="83"/>
      <c r="H286" s="83"/>
      <c r="I286" s="83"/>
      <c r="J286" s="83"/>
      <c r="K286" s="7"/>
      <c r="L286" s="7"/>
      <c r="M286" s="83"/>
      <c r="N286" s="83"/>
      <c r="O286" s="83"/>
      <c r="P286" s="83"/>
      <c r="Q286" s="83"/>
      <c r="R286" s="7"/>
      <c r="S286" s="83"/>
      <c r="T286" s="83"/>
      <c r="U286" s="83"/>
      <c r="V286" s="83"/>
      <c r="W286" s="83"/>
      <c r="X286" s="83"/>
      <c r="Y286" s="83"/>
      <c r="Z286" s="83"/>
    </row>
    <row r="287" spans="3:26" ht="15" customHeight="1" x14ac:dyDescent="0.45">
      <c r="C287" s="7"/>
      <c r="D287" s="83"/>
      <c r="E287" s="83"/>
      <c r="F287" s="83"/>
      <c r="G287" s="83"/>
      <c r="H287" s="83"/>
      <c r="I287" s="83"/>
      <c r="J287" s="83"/>
      <c r="K287" s="7"/>
      <c r="L287" s="7"/>
      <c r="M287" s="83"/>
      <c r="N287" s="83"/>
      <c r="O287" s="83"/>
      <c r="P287" s="83"/>
      <c r="Q287" s="83"/>
      <c r="R287" s="7"/>
      <c r="S287" s="83"/>
      <c r="T287" s="83"/>
      <c r="U287" s="83"/>
      <c r="V287" s="83"/>
      <c r="W287" s="83"/>
      <c r="X287" s="83"/>
      <c r="Y287" s="83"/>
      <c r="Z287" s="83"/>
    </row>
    <row r="288" spans="3:26" ht="15" customHeight="1" x14ac:dyDescent="0.45">
      <c r="C288" s="7"/>
      <c r="D288" s="83"/>
      <c r="E288" s="83"/>
      <c r="F288" s="83"/>
      <c r="G288" s="83"/>
      <c r="H288" s="83"/>
      <c r="I288" s="83"/>
      <c r="J288" s="83"/>
      <c r="K288" s="7"/>
      <c r="L288" s="7"/>
      <c r="M288" s="83"/>
      <c r="N288" s="83"/>
      <c r="O288" s="83"/>
      <c r="P288" s="83"/>
      <c r="Q288" s="83"/>
      <c r="R288" s="7"/>
      <c r="S288" s="83"/>
      <c r="T288" s="83"/>
      <c r="U288" s="83"/>
      <c r="V288" s="83"/>
      <c r="W288" s="83"/>
      <c r="X288" s="83"/>
      <c r="Y288" s="83"/>
      <c r="Z288" s="83"/>
    </row>
    <row r="289" spans="3:26" ht="15" customHeight="1" x14ac:dyDescent="0.45">
      <c r="C289" s="7"/>
      <c r="D289" s="83"/>
      <c r="E289" s="83"/>
      <c r="F289" s="83"/>
      <c r="G289" s="83"/>
      <c r="H289" s="83"/>
      <c r="I289" s="83"/>
      <c r="J289" s="83"/>
      <c r="K289" s="7"/>
      <c r="L289" s="7"/>
      <c r="M289" s="83"/>
      <c r="N289" s="83"/>
      <c r="O289" s="83"/>
      <c r="P289" s="83"/>
      <c r="Q289" s="83"/>
      <c r="R289" s="7"/>
      <c r="S289" s="83"/>
      <c r="T289" s="83"/>
      <c r="U289" s="83"/>
      <c r="V289" s="83"/>
      <c r="W289" s="83"/>
      <c r="X289" s="83"/>
      <c r="Y289" s="83"/>
      <c r="Z289" s="83"/>
    </row>
    <row r="290" spans="3:26" ht="15" customHeight="1" x14ac:dyDescent="0.45">
      <c r="C290" s="7"/>
      <c r="D290" s="83"/>
      <c r="E290" s="83"/>
      <c r="F290" s="83"/>
      <c r="G290" s="83"/>
      <c r="H290" s="83"/>
      <c r="I290" s="83"/>
      <c r="J290" s="83"/>
      <c r="K290" s="7"/>
      <c r="L290" s="7"/>
      <c r="M290" s="83"/>
      <c r="N290" s="83"/>
      <c r="O290" s="83"/>
      <c r="P290" s="83"/>
      <c r="Q290" s="83"/>
      <c r="R290" s="7"/>
      <c r="S290" s="83"/>
      <c r="T290" s="83"/>
      <c r="U290" s="83"/>
      <c r="V290" s="83"/>
      <c r="W290" s="83"/>
      <c r="X290" s="83"/>
      <c r="Y290" s="83"/>
      <c r="Z290" s="83"/>
    </row>
    <row r="291" spans="3:26" ht="15" customHeight="1" x14ac:dyDescent="0.45">
      <c r="C291" s="7"/>
      <c r="D291" s="83"/>
      <c r="E291" s="83"/>
      <c r="F291" s="83"/>
      <c r="G291" s="83"/>
      <c r="H291" s="83"/>
      <c r="I291" s="83"/>
      <c r="J291" s="83"/>
      <c r="K291" s="7"/>
      <c r="L291" s="7"/>
      <c r="M291" s="83"/>
      <c r="N291" s="83"/>
      <c r="O291" s="83"/>
      <c r="P291" s="83"/>
      <c r="Q291" s="83"/>
      <c r="R291" s="7"/>
      <c r="S291" s="83"/>
      <c r="T291" s="83"/>
      <c r="U291" s="83"/>
      <c r="V291" s="83"/>
      <c r="W291" s="83"/>
      <c r="X291" s="83"/>
      <c r="Y291" s="83"/>
      <c r="Z291" s="83"/>
    </row>
    <row r="292" spans="3:26" ht="15" customHeight="1" x14ac:dyDescent="0.45">
      <c r="C292" s="7"/>
      <c r="D292" s="83"/>
      <c r="E292" s="83"/>
      <c r="F292" s="83"/>
      <c r="G292" s="83"/>
      <c r="H292" s="83"/>
      <c r="I292" s="83"/>
      <c r="J292" s="83"/>
      <c r="K292" s="7"/>
      <c r="L292" s="7"/>
      <c r="M292" s="83"/>
      <c r="N292" s="83"/>
      <c r="O292" s="83"/>
      <c r="P292" s="83"/>
      <c r="Q292" s="83"/>
      <c r="R292" s="7"/>
      <c r="S292" s="83"/>
      <c r="T292" s="83"/>
      <c r="U292" s="83"/>
      <c r="V292" s="83"/>
      <c r="W292" s="83"/>
      <c r="X292" s="83"/>
      <c r="Y292" s="83"/>
      <c r="Z292" s="83"/>
    </row>
    <row r="293" spans="3:26" ht="15" customHeight="1" x14ac:dyDescent="0.45">
      <c r="C293" s="7"/>
      <c r="D293" s="83"/>
      <c r="E293" s="83"/>
      <c r="F293" s="83"/>
      <c r="G293" s="83"/>
      <c r="H293" s="83"/>
      <c r="I293" s="83"/>
      <c r="J293" s="83"/>
      <c r="K293" s="7"/>
      <c r="L293" s="7"/>
      <c r="M293" s="83"/>
      <c r="N293" s="83"/>
      <c r="O293" s="83"/>
      <c r="P293" s="83"/>
      <c r="Q293" s="83"/>
      <c r="R293" s="7"/>
      <c r="S293" s="83"/>
      <c r="T293" s="83"/>
      <c r="U293" s="83"/>
      <c r="V293" s="83"/>
      <c r="W293" s="83"/>
      <c r="X293" s="83"/>
      <c r="Y293" s="83"/>
      <c r="Z293" s="83"/>
    </row>
    <row r="294" spans="3:26" ht="15" customHeight="1" x14ac:dyDescent="0.45">
      <c r="C294" s="7"/>
      <c r="D294" s="83"/>
      <c r="E294" s="83"/>
      <c r="F294" s="83"/>
      <c r="G294" s="83"/>
      <c r="H294" s="83"/>
      <c r="I294" s="83"/>
      <c r="J294" s="83"/>
      <c r="K294" s="7"/>
      <c r="L294" s="7"/>
      <c r="M294" s="83"/>
      <c r="N294" s="83"/>
      <c r="O294" s="83"/>
      <c r="P294" s="83"/>
      <c r="Q294" s="83"/>
      <c r="R294" s="7"/>
      <c r="S294" s="83"/>
      <c r="T294" s="83"/>
      <c r="U294" s="83"/>
      <c r="V294" s="83"/>
      <c r="W294" s="83"/>
      <c r="X294" s="83"/>
      <c r="Y294" s="83"/>
      <c r="Z294" s="83"/>
    </row>
    <row r="295" spans="3:26" ht="15" customHeight="1" x14ac:dyDescent="0.45">
      <c r="C295" s="7"/>
      <c r="D295" s="83"/>
      <c r="E295" s="83"/>
      <c r="F295" s="83"/>
      <c r="G295" s="83"/>
      <c r="H295" s="83"/>
      <c r="I295" s="83"/>
      <c r="J295" s="83"/>
      <c r="K295" s="7"/>
      <c r="L295" s="7"/>
      <c r="M295" s="83"/>
      <c r="N295" s="83"/>
      <c r="O295" s="83"/>
      <c r="P295" s="83"/>
      <c r="Q295" s="83"/>
      <c r="R295" s="7"/>
      <c r="S295" s="83"/>
      <c r="T295" s="83"/>
      <c r="U295" s="83"/>
      <c r="V295" s="83"/>
      <c r="W295" s="83"/>
      <c r="X295" s="83"/>
      <c r="Y295" s="83"/>
      <c r="Z295" s="83"/>
    </row>
    <row r="296" spans="3:26" ht="15" customHeight="1" x14ac:dyDescent="0.45">
      <c r="C296" s="7"/>
      <c r="D296" s="83"/>
      <c r="E296" s="83"/>
      <c r="F296" s="83"/>
      <c r="G296" s="83"/>
      <c r="H296" s="83"/>
      <c r="I296" s="83"/>
      <c r="J296" s="83"/>
      <c r="K296" s="7"/>
      <c r="L296" s="7"/>
      <c r="M296" s="83"/>
      <c r="N296" s="83"/>
      <c r="O296" s="83"/>
      <c r="P296" s="83"/>
      <c r="Q296" s="83"/>
      <c r="R296" s="7"/>
      <c r="S296" s="83"/>
      <c r="T296" s="83"/>
      <c r="U296" s="83"/>
      <c r="V296" s="83"/>
      <c r="W296" s="83"/>
      <c r="X296" s="83"/>
      <c r="Y296" s="83"/>
      <c r="Z296" s="83"/>
    </row>
    <row r="297" spans="3:26" ht="15" customHeight="1" x14ac:dyDescent="0.45">
      <c r="C297" s="7"/>
      <c r="D297" s="83"/>
      <c r="E297" s="83"/>
      <c r="F297" s="83"/>
      <c r="G297" s="83"/>
      <c r="H297" s="83"/>
      <c r="I297" s="83"/>
      <c r="J297" s="83"/>
      <c r="K297" s="7"/>
      <c r="L297" s="7"/>
      <c r="M297" s="83"/>
      <c r="N297" s="83"/>
      <c r="O297" s="83"/>
      <c r="P297" s="83"/>
      <c r="Q297" s="83"/>
      <c r="R297" s="7"/>
      <c r="S297" s="83"/>
      <c r="T297" s="83"/>
      <c r="U297" s="83"/>
      <c r="V297" s="83"/>
      <c r="W297" s="83"/>
      <c r="X297" s="83"/>
      <c r="Y297" s="83"/>
      <c r="Z297" s="83"/>
    </row>
    <row r="298" spans="3:26" ht="15" customHeight="1" x14ac:dyDescent="0.45">
      <c r="C298" s="7"/>
      <c r="D298" s="83"/>
      <c r="E298" s="83"/>
      <c r="F298" s="83"/>
      <c r="G298" s="83"/>
      <c r="H298" s="83"/>
      <c r="I298" s="83"/>
      <c r="J298" s="83"/>
      <c r="K298" s="7"/>
      <c r="L298" s="7"/>
      <c r="M298" s="83"/>
      <c r="N298" s="83"/>
      <c r="O298" s="83"/>
      <c r="P298" s="83"/>
      <c r="Q298" s="83"/>
      <c r="R298" s="7"/>
      <c r="S298" s="83"/>
      <c r="T298" s="83"/>
      <c r="U298" s="83"/>
      <c r="V298" s="83"/>
      <c r="W298" s="83"/>
      <c r="X298" s="83"/>
      <c r="Y298" s="83"/>
      <c r="Z298" s="83"/>
    </row>
    <row r="299" spans="3:26" ht="15" customHeight="1" x14ac:dyDescent="0.45">
      <c r="C299" s="7"/>
      <c r="D299" s="83"/>
      <c r="E299" s="83"/>
      <c r="F299" s="83"/>
      <c r="G299" s="83"/>
      <c r="H299" s="83"/>
      <c r="I299" s="83"/>
      <c r="J299" s="83"/>
      <c r="K299" s="7"/>
      <c r="L299" s="7"/>
      <c r="M299" s="83"/>
      <c r="N299" s="83"/>
      <c r="O299" s="83"/>
      <c r="P299" s="83"/>
      <c r="Q299" s="83"/>
      <c r="R299" s="7"/>
      <c r="S299" s="83"/>
      <c r="T299" s="83"/>
      <c r="U299" s="83"/>
      <c r="V299" s="83"/>
      <c r="W299" s="83"/>
      <c r="X299" s="83"/>
      <c r="Y299" s="83"/>
      <c r="Z299" s="83"/>
    </row>
    <row r="300" spans="3:26" ht="15" customHeight="1" x14ac:dyDescent="0.45">
      <c r="C300" s="7"/>
      <c r="D300" s="83"/>
      <c r="E300" s="83"/>
      <c r="F300" s="83"/>
      <c r="G300" s="83"/>
      <c r="H300" s="83"/>
      <c r="I300" s="83"/>
      <c r="J300" s="83"/>
      <c r="K300" s="7"/>
      <c r="L300" s="7"/>
      <c r="M300" s="83"/>
      <c r="N300" s="83"/>
      <c r="O300" s="83"/>
      <c r="P300" s="83"/>
      <c r="Q300" s="83"/>
      <c r="R300" s="7"/>
      <c r="S300" s="83"/>
      <c r="T300" s="83"/>
      <c r="U300" s="83"/>
      <c r="V300" s="83"/>
      <c r="W300" s="83"/>
      <c r="X300" s="83"/>
      <c r="Y300" s="83"/>
      <c r="Z300" s="83"/>
    </row>
    <row r="301" spans="3:26" ht="15" customHeight="1" x14ac:dyDescent="0.45">
      <c r="C301" s="7"/>
      <c r="D301" s="83"/>
      <c r="E301" s="83"/>
      <c r="F301" s="83"/>
      <c r="G301" s="83"/>
      <c r="H301" s="83"/>
      <c r="I301" s="83"/>
      <c r="J301" s="83"/>
      <c r="K301" s="7"/>
      <c r="L301" s="7"/>
      <c r="M301" s="83"/>
      <c r="N301" s="83"/>
      <c r="O301" s="83"/>
      <c r="P301" s="83"/>
      <c r="Q301" s="83"/>
      <c r="R301" s="7"/>
      <c r="S301" s="83"/>
      <c r="T301" s="83"/>
      <c r="U301" s="83"/>
      <c r="V301" s="83"/>
      <c r="W301" s="83"/>
      <c r="X301" s="83"/>
      <c r="Y301" s="83"/>
      <c r="Z301" s="83"/>
    </row>
    <row r="302" spans="3:26" ht="15" customHeight="1" x14ac:dyDescent="0.45">
      <c r="C302" s="7"/>
      <c r="D302" s="83"/>
      <c r="E302" s="83"/>
      <c r="F302" s="83"/>
      <c r="G302" s="83"/>
      <c r="H302" s="83"/>
      <c r="I302" s="83"/>
      <c r="J302" s="83"/>
      <c r="K302" s="7"/>
      <c r="L302" s="7"/>
      <c r="M302" s="83"/>
      <c r="N302" s="83"/>
      <c r="O302" s="83"/>
      <c r="P302" s="83"/>
      <c r="Q302" s="83"/>
      <c r="R302" s="7"/>
      <c r="S302" s="83"/>
      <c r="T302" s="83"/>
      <c r="U302" s="83"/>
      <c r="V302" s="83"/>
      <c r="W302" s="83"/>
      <c r="X302" s="83"/>
      <c r="Y302" s="83"/>
      <c r="Z302" s="83"/>
    </row>
    <row r="303" spans="3:26" ht="15" customHeight="1" x14ac:dyDescent="0.45">
      <c r="C303" s="7"/>
      <c r="D303" s="83"/>
      <c r="E303" s="83"/>
      <c r="F303" s="83"/>
      <c r="G303" s="83"/>
      <c r="H303" s="83"/>
      <c r="I303" s="83"/>
      <c r="J303" s="83"/>
      <c r="K303" s="7"/>
      <c r="L303" s="7"/>
      <c r="M303" s="83"/>
      <c r="N303" s="83"/>
      <c r="O303" s="83"/>
      <c r="P303" s="83"/>
      <c r="Q303" s="83"/>
      <c r="R303" s="7"/>
      <c r="S303" s="83"/>
      <c r="T303" s="83"/>
      <c r="U303" s="83"/>
      <c r="V303" s="83"/>
      <c r="W303" s="83"/>
      <c r="X303" s="83"/>
      <c r="Y303" s="83"/>
      <c r="Z303" s="83"/>
    </row>
    <row r="304" spans="3:26" ht="15" customHeight="1" x14ac:dyDescent="0.45">
      <c r="C304" s="7"/>
      <c r="D304" s="83"/>
      <c r="E304" s="83"/>
      <c r="F304" s="83"/>
      <c r="G304" s="83"/>
      <c r="H304" s="83"/>
      <c r="I304" s="83"/>
      <c r="J304" s="83"/>
      <c r="K304" s="7"/>
      <c r="L304" s="7"/>
      <c r="M304" s="83"/>
      <c r="N304" s="83"/>
      <c r="O304" s="83"/>
      <c r="P304" s="83"/>
      <c r="Q304" s="83"/>
      <c r="R304" s="7"/>
      <c r="S304" s="83"/>
      <c r="T304" s="83"/>
      <c r="U304" s="83"/>
      <c r="V304" s="83"/>
      <c r="W304" s="83"/>
      <c r="X304" s="83"/>
      <c r="Y304" s="83"/>
      <c r="Z304" s="83"/>
    </row>
    <row r="305" spans="3:26" ht="15" customHeight="1" x14ac:dyDescent="0.45">
      <c r="C305" s="7"/>
      <c r="D305" s="83"/>
      <c r="E305" s="83"/>
      <c r="F305" s="83"/>
      <c r="G305" s="83"/>
      <c r="H305" s="83"/>
      <c r="I305" s="83"/>
      <c r="J305" s="83"/>
      <c r="K305" s="7"/>
      <c r="L305" s="7"/>
      <c r="M305" s="83"/>
      <c r="N305" s="83"/>
      <c r="O305" s="83"/>
      <c r="P305" s="83"/>
      <c r="Q305" s="83"/>
      <c r="R305" s="7"/>
      <c r="S305" s="83"/>
      <c r="T305" s="83"/>
      <c r="U305" s="83"/>
      <c r="V305" s="83"/>
      <c r="W305" s="83"/>
      <c r="X305" s="83"/>
      <c r="Y305" s="83"/>
      <c r="Z305" s="83"/>
    </row>
    <row r="306" spans="3:26" ht="15" customHeight="1" x14ac:dyDescent="0.45">
      <c r="C306" s="7"/>
      <c r="D306" s="83"/>
      <c r="E306" s="83"/>
      <c r="F306" s="83"/>
      <c r="G306" s="83"/>
      <c r="H306" s="83"/>
      <c r="I306" s="83"/>
      <c r="J306" s="83"/>
      <c r="K306" s="7"/>
      <c r="L306" s="7"/>
      <c r="M306" s="83"/>
      <c r="N306" s="83"/>
      <c r="O306" s="83"/>
      <c r="P306" s="83"/>
      <c r="Q306" s="83"/>
      <c r="R306" s="7"/>
      <c r="S306" s="83"/>
      <c r="T306" s="83"/>
      <c r="U306" s="83"/>
      <c r="V306" s="83"/>
      <c r="W306" s="83"/>
      <c r="X306" s="83"/>
      <c r="Y306" s="83"/>
      <c r="Z306" s="83"/>
    </row>
    <row r="307" spans="3:26" ht="15" customHeight="1" x14ac:dyDescent="0.45">
      <c r="C307" s="7"/>
      <c r="D307" s="83"/>
      <c r="E307" s="83"/>
      <c r="F307" s="83"/>
      <c r="G307" s="83"/>
      <c r="H307" s="83"/>
      <c r="I307" s="83"/>
      <c r="J307" s="83"/>
      <c r="K307" s="7"/>
      <c r="L307" s="7"/>
      <c r="M307" s="83"/>
      <c r="N307" s="83"/>
      <c r="O307" s="83"/>
      <c r="P307" s="83"/>
      <c r="Q307" s="83"/>
      <c r="R307" s="7"/>
      <c r="S307" s="83"/>
      <c r="T307" s="83"/>
      <c r="U307" s="83"/>
      <c r="V307" s="83"/>
      <c r="W307" s="83"/>
      <c r="X307" s="83"/>
      <c r="Y307" s="83"/>
      <c r="Z307" s="83"/>
    </row>
    <row r="308" spans="3:26" ht="15" customHeight="1" x14ac:dyDescent="0.45">
      <c r="C308" s="7"/>
      <c r="D308" s="83"/>
      <c r="E308" s="83"/>
      <c r="F308" s="83"/>
      <c r="G308" s="83"/>
      <c r="H308" s="83"/>
      <c r="I308" s="83"/>
      <c r="J308" s="83"/>
      <c r="K308" s="7"/>
      <c r="L308" s="7"/>
      <c r="M308" s="83"/>
      <c r="N308" s="83"/>
      <c r="O308" s="83"/>
      <c r="P308" s="83"/>
      <c r="Q308" s="83"/>
      <c r="R308" s="7"/>
      <c r="S308" s="83"/>
      <c r="T308" s="83"/>
      <c r="U308" s="83"/>
      <c r="V308" s="83"/>
      <c r="W308" s="83"/>
      <c r="X308" s="83"/>
      <c r="Y308" s="83"/>
      <c r="Z308" s="83"/>
    </row>
    <row r="309" spans="3:26" ht="15" customHeight="1" x14ac:dyDescent="0.45">
      <c r="C309" s="7"/>
      <c r="D309" s="83"/>
      <c r="E309" s="83"/>
      <c r="F309" s="83"/>
      <c r="G309" s="83"/>
      <c r="H309" s="83"/>
      <c r="I309" s="83"/>
      <c r="J309" s="83"/>
      <c r="K309" s="7"/>
      <c r="L309" s="7"/>
      <c r="M309" s="83"/>
      <c r="N309" s="83"/>
      <c r="O309" s="83"/>
      <c r="P309" s="83"/>
      <c r="Q309" s="83"/>
      <c r="R309" s="7"/>
      <c r="S309" s="83"/>
      <c r="T309" s="83"/>
      <c r="U309" s="83"/>
      <c r="V309" s="83"/>
      <c r="W309" s="83"/>
      <c r="X309" s="83"/>
      <c r="Y309" s="83"/>
      <c r="Z309" s="83"/>
    </row>
    <row r="310" spans="3:26" ht="15" customHeight="1" x14ac:dyDescent="0.45">
      <c r="C310" s="7"/>
      <c r="D310" s="83"/>
      <c r="E310" s="83"/>
      <c r="F310" s="83"/>
      <c r="G310" s="83"/>
      <c r="H310" s="83"/>
      <c r="I310" s="83"/>
      <c r="J310" s="83"/>
      <c r="K310" s="7"/>
      <c r="L310" s="7"/>
      <c r="M310" s="83"/>
      <c r="N310" s="83"/>
      <c r="O310" s="83"/>
      <c r="P310" s="83"/>
      <c r="Q310" s="83"/>
      <c r="R310" s="7"/>
      <c r="S310" s="83"/>
      <c r="T310" s="83"/>
      <c r="U310" s="83"/>
      <c r="V310" s="83"/>
      <c r="W310" s="83"/>
      <c r="X310" s="83"/>
      <c r="Y310" s="83"/>
      <c r="Z310" s="83"/>
    </row>
    <row r="311" spans="3:26" ht="15" customHeight="1" x14ac:dyDescent="0.45">
      <c r="C311" s="7"/>
      <c r="D311" s="83"/>
      <c r="E311" s="83"/>
      <c r="F311" s="83"/>
      <c r="G311" s="83"/>
      <c r="H311" s="83"/>
      <c r="I311" s="83"/>
      <c r="J311" s="83"/>
      <c r="K311" s="7"/>
      <c r="L311" s="7"/>
      <c r="M311" s="83"/>
      <c r="N311" s="83"/>
      <c r="O311" s="83"/>
      <c r="P311" s="83"/>
      <c r="Q311" s="83"/>
      <c r="R311" s="7"/>
      <c r="S311" s="83"/>
      <c r="T311" s="83"/>
      <c r="U311" s="83"/>
      <c r="V311" s="83"/>
      <c r="W311" s="83"/>
      <c r="X311" s="83"/>
      <c r="Y311" s="83"/>
      <c r="Z311" s="83"/>
    </row>
    <row r="312" spans="3:26" ht="15" customHeight="1" x14ac:dyDescent="0.45">
      <c r="C312" s="7"/>
      <c r="D312" s="83"/>
      <c r="E312" s="83"/>
      <c r="F312" s="83"/>
      <c r="G312" s="83"/>
      <c r="H312" s="83"/>
      <c r="I312" s="83"/>
      <c r="J312" s="83"/>
      <c r="K312" s="7"/>
      <c r="L312" s="7"/>
      <c r="M312" s="83"/>
      <c r="N312" s="83"/>
      <c r="O312" s="83"/>
      <c r="P312" s="83"/>
      <c r="Q312" s="83"/>
      <c r="R312" s="7"/>
      <c r="S312" s="83"/>
      <c r="T312" s="83"/>
      <c r="U312" s="83"/>
      <c r="V312" s="83"/>
      <c r="W312" s="83"/>
      <c r="X312" s="83"/>
      <c r="Y312" s="83"/>
      <c r="Z312" s="83"/>
    </row>
    <row r="313" spans="3:26" ht="15" customHeight="1" x14ac:dyDescent="0.45">
      <c r="C313" s="7"/>
      <c r="D313" s="83"/>
      <c r="E313" s="83"/>
      <c r="F313" s="83"/>
      <c r="G313" s="83"/>
      <c r="H313" s="83"/>
      <c r="I313" s="83"/>
      <c r="J313" s="83"/>
      <c r="K313" s="7"/>
      <c r="L313" s="7"/>
      <c r="M313" s="83"/>
      <c r="N313" s="83"/>
      <c r="O313" s="83"/>
      <c r="P313" s="83"/>
      <c r="Q313" s="83"/>
      <c r="R313" s="7"/>
      <c r="S313" s="83"/>
      <c r="T313" s="83"/>
      <c r="U313" s="83"/>
      <c r="V313" s="83"/>
      <c r="W313" s="83"/>
      <c r="X313" s="83"/>
      <c r="Y313" s="83"/>
      <c r="Z313" s="83"/>
    </row>
    <row r="314" spans="3:26" ht="15" customHeight="1" x14ac:dyDescent="0.45">
      <c r="C314" s="7"/>
      <c r="D314" s="83"/>
      <c r="E314" s="83"/>
      <c r="F314" s="83"/>
      <c r="G314" s="83"/>
      <c r="H314" s="83"/>
      <c r="I314" s="83"/>
      <c r="J314" s="83"/>
      <c r="K314" s="7"/>
      <c r="L314" s="7"/>
      <c r="M314" s="83"/>
      <c r="N314" s="83"/>
      <c r="O314" s="83"/>
      <c r="P314" s="83"/>
      <c r="Q314" s="83"/>
      <c r="R314" s="7"/>
      <c r="S314" s="83"/>
      <c r="T314" s="83"/>
      <c r="U314" s="83"/>
      <c r="V314" s="83"/>
      <c r="W314" s="83"/>
      <c r="X314" s="83"/>
      <c r="Y314" s="83"/>
      <c r="Z314" s="83"/>
    </row>
    <row r="315" spans="3:26" ht="15" customHeight="1" x14ac:dyDescent="0.45">
      <c r="C315" s="7"/>
      <c r="D315" s="83"/>
      <c r="E315" s="83"/>
      <c r="F315" s="83"/>
      <c r="G315" s="83"/>
      <c r="H315" s="83"/>
      <c r="I315" s="83"/>
      <c r="J315" s="83"/>
      <c r="K315" s="7"/>
      <c r="L315" s="7"/>
      <c r="M315" s="83"/>
      <c r="N315" s="83"/>
      <c r="O315" s="83"/>
      <c r="P315" s="83"/>
      <c r="Q315" s="83"/>
      <c r="R315" s="7"/>
      <c r="S315" s="83"/>
      <c r="T315" s="83"/>
      <c r="U315" s="83"/>
      <c r="V315" s="83"/>
      <c r="W315" s="83"/>
      <c r="X315" s="83"/>
      <c r="Y315" s="83"/>
      <c r="Z315" s="83"/>
    </row>
    <row r="316" spans="3:26" ht="15" customHeight="1" x14ac:dyDescent="0.45">
      <c r="C316" s="7"/>
      <c r="D316" s="83"/>
      <c r="E316" s="83"/>
      <c r="F316" s="83"/>
      <c r="G316" s="83"/>
      <c r="H316" s="83"/>
      <c r="I316" s="83"/>
      <c r="J316" s="83"/>
      <c r="K316" s="7"/>
      <c r="L316" s="7"/>
      <c r="M316" s="83"/>
      <c r="N316" s="83"/>
      <c r="O316" s="83"/>
      <c r="P316" s="83"/>
      <c r="Q316" s="83"/>
      <c r="R316" s="7"/>
      <c r="S316" s="83"/>
      <c r="T316" s="83"/>
      <c r="U316" s="83"/>
      <c r="V316" s="83"/>
      <c r="W316" s="83"/>
      <c r="X316" s="83"/>
      <c r="Y316" s="83"/>
      <c r="Z316" s="83"/>
    </row>
    <row r="317" spans="3:26" ht="15" customHeight="1" x14ac:dyDescent="0.45">
      <c r="C317" s="7"/>
      <c r="D317" s="83"/>
      <c r="E317" s="83"/>
      <c r="F317" s="83"/>
      <c r="G317" s="83"/>
      <c r="H317" s="83"/>
      <c r="I317" s="83"/>
      <c r="J317" s="83"/>
      <c r="K317" s="7"/>
      <c r="L317" s="7"/>
      <c r="M317" s="83"/>
      <c r="N317" s="83"/>
      <c r="O317" s="83"/>
      <c r="P317" s="83"/>
      <c r="Q317" s="83"/>
      <c r="R317" s="7"/>
      <c r="S317" s="83"/>
      <c r="T317" s="83"/>
      <c r="U317" s="83"/>
      <c r="V317" s="83"/>
      <c r="W317" s="83"/>
      <c r="X317" s="83"/>
      <c r="Y317" s="83"/>
      <c r="Z317" s="83"/>
    </row>
    <row r="318" spans="3:26" ht="15" customHeight="1" x14ac:dyDescent="0.45">
      <c r="C318" s="7"/>
      <c r="D318" s="83"/>
      <c r="E318" s="83"/>
      <c r="F318" s="83"/>
      <c r="G318" s="83"/>
      <c r="H318" s="83"/>
      <c r="I318" s="83"/>
      <c r="J318" s="83"/>
      <c r="K318" s="7"/>
      <c r="L318" s="7"/>
      <c r="M318" s="83"/>
      <c r="N318" s="83"/>
      <c r="O318" s="83"/>
      <c r="P318" s="83"/>
      <c r="Q318" s="83"/>
      <c r="R318" s="7"/>
      <c r="S318" s="83"/>
      <c r="T318" s="83"/>
      <c r="U318" s="83"/>
      <c r="V318" s="83"/>
      <c r="W318" s="83"/>
      <c r="X318" s="83"/>
      <c r="Y318" s="83"/>
      <c r="Z318" s="83"/>
    </row>
    <row r="319" spans="3:26" ht="15" customHeight="1" x14ac:dyDescent="0.45">
      <c r="C319" s="7"/>
      <c r="D319" s="83"/>
      <c r="E319" s="83"/>
      <c r="F319" s="83"/>
      <c r="G319" s="83"/>
      <c r="H319" s="83"/>
      <c r="I319" s="83"/>
      <c r="J319" s="83"/>
      <c r="K319" s="7"/>
      <c r="L319" s="7"/>
      <c r="M319" s="83"/>
      <c r="N319" s="83"/>
      <c r="O319" s="83"/>
      <c r="P319" s="83"/>
      <c r="Q319" s="83"/>
      <c r="R319" s="7"/>
      <c r="S319" s="83"/>
      <c r="T319" s="83"/>
      <c r="U319" s="83"/>
      <c r="V319" s="83"/>
      <c r="W319" s="83"/>
      <c r="X319" s="83"/>
      <c r="Y319" s="83"/>
      <c r="Z319" s="83"/>
    </row>
    <row r="320" spans="3:26" ht="15" customHeight="1" x14ac:dyDescent="0.45">
      <c r="C320" s="7"/>
      <c r="D320" s="83"/>
      <c r="E320" s="83"/>
      <c r="F320" s="83"/>
      <c r="G320" s="83"/>
      <c r="H320" s="83"/>
      <c r="I320" s="83"/>
      <c r="J320" s="83"/>
      <c r="K320" s="7"/>
      <c r="L320" s="7"/>
      <c r="M320" s="83"/>
      <c r="N320" s="83"/>
      <c r="O320" s="83"/>
      <c r="P320" s="83"/>
      <c r="Q320" s="83"/>
      <c r="R320" s="7"/>
      <c r="S320" s="83"/>
      <c r="T320" s="83"/>
      <c r="U320" s="83"/>
      <c r="V320" s="83"/>
      <c r="W320" s="83"/>
      <c r="X320" s="83"/>
      <c r="Y320" s="83"/>
      <c r="Z320" s="83"/>
    </row>
    <row r="321" spans="3:26" ht="15" customHeight="1" x14ac:dyDescent="0.45">
      <c r="C321" s="7"/>
      <c r="D321" s="83"/>
      <c r="E321" s="83"/>
      <c r="F321" s="83"/>
      <c r="G321" s="83"/>
      <c r="H321" s="83"/>
      <c r="I321" s="83"/>
      <c r="J321" s="83"/>
      <c r="K321" s="7"/>
      <c r="L321" s="7"/>
      <c r="M321" s="83"/>
      <c r="N321" s="83"/>
      <c r="O321" s="83"/>
      <c r="P321" s="83"/>
      <c r="Q321" s="83"/>
      <c r="R321" s="7"/>
      <c r="S321" s="83"/>
      <c r="T321" s="83"/>
      <c r="U321" s="83"/>
      <c r="V321" s="83"/>
      <c r="W321" s="83"/>
      <c r="X321" s="83"/>
      <c r="Y321" s="83"/>
      <c r="Z321" s="83"/>
    </row>
    <row r="322" spans="3:26" ht="15" customHeight="1" x14ac:dyDescent="0.45">
      <c r="C322" s="7"/>
      <c r="D322" s="83"/>
      <c r="E322" s="83"/>
      <c r="F322" s="83"/>
      <c r="G322" s="83"/>
      <c r="H322" s="83"/>
      <c r="I322" s="83"/>
      <c r="J322" s="83"/>
      <c r="K322" s="7"/>
      <c r="L322" s="7"/>
      <c r="M322" s="83"/>
      <c r="N322" s="83"/>
      <c r="O322" s="83"/>
      <c r="P322" s="83"/>
      <c r="Q322" s="83"/>
      <c r="R322" s="7"/>
      <c r="S322" s="83"/>
      <c r="T322" s="83"/>
      <c r="U322" s="83"/>
      <c r="V322" s="83"/>
      <c r="W322" s="83"/>
      <c r="X322" s="83"/>
      <c r="Y322" s="83"/>
      <c r="Z322" s="83"/>
    </row>
    <row r="323" spans="3:26" ht="15" customHeight="1" x14ac:dyDescent="0.45">
      <c r="C323" s="7"/>
      <c r="D323" s="83"/>
      <c r="E323" s="83"/>
      <c r="F323" s="83"/>
      <c r="G323" s="83"/>
      <c r="H323" s="83"/>
      <c r="I323" s="83"/>
      <c r="J323" s="83"/>
      <c r="K323" s="7"/>
      <c r="L323" s="7"/>
      <c r="M323" s="83"/>
      <c r="N323" s="83"/>
      <c r="O323" s="83"/>
      <c r="P323" s="83"/>
      <c r="Q323" s="83"/>
      <c r="R323" s="7"/>
      <c r="S323" s="83"/>
      <c r="T323" s="83"/>
      <c r="U323" s="83"/>
      <c r="V323" s="83"/>
      <c r="W323" s="83"/>
      <c r="X323" s="83"/>
      <c r="Y323" s="83"/>
      <c r="Z323" s="83"/>
    </row>
    <row r="324" spans="3:26" ht="15" customHeight="1" x14ac:dyDescent="0.45">
      <c r="C324" s="7"/>
      <c r="D324" s="83"/>
      <c r="E324" s="83"/>
      <c r="F324" s="83"/>
      <c r="G324" s="83"/>
      <c r="H324" s="83"/>
      <c r="I324" s="83"/>
      <c r="J324" s="83"/>
      <c r="K324" s="7"/>
      <c r="L324" s="7"/>
      <c r="M324" s="83"/>
      <c r="N324" s="83"/>
      <c r="O324" s="83"/>
      <c r="P324" s="83"/>
      <c r="Q324" s="83"/>
      <c r="R324" s="7"/>
      <c r="S324" s="83"/>
      <c r="T324" s="83"/>
      <c r="U324" s="83"/>
      <c r="V324" s="83"/>
      <c r="W324" s="83"/>
      <c r="X324" s="83"/>
      <c r="Y324" s="83"/>
      <c r="Z324" s="83"/>
    </row>
    <row r="325" spans="3:26" ht="15" customHeight="1" x14ac:dyDescent="0.45">
      <c r="C325" s="7"/>
      <c r="D325" s="83"/>
      <c r="E325" s="83"/>
      <c r="F325" s="83"/>
      <c r="G325" s="83"/>
      <c r="H325" s="83"/>
      <c r="I325" s="83"/>
      <c r="J325" s="83"/>
      <c r="K325" s="7"/>
      <c r="L325" s="7"/>
      <c r="M325" s="83"/>
      <c r="N325" s="83"/>
      <c r="O325" s="83"/>
      <c r="P325" s="83"/>
      <c r="Q325" s="83"/>
      <c r="R325" s="7"/>
      <c r="S325" s="83"/>
      <c r="T325" s="83"/>
      <c r="U325" s="83"/>
      <c r="V325" s="83"/>
      <c r="W325" s="83"/>
      <c r="X325" s="83"/>
      <c r="Y325" s="83"/>
      <c r="Z325" s="83"/>
    </row>
    <row r="326" spans="3:26" ht="15" customHeight="1" x14ac:dyDescent="0.45">
      <c r="C326" s="7"/>
      <c r="D326" s="83"/>
      <c r="E326" s="83"/>
      <c r="F326" s="83"/>
      <c r="G326" s="83"/>
      <c r="H326" s="83"/>
      <c r="I326" s="83"/>
      <c r="J326" s="83"/>
      <c r="K326" s="7"/>
      <c r="L326" s="7"/>
      <c r="M326" s="83"/>
      <c r="N326" s="83"/>
      <c r="O326" s="83"/>
      <c r="P326" s="83"/>
      <c r="Q326" s="83"/>
      <c r="R326" s="7"/>
      <c r="S326" s="83"/>
      <c r="T326" s="83"/>
      <c r="U326" s="83"/>
      <c r="V326" s="83"/>
      <c r="W326" s="83"/>
      <c r="X326" s="83"/>
      <c r="Y326" s="83"/>
      <c r="Z326" s="83"/>
    </row>
    <row r="327" spans="3:26" ht="15" customHeight="1" x14ac:dyDescent="0.45">
      <c r="C327" s="7"/>
      <c r="D327" s="83"/>
      <c r="E327" s="83"/>
      <c r="F327" s="83"/>
      <c r="G327" s="83"/>
      <c r="H327" s="83"/>
      <c r="I327" s="83"/>
      <c r="J327" s="83"/>
      <c r="K327" s="7"/>
      <c r="L327" s="7"/>
      <c r="M327" s="83"/>
      <c r="N327" s="83"/>
      <c r="O327" s="83"/>
      <c r="P327" s="83"/>
      <c r="Q327" s="83"/>
      <c r="R327" s="7"/>
      <c r="S327" s="83"/>
      <c r="T327" s="83"/>
      <c r="U327" s="83"/>
      <c r="V327" s="83"/>
      <c r="W327" s="83"/>
      <c r="X327" s="83"/>
      <c r="Y327" s="83"/>
      <c r="Z327" s="83"/>
    </row>
    <row r="328" spans="3:26" ht="15" customHeight="1" x14ac:dyDescent="0.45">
      <c r="C328" s="7"/>
      <c r="D328" s="83"/>
      <c r="E328" s="83"/>
      <c r="F328" s="83"/>
      <c r="G328" s="83"/>
      <c r="H328" s="83"/>
      <c r="I328" s="83"/>
      <c r="J328" s="83"/>
      <c r="K328" s="7"/>
      <c r="L328" s="7"/>
      <c r="M328" s="83"/>
      <c r="N328" s="83"/>
      <c r="O328" s="83"/>
      <c r="P328" s="83"/>
      <c r="Q328" s="83"/>
      <c r="R328" s="7"/>
      <c r="S328" s="83"/>
      <c r="T328" s="83"/>
      <c r="U328" s="83"/>
      <c r="V328" s="83"/>
      <c r="W328" s="83"/>
      <c r="X328" s="83"/>
      <c r="Y328" s="83"/>
      <c r="Z328" s="83"/>
    </row>
    <row r="329" spans="3:26" ht="15" customHeight="1" x14ac:dyDescent="0.45">
      <c r="C329" s="7"/>
      <c r="D329" s="83"/>
      <c r="E329" s="83"/>
      <c r="F329" s="83"/>
      <c r="G329" s="83"/>
      <c r="H329" s="83"/>
      <c r="I329" s="83"/>
      <c r="J329" s="83"/>
      <c r="K329" s="7"/>
      <c r="L329" s="7"/>
      <c r="M329" s="83"/>
      <c r="N329" s="83"/>
      <c r="O329" s="83"/>
      <c r="P329" s="83"/>
      <c r="Q329" s="83"/>
      <c r="R329" s="7"/>
      <c r="S329" s="83"/>
      <c r="T329" s="83"/>
      <c r="U329" s="83"/>
      <c r="V329" s="83"/>
      <c r="W329" s="83"/>
      <c r="X329" s="83"/>
      <c r="Y329" s="83"/>
      <c r="Z329" s="83"/>
    </row>
    <row r="330" spans="3:26" ht="15" customHeight="1" x14ac:dyDescent="0.45">
      <c r="C330" s="7"/>
      <c r="D330" s="83"/>
      <c r="E330" s="83"/>
      <c r="F330" s="83"/>
      <c r="G330" s="83"/>
      <c r="H330" s="83"/>
      <c r="I330" s="83"/>
      <c r="J330" s="83"/>
      <c r="K330" s="7"/>
      <c r="L330" s="7"/>
      <c r="M330" s="83"/>
      <c r="N330" s="83"/>
      <c r="O330" s="83"/>
      <c r="P330" s="83"/>
      <c r="Q330" s="83"/>
      <c r="R330" s="7"/>
      <c r="S330" s="83"/>
      <c r="T330" s="83"/>
      <c r="U330" s="83"/>
      <c r="V330" s="83"/>
      <c r="W330" s="83"/>
      <c r="X330" s="83"/>
      <c r="Y330" s="83"/>
      <c r="Z330" s="83"/>
    </row>
    <row r="331" spans="3:26" ht="15" customHeight="1" x14ac:dyDescent="0.45">
      <c r="C331" s="7"/>
      <c r="D331" s="83"/>
      <c r="E331" s="83"/>
      <c r="F331" s="83"/>
      <c r="G331" s="83"/>
      <c r="H331" s="83"/>
      <c r="I331" s="83"/>
      <c r="J331" s="83"/>
      <c r="K331" s="7"/>
      <c r="L331" s="7"/>
      <c r="M331" s="83"/>
      <c r="N331" s="83"/>
      <c r="O331" s="83"/>
      <c r="P331" s="83"/>
      <c r="Q331" s="83"/>
      <c r="R331" s="7"/>
      <c r="S331" s="83"/>
      <c r="T331" s="83"/>
      <c r="U331" s="83"/>
      <c r="V331" s="83"/>
      <c r="W331" s="83"/>
      <c r="X331" s="83"/>
      <c r="Y331" s="83"/>
      <c r="Z331" s="83"/>
    </row>
    <row r="332" spans="3:26" ht="15" customHeight="1" x14ac:dyDescent="0.45">
      <c r="C332" s="7"/>
      <c r="D332" s="83"/>
      <c r="E332" s="83"/>
      <c r="F332" s="83"/>
      <c r="G332" s="83"/>
      <c r="H332" s="83"/>
      <c r="I332" s="83"/>
      <c r="J332" s="83"/>
      <c r="K332" s="7"/>
      <c r="L332" s="7"/>
      <c r="M332" s="83"/>
      <c r="N332" s="83"/>
      <c r="O332" s="83"/>
      <c r="P332" s="83"/>
      <c r="Q332" s="83"/>
      <c r="R332" s="7"/>
      <c r="S332" s="83"/>
      <c r="T332" s="83"/>
      <c r="U332" s="83"/>
      <c r="V332" s="83"/>
      <c r="W332" s="83"/>
      <c r="X332" s="83"/>
      <c r="Y332" s="83"/>
      <c r="Z332" s="83"/>
    </row>
    <row r="333" spans="3:26" ht="15" customHeight="1" x14ac:dyDescent="0.45">
      <c r="C333" s="7"/>
      <c r="D333" s="83"/>
      <c r="E333" s="83"/>
      <c r="F333" s="83"/>
      <c r="G333" s="83"/>
      <c r="H333" s="83"/>
      <c r="I333" s="83"/>
      <c r="J333" s="83"/>
      <c r="K333" s="7"/>
      <c r="L333" s="7"/>
      <c r="M333" s="83"/>
      <c r="N333" s="83"/>
      <c r="O333" s="83"/>
      <c r="P333" s="83"/>
      <c r="Q333" s="83"/>
      <c r="R333" s="7"/>
      <c r="S333" s="83"/>
      <c r="T333" s="83"/>
      <c r="U333" s="83"/>
      <c r="V333" s="83"/>
      <c r="W333" s="83"/>
      <c r="X333" s="83"/>
      <c r="Y333" s="83"/>
      <c r="Z333" s="83"/>
    </row>
    <row r="334" spans="3:26" ht="15" customHeight="1" x14ac:dyDescent="0.45">
      <c r="C334" s="7"/>
      <c r="D334" s="83"/>
      <c r="E334" s="83"/>
      <c r="F334" s="83"/>
      <c r="G334" s="83"/>
      <c r="H334" s="83"/>
      <c r="I334" s="83"/>
      <c r="J334" s="83"/>
      <c r="K334" s="7"/>
      <c r="L334" s="7"/>
      <c r="M334" s="83"/>
      <c r="N334" s="83"/>
      <c r="O334" s="83"/>
      <c r="P334" s="83"/>
      <c r="Q334" s="83"/>
      <c r="R334" s="7"/>
      <c r="S334" s="83"/>
      <c r="T334" s="83"/>
      <c r="U334" s="83"/>
      <c r="V334" s="83"/>
      <c r="W334" s="83"/>
      <c r="X334" s="83"/>
      <c r="Y334" s="83"/>
      <c r="Z334" s="83"/>
    </row>
    <row r="335" spans="3:26" ht="15" customHeight="1" x14ac:dyDescent="0.45">
      <c r="C335" s="7"/>
      <c r="D335" s="83"/>
      <c r="E335" s="83"/>
      <c r="F335" s="83"/>
      <c r="G335" s="83"/>
      <c r="H335" s="83"/>
      <c r="I335" s="83"/>
      <c r="J335" s="83"/>
      <c r="K335" s="7"/>
      <c r="L335" s="7"/>
      <c r="M335" s="83"/>
      <c r="N335" s="83"/>
      <c r="O335" s="83"/>
      <c r="P335" s="83"/>
      <c r="Q335" s="83"/>
      <c r="R335" s="7"/>
      <c r="S335" s="83"/>
      <c r="T335" s="83"/>
      <c r="U335" s="83"/>
      <c r="V335" s="83"/>
      <c r="W335" s="83"/>
      <c r="X335" s="83"/>
      <c r="Y335" s="83"/>
      <c r="Z335" s="83"/>
    </row>
    <row r="336" spans="3:26" ht="15" customHeight="1" x14ac:dyDescent="0.45">
      <c r="C336" s="7"/>
      <c r="D336" s="83"/>
      <c r="E336" s="83"/>
      <c r="F336" s="83"/>
      <c r="G336" s="83"/>
      <c r="H336" s="83"/>
      <c r="I336" s="83"/>
      <c r="J336" s="83"/>
      <c r="K336" s="7"/>
      <c r="L336" s="7"/>
      <c r="M336" s="83"/>
      <c r="N336" s="83"/>
      <c r="O336" s="83"/>
      <c r="P336" s="83"/>
      <c r="Q336" s="83"/>
      <c r="R336" s="7"/>
      <c r="S336" s="83"/>
      <c r="T336" s="83"/>
      <c r="U336" s="83"/>
      <c r="V336" s="83"/>
      <c r="W336" s="83"/>
      <c r="X336" s="83"/>
      <c r="Y336" s="83"/>
      <c r="Z336" s="83"/>
    </row>
    <row r="337" spans="3:26" ht="15" customHeight="1" x14ac:dyDescent="0.45">
      <c r="C337" s="7"/>
      <c r="D337" s="83"/>
      <c r="E337" s="83"/>
      <c r="F337" s="83"/>
      <c r="G337" s="83"/>
      <c r="H337" s="83"/>
      <c r="I337" s="83"/>
      <c r="J337" s="83"/>
      <c r="K337" s="7"/>
      <c r="L337" s="7"/>
      <c r="M337" s="83"/>
      <c r="N337" s="83"/>
      <c r="O337" s="83"/>
      <c r="P337" s="83"/>
      <c r="Q337" s="83"/>
      <c r="R337" s="7"/>
      <c r="S337" s="83"/>
      <c r="T337" s="83"/>
      <c r="U337" s="83"/>
      <c r="V337" s="83"/>
      <c r="W337" s="83"/>
      <c r="X337" s="83"/>
      <c r="Y337" s="83"/>
      <c r="Z337" s="83"/>
    </row>
    <row r="338" spans="3:26" ht="15" customHeight="1" x14ac:dyDescent="0.45">
      <c r="C338" s="7"/>
      <c r="D338" s="83"/>
      <c r="E338" s="83"/>
      <c r="F338" s="83"/>
      <c r="G338" s="83"/>
      <c r="H338" s="83"/>
      <c r="I338" s="83"/>
      <c r="J338" s="83"/>
      <c r="K338" s="7"/>
      <c r="L338" s="7"/>
      <c r="M338" s="83"/>
      <c r="N338" s="83"/>
      <c r="O338" s="83"/>
      <c r="P338" s="83"/>
      <c r="Q338" s="83"/>
      <c r="R338" s="7"/>
      <c r="S338" s="83"/>
      <c r="T338" s="83"/>
      <c r="U338" s="83"/>
      <c r="V338" s="83"/>
      <c r="W338" s="83"/>
      <c r="X338" s="83"/>
      <c r="Y338" s="83"/>
      <c r="Z338" s="83"/>
    </row>
    <row r="339" spans="3:26" ht="15" customHeight="1" x14ac:dyDescent="0.45">
      <c r="C339" s="7"/>
      <c r="D339" s="83"/>
      <c r="E339" s="83"/>
      <c r="F339" s="83"/>
      <c r="G339" s="83"/>
      <c r="H339" s="83"/>
      <c r="I339" s="83"/>
      <c r="J339" s="83"/>
      <c r="K339" s="7"/>
      <c r="L339" s="7"/>
      <c r="M339" s="83"/>
      <c r="N339" s="83"/>
      <c r="O339" s="83"/>
      <c r="P339" s="83"/>
      <c r="Q339" s="83"/>
      <c r="R339" s="7"/>
      <c r="S339" s="83"/>
      <c r="T339" s="83"/>
      <c r="U339" s="83"/>
      <c r="V339" s="83"/>
      <c r="W339" s="83"/>
      <c r="X339" s="83"/>
      <c r="Y339" s="83"/>
      <c r="Z339" s="83"/>
    </row>
    <row r="340" spans="3:26" ht="15" customHeight="1" x14ac:dyDescent="0.45">
      <c r="C340" s="7"/>
      <c r="D340" s="83"/>
      <c r="E340" s="83"/>
      <c r="F340" s="83"/>
      <c r="G340" s="83"/>
      <c r="H340" s="83"/>
      <c r="I340" s="83"/>
      <c r="J340" s="83"/>
      <c r="K340" s="7"/>
      <c r="L340" s="7"/>
      <c r="M340" s="83"/>
      <c r="N340" s="83"/>
      <c r="O340" s="83"/>
      <c r="P340" s="83"/>
      <c r="Q340" s="83"/>
      <c r="R340" s="7"/>
      <c r="S340" s="83"/>
      <c r="T340" s="83"/>
      <c r="U340" s="83"/>
      <c r="V340" s="83"/>
      <c r="W340" s="83"/>
      <c r="X340" s="83"/>
      <c r="Y340" s="83"/>
      <c r="Z340" s="83"/>
    </row>
    <row r="341" spans="3:26" ht="15" customHeight="1" x14ac:dyDescent="0.45">
      <c r="C341" s="7"/>
      <c r="D341" s="83"/>
      <c r="E341" s="83"/>
      <c r="F341" s="83"/>
      <c r="G341" s="83"/>
      <c r="H341" s="83"/>
      <c r="I341" s="83"/>
      <c r="J341" s="83"/>
      <c r="K341" s="7"/>
      <c r="L341" s="7"/>
      <c r="M341" s="83"/>
      <c r="N341" s="83"/>
      <c r="O341" s="83"/>
      <c r="P341" s="83"/>
      <c r="Q341" s="83"/>
      <c r="R341" s="7"/>
      <c r="S341" s="83"/>
      <c r="T341" s="83"/>
      <c r="U341" s="83"/>
      <c r="V341" s="83"/>
      <c r="W341" s="83"/>
      <c r="X341" s="83"/>
      <c r="Y341" s="83"/>
      <c r="Z341" s="83"/>
    </row>
    <row r="342" spans="3:26" ht="15" customHeight="1" x14ac:dyDescent="0.45">
      <c r="C342" s="7"/>
      <c r="D342" s="83"/>
      <c r="E342" s="83"/>
      <c r="F342" s="83"/>
      <c r="G342" s="83"/>
      <c r="H342" s="83"/>
      <c r="I342" s="83"/>
      <c r="J342" s="83"/>
      <c r="K342" s="7"/>
      <c r="L342" s="7"/>
      <c r="M342" s="83"/>
      <c r="N342" s="83"/>
      <c r="O342" s="83"/>
      <c r="P342" s="83"/>
      <c r="Q342" s="83"/>
      <c r="R342" s="7"/>
      <c r="S342" s="83"/>
      <c r="T342" s="83"/>
      <c r="U342" s="83"/>
      <c r="V342" s="83"/>
      <c r="W342" s="83"/>
      <c r="X342" s="83"/>
      <c r="Y342" s="83"/>
      <c r="Z342" s="83"/>
    </row>
    <row r="343" spans="3:26" ht="15" customHeight="1" x14ac:dyDescent="0.45">
      <c r="C343" s="7"/>
      <c r="D343" s="83"/>
      <c r="E343" s="83"/>
      <c r="F343" s="83"/>
      <c r="G343" s="83"/>
      <c r="H343" s="83"/>
      <c r="I343" s="83"/>
      <c r="J343" s="83"/>
      <c r="K343" s="7"/>
      <c r="L343" s="7"/>
      <c r="M343" s="83"/>
      <c r="N343" s="83"/>
      <c r="O343" s="83"/>
      <c r="P343" s="83"/>
      <c r="Q343" s="83"/>
      <c r="R343" s="7"/>
      <c r="S343" s="83"/>
      <c r="T343" s="83"/>
      <c r="U343" s="83"/>
      <c r="V343" s="83"/>
      <c r="W343" s="83"/>
      <c r="X343" s="83"/>
      <c r="Y343" s="83"/>
      <c r="Z343" s="83"/>
    </row>
    <row r="344" spans="3:26" ht="15" customHeight="1" x14ac:dyDescent="0.45">
      <c r="C344" s="7"/>
      <c r="D344" s="83"/>
      <c r="E344" s="83"/>
      <c r="F344" s="83"/>
      <c r="G344" s="83"/>
      <c r="H344" s="83"/>
      <c r="I344" s="83"/>
      <c r="J344" s="83"/>
      <c r="K344" s="7"/>
      <c r="L344" s="7"/>
      <c r="M344" s="83"/>
      <c r="N344" s="83"/>
      <c r="O344" s="83"/>
      <c r="P344" s="83"/>
      <c r="Q344" s="83"/>
      <c r="R344" s="7"/>
      <c r="S344" s="83"/>
      <c r="T344" s="83"/>
      <c r="U344" s="83"/>
      <c r="V344" s="83"/>
      <c r="W344" s="83"/>
      <c r="X344" s="83"/>
      <c r="Y344" s="83"/>
      <c r="Z344" s="83"/>
    </row>
    <row r="345" spans="3:26" ht="15" customHeight="1" x14ac:dyDescent="0.45">
      <c r="C345" s="7"/>
      <c r="D345" s="83"/>
      <c r="E345" s="83"/>
      <c r="F345" s="83"/>
      <c r="G345" s="83"/>
      <c r="H345" s="83"/>
      <c r="I345" s="83"/>
      <c r="J345" s="83"/>
      <c r="K345" s="7"/>
      <c r="L345" s="7"/>
      <c r="M345" s="83"/>
      <c r="N345" s="83"/>
      <c r="O345" s="83"/>
      <c r="P345" s="83"/>
      <c r="Q345" s="83"/>
      <c r="R345" s="7"/>
      <c r="S345" s="83"/>
      <c r="T345" s="83"/>
      <c r="U345" s="83"/>
      <c r="V345" s="83"/>
      <c r="W345" s="83"/>
      <c r="X345" s="83"/>
      <c r="Y345" s="83"/>
      <c r="Z345" s="83"/>
    </row>
    <row r="346" spans="3:26" ht="15" customHeight="1" x14ac:dyDescent="0.45">
      <c r="C346" s="7"/>
      <c r="D346" s="83"/>
      <c r="E346" s="83"/>
      <c r="F346" s="83"/>
      <c r="G346" s="83"/>
      <c r="H346" s="83"/>
      <c r="I346" s="83"/>
      <c r="J346" s="83"/>
      <c r="K346" s="7"/>
      <c r="L346" s="7"/>
      <c r="M346" s="83"/>
      <c r="N346" s="83"/>
      <c r="O346" s="83"/>
      <c r="P346" s="83"/>
      <c r="Q346" s="83"/>
      <c r="R346" s="7"/>
      <c r="S346" s="83"/>
      <c r="T346" s="83"/>
      <c r="U346" s="83"/>
      <c r="V346" s="83"/>
      <c r="W346" s="83"/>
      <c r="X346" s="83"/>
      <c r="Y346" s="83"/>
      <c r="Z346" s="83"/>
    </row>
    <row r="347" spans="3:26" ht="15" customHeight="1" x14ac:dyDescent="0.45">
      <c r="C347" s="7"/>
      <c r="D347" s="83"/>
      <c r="E347" s="83"/>
      <c r="F347" s="83"/>
      <c r="G347" s="83"/>
      <c r="H347" s="83"/>
      <c r="I347" s="83"/>
      <c r="J347" s="83"/>
      <c r="K347" s="7"/>
      <c r="L347" s="7"/>
      <c r="M347" s="83"/>
      <c r="N347" s="83"/>
      <c r="O347" s="83"/>
      <c r="P347" s="83"/>
      <c r="Q347" s="83"/>
      <c r="R347" s="7"/>
      <c r="S347" s="83"/>
      <c r="T347" s="83"/>
      <c r="U347" s="83"/>
      <c r="V347" s="83"/>
      <c r="W347" s="83"/>
      <c r="X347" s="83"/>
      <c r="Y347" s="83"/>
      <c r="Z347" s="83"/>
    </row>
    <row r="348" spans="3:26" ht="15" customHeight="1" x14ac:dyDescent="0.45">
      <c r="C348" s="7"/>
      <c r="D348" s="83"/>
      <c r="E348" s="83"/>
      <c r="F348" s="83"/>
      <c r="G348" s="83"/>
      <c r="H348" s="83"/>
      <c r="I348" s="83"/>
      <c r="J348" s="83"/>
      <c r="K348" s="7"/>
      <c r="L348" s="7"/>
      <c r="M348" s="83"/>
      <c r="N348" s="83"/>
      <c r="O348" s="83"/>
      <c r="P348" s="83"/>
      <c r="Q348" s="83"/>
      <c r="R348" s="7"/>
      <c r="S348" s="83"/>
      <c r="T348" s="83"/>
      <c r="U348" s="83"/>
      <c r="V348" s="83"/>
      <c r="W348" s="83"/>
      <c r="X348" s="83"/>
      <c r="Y348" s="83"/>
      <c r="Z348" s="83"/>
    </row>
    <row r="349" spans="3:26" ht="15" customHeight="1" x14ac:dyDescent="0.45">
      <c r="C349" s="7"/>
      <c r="D349" s="83"/>
      <c r="E349" s="83"/>
      <c r="F349" s="83"/>
      <c r="G349" s="83"/>
      <c r="H349" s="83"/>
      <c r="I349" s="83"/>
      <c r="J349" s="83"/>
      <c r="K349" s="7"/>
      <c r="L349" s="7"/>
      <c r="M349" s="83"/>
      <c r="N349" s="83"/>
      <c r="O349" s="83"/>
      <c r="P349" s="83"/>
      <c r="Q349" s="83"/>
      <c r="R349" s="7"/>
      <c r="S349" s="83"/>
      <c r="T349" s="83"/>
      <c r="U349" s="83"/>
      <c r="V349" s="83"/>
      <c r="W349" s="83"/>
      <c r="X349" s="83"/>
      <c r="Y349" s="83"/>
      <c r="Z349" s="83"/>
    </row>
    <row r="350" spans="3:26" ht="15" customHeight="1" x14ac:dyDescent="0.45">
      <c r="C350" s="7"/>
      <c r="D350" s="83"/>
      <c r="E350" s="83"/>
      <c r="F350" s="83"/>
      <c r="G350" s="83"/>
      <c r="H350" s="83"/>
      <c r="I350" s="83"/>
      <c r="J350" s="83"/>
      <c r="K350" s="7"/>
      <c r="L350" s="7"/>
      <c r="M350" s="83"/>
      <c r="N350" s="83"/>
      <c r="O350" s="83"/>
      <c r="P350" s="83"/>
      <c r="Q350" s="83"/>
      <c r="R350" s="7"/>
      <c r="S350" s="83"/>
      <c r="T350" s="83"/>
      <c r="U350" s="83"/>
      <c r="V350" s="83"/>
      <c r="W350" s="83"/>
      <c r="X350" s="83"/>
      <c r="Y350" s="83"/>
      <c r="Z350" s="83"/>
    </row>
    <row r="351" spans="3:26" ht="15" customHeight="1" x14ac:dyDescent="0.45">
      <c r="C351" s="7"/>
      <c r="D351" s="83"/>
      <c r="E351" s="83"/>
      <c r="F351" s="83"/>
      <c r="G351" s="83"/>
      <c r="H351" s="83"/>
      <c r="I351" s="83"/>
      <c r="J351" s="83"/>
      <c r="K351" s="7"/>
      <c r="L351" s="7"/>
      <c r="M351" s="83"/>
      <c r="N351" s="83"/>
      <c r="O351" s="83"/>
      <c r="P351" s="83"/>
      <c r="Q351" s="83"/>
      <c r="R351" s="7"/>
      <c r="S351" s="83"/>
      <c r="T351" s="83"/>
      <c r="U351" s="83"/>
      <c r="V351" s="83"/>
      <c r="W351" s="83"/>
      <c r="X351" s="83"/>
      <c r="Y351" s="83"/>
      <c r="Z351" s="83"/>
    </row>
    <row r="352" spans="3:26" ht="15" customHeight="1" x14ac:dyDescent="0.45">
      <c r="C352" s="7"/>
      <c r="D352" s="83"/>
      <c r="E352" s="83"/>
      <c r="F352" s="83"/>
      <c r="G352" s="83"/>
      <c r="H352" s="83"/>
      <c r="I352" s="83"/>
      <c r="J352" s="83"/>
      <c r="K352" s="7"/>
      <c r="L352" s="7"/>
      <c r="M352" s="83"/>
      <c r="N352" s="83"/>
      <c r="O352" s="83"/>
      <c r="P352" s="83"/>
      <c r="Q352" s="83"/>
      <c r="R352" s="7"/>
      <c r="S352" s="83"/>
      <c r="T352" s="83"/>
      <c r="U352" s="83"/>
      <c r="V352" s="83"/>
      <c r="W352" s="83"/>
      <c r="X352" s="83"/>
      <c r="Y352" s="83"/>
      <c r="Z352" s="83"/>
    </row>
    <row r="353" spans="3:26" ht="15" customHeight="1" x14ac:dyDescent="0.45">
      <c r="C353" s="7"/>
      <c r="D353" s="83"/>
      <c r="E353" s="83"/>
      <c r="F353" s="83"/>
      <c r="G353" s="83"/>
      <c r="H353" s="83"/>
      <c r="I353" s="83"/>
      <c r="J353" s="83"/>
      <c r="K353" s="7"/>
      <c r="L353" s="7"/>
      <c r="M353" s="83"/>
      <c r="N353" s="83"/>
      <c r="O353" s="83"/>
      <c r="P353" s="83"/>
      <c r="Q353" s="83"/>
      <c r="R353" s="7"/>
      <c r="S353" s="83"/>
      <c r="T353" s="83"/>
      <c r="U353" s="83"/>
      <c r="V353" s="83"/>
      <c r="W353" s="83"/>
      <c r="X353" s="83"/>
      <c r="Y353" s="83"/>
      <c r="Z353" s="83"/>
    </row>
    <row r="354" spans="3:26" ht="15" customHeight="1" x14ac:dyDescent="0.45">
      <c r="C354" s="7"/>
      <c r="D354" s="83"/>
      <c r="E354" s="83"/>
      <c r="F354" s="83"/>
      <c r="G354" s="83"/>
      <c r="H354" s="83"/>
      <c r="I354" s="83"/>
      <c r="J354" s="83"/>
      <c r="K354" s="7"/>
      <c r="L354" s="7"/>
      <c r="M354" s="83"/>
      <c r="N354" s="83"/>
      <c r="O354" s="83"/>
      <c r="P354" s="83"/>
      <c r="Q354" s="83"/>
      <c r="R354" s="7"/>
      <c r="S354" s="83"/>
      <c r="T354" s="83"/>
      <c r="U354" s="83"/>
      <c r="V354" s="83"/>
      <c r="W354" s="83"/>
      <c r="X354" s="83"/>
      <c r="Y354" s="83"/>
      <c r="Z354" s="83"/>
    </row>
    <row r="355" spans="3:26" ht="15" customHeight="1" x14ac:dyDescent="0.45">
      <c r="C355" s="7"/>
      <c r="D355" s="83"/>
      <c r="E355" s="83"/>
      <c r="F355" s="83"/>
      <c r="G355" s="83"/>
      <c r="H355" s="83"/>
      <c r="I355" s="83"/>
      <c r="J355" s="83"/>
      <c r="K355" s="7"/>
      <c r="L355" s="7"/>
      <c r="M355" s="83"/>
      <c r="N355" s="83"/>
      <c r="O355" s="83"/>
      <c r="P355" s="83"/>
      <c r="Q355" s="83"/>
      <c r="R355" s="7"/>
      <c r="S355" s="83"/>
      <c r="T355" s="83"/>
      <c r="U355" s="83"/>
      <c r="V355" s="83"/>
      <c r="W355" s="83"/>
      <c r="X355" s="83"/>
      <c r="Y355" s="83"/>
      <c r="Z355" s="83"/>
    </row>
    <row r="356" spans="3:26" ht="15" customHeight="1" x14ac:dyDescent="0.45">
      <c r="C356" s="7"/>
      <c r="D356" s="83"/>
      <c r="E356" s="83"/>
      <c r="F356" s="83"/>
      <c r="G356" s="83"/>
      <c r="H356" s="83"/>
      <c r="I356" s="83"/>
      <c r="J356" s="83"/>
      <c r="K356" s="7"/>
      <c r="L356" s="7"/>
      <c r="M356" s="83"/>
      <c r="N356" s="83"/>
      <c r="O356" s="83"/>
      <c r="P356" s="83"/>
      <c r="Q356" s="83"/>
      <c r="R356" s="7"/>
      <c r="S356" s="83"/>
      <c r="T356" s="83"/>
      <c r="U356" s="83"/>
      <c r="V356" s="83"/>
      <c r="W356" s="83"/>
      <c r="X356" s="83"/>
      <c r="Y356" s="83"/>
      <c r="Z356" s="83"/>
    </row>
    <row r="357" spans="3:26" ht="15" customHeight="1" x14ac:dyDescent="0.45">
      <c r="C357" s="7"/>
      <c r="D357" s="83"/>
      <c r="E357" s="83"/>
      <c r="F357" s="83"/>
      <c r="G357" s="83"/>
      <c r="H357" s="83"/>
      <c r="I357" s="83"/>
      <c r="J357" s="83"/>
      <c r="K357" s="7"/>
      <c r="L357" s="7"/>
      <c r="M357" s="83"/>
      <c r="N357" s="83"/>
      <c r="O357" s="83"/>
      <c r="P357" s="83"/>
      <c r="Q357" s="83"/>
      <c r="R357" s="7"/>
      <c r="S357" s="83"/>
      <c r="T357" s="83"/>
      <c r="U357" s="83"/>
      <c r="V357" s="83"/>
      <c r="W357" s="83"/>
      <c r="X357" s="83"/>
      <c r="Y357" s="83"/>
      <c r="Z357" s="83"/>
    </row>
    <row r="358" spans="3:26" ht="15" customHeight="1" x14ac:dyDescent="0.45">
      <c r="C358" s="7"/>
      <c r="D358" s="83"/>
      <c r="E358" s="83"/>
      <c r="F358" s="83"/>
      <c r="G358" s="83"/>
      <c r="H358" s="83"/>
      <c r="I358" s="83"/>
      <c r="J358" s="83"/>
      <c r="K358" s="7"/>
      <c r="L358" s="7"/>
      <c r="M358" s="83"/>
      <c r="N358" s="83"/>
      <c r="O358" s="83"/>
      <c r="P358" s="83"/>
      <c r="Q358" s="83"/>
      <c r="R358" s="7"/>
      <c r="S358" s="83"/>
      <c r="T358" s="83"/>
      <c r="U358" s="83"/>
      <c r="V358" s="83"/>
      <c r="W358" s="83"/>
      <c r="X358" s="83"/>
      <c r="Y358" s="83"/>
      <c r="Z358" s="83"/>
    </row>
    <row r="359" spans="3:26" ht="15" customHeight="1" x14ac:dyDescent="0.45">
      <c r="C359" s="7"/>
      <c r="D359" s="83"/>
      <c r="E359" s="83"/>
      <c r="F359" s="83"/>
      <c r="G359" s="83"/>
      <c r="H359" s="83"/>
      <c r="I359" s="83"/>
      <c r="J359" s="83"/>
      <c r="K359" s="7"/>
      <c r="L359" s="7"/>
      <c r="M359" s="83"/>
      <c r="N359" s="83"/>
      <c r="O359" s="83"/>
      <c r="P359" s="83"/>
      <c r="Q359" s="83"/>
      <c r="R359" s="7"/>
      <c r="S359" s="83"/>
      <c r="T359" s="83"/>
      <c r="U359" s="83"/>
      <c r="V359" s="83"/>
      <c r="W359" s="83"/>
      <c r="X359" s="83"/>
      <c r="Y359" s="83"/>
      <c r="Z359" s="83"/>
    </row>
    <row r="360" spans="3:26" ht="15" customHeight="1" x14ac:dyDescent="0.45">
      <c r="C360" s="7"/>
      <c r="D360" s="83"/>
      <c r="E360" s="83"/>
      <c r="F360" s="83"/>
      <c r="G360" s="83"/>
      <c r="H360" s="83"/>
      <c r="I360" s="83"/>
      <c r="J360" s="83"/>
      <c r="K360" s="7"/>
      <c r="L360" s="7"/>
      <c r="M360" s="83"/>
      <c r="N360" s="83"/>
      <c r="O360" s="83"/>
      <c r="P360" s="83"/>
      <c r="Q360" s="83"/>
      <c r="R360" s="7"/>
      <c r="S360" s="83"/>
      <c r="T360" s="83"/>
      <c r="U360" s="83"/>
      <c r="V360" s="83"/>
      <c r="W360" s="83"/>
      <c r="X360" s="83"/>
      <c r="Y360" s="83"/>
      <c r="Z360" s="83"/>
    </row>
    <row r="361" spans="3:26" ht="15" customHeight="1" x14ac:dyDescent="0.45">
      <c r="C361" s="7"/>
      <c r="D361" s="83"/>
      <c r="E361" s="83"/>
      <c r="F361" s="83"/>
      <c r="G361" s="83"/>
      <c r="H361" s="83"/>
      <c r="I361" s="83"/>
      <c r="J361" s="83"/>
      <c r="K361" s="7"/>
      <c r="L361" s="7"/>
      <c r="M361" s="83"/>
      <c r="N361" s="83"/>
      <c r="O361" s="83"/>
      <c r="P361" s="83"/>
      <c r="Q361" s="83"/>
      <c r="R361" s="7"/>
      <c r="S361" s="83"/>
      <c r="T361" s="83"/>
      <c r="U361" s="83"/>
      <c r="V361" s="83"/>
      <c r="W361" s="83"/>
      <c r="X361" s="83"/>
      <c r="Y361" s="83"/>
      <c r="Z361" s="83"/>
    </row>
    <row r="362" spans="3:26" ht="15" customHeight="1" x14ac:dyDescent="0.45">
      <c r="C362" s="7"/>
      <c r="D362" s="83"/>
      <c r="E362" s="83"/>
      <c r="F362" s="83"/>
      <c r="G362" s="83"/>
      <c r="H362" s="83"/>
      <c r="I362" s="83"/>
      <c r="J362" s="83"/>
      <c r="K362" s="7"/>
      <c r="L362" s="7"/>
      <c r="M362" s="83"/>
      <c r="N362" s="83"/>
      <c r="O362" s="83"/>
      <c r="P362" s="83"/>
      <c r="Q362" s="83"/>
      <c r="R362" s="7"/>
      <c r="S362" s="83"/>
      <c r="T362" s="83"/>
      <c r="U362" s="83"/>
      <c r="V362" s="83"/>
      <c r="W362" s="83"/>
      <c r="X362" s="83"/>
      <c r="Y362" s="83"/>
      <c r="Z362" s="83"/>
    </row>
    <row r="363" spans="3:26" ht="15" customHeight="1" x14ac:dyDescent="0.45">
      <c r="C363" s="7"/>
      <c r="D363" s="83"/>
      <c r="E363" s="83"/>
      <c r="F363" s="83"/>
      <c r="G363" s="83"/>
      <c r="H363" s="83"/>
      <c r="I363" s="83"/>
      <c r="J363" s="83"/>
      <c r="K363" s="7"/>
      <c r="L363" s="7"/>
      <c r="M363" s="83"/>
      <c r="N363" s="83"/>
      <c r="O363" s="83"/>
      <c r="P363" s="83"/>
      <c r="Q363" s="83"/>
      <c r="R363" s="7"/>
      <c r="S363" s="83"/>
      <c r="T363" s="83"/>
      <c r="U363" s="83"/>
      <c r="V363" s="83"/>
      <c r="W363" s="83"/>
      <c r="X363" s="83"/>
      <c r="Y363" s="83"/>
      <c r="Z363" s="83"/>
    </row>
    <row r="364" spans="3:26" ht="15" customHeight="1" x14ac:dyDescent="0.45">
      <c r="C364" s="7"/>
      <c r="D364" s="83"/>
      <c r="E364" s="83"/>
      <c r="F364" s="83"/>
      <c r="G364" s="83"/>
      <c r="H364" s="83"/>
      <c r="I364" s="83"/>
      <c r="J364" s="83"/>
      <c r="K364" s="7"/>
      <c r="L364" s="7"/>
      <c r="M364" s="83"/>
      <c r="N364" s="83"/>
      <c r="O364" s="83"/>
      <c r="P364" s="83"/>
      <c r="Q364" s="83"/>
      <c r="R364" s="7"/>
      <c r="S364" s="83"/>
      <c r="T364" s="83"/>
      <c r="U364" s="83"/>
      <c r="V364" s="83"/>
      <c r="W364" s="83"/>
      <c r="X364" s="83"/>
      <c r="Y364" s="83"/>
      <c r="Z364" s="83"/>
    </row>
    <row r="365" spans="3:26" ht="15" customHeight="1" x14ac:dyDescent="0.45">
      <c r="C365" s="7"/>
      <c r="D365" s="83"/>
      <c r="E365" s="83"/>
      <c r="F365" s="83"/>
      <c r="G365" s="83"/>
      <c r="H365" s="83"/>
      <c r="I365" s="83"/>
      <c r="J365" s="83"/>
      <c r="K365" s="7"/>
      <c r="L365" s="7"/>
      <c r="M365" s="83"/>
      <c r="N365" s="83"/>
      <c r="O365" s="83"/>
      <c r="P365" s="83"/>
      <c r="Q365" s="83"/>
      <c r="R365" s="7"/>
      <c r="S365" s="83"/>
      <c r="T365" s="83"/>
      <c r="U365" s="83"/>
      <c r="V365" s="83"/>
      <c r="W365" s="83"/>
      <c r="X365" s="83"/>
      <c r="Y365" s="83"/>
      <c r="Z365" s="83"/>
    </row>
    <row r="366" spans="3:26" ht="15" customHeight="1" x14ac:dyDescent="0.45">
      <c r="C366" s="7"/>
      <c r="D366" s="83"/>
      <c r="E366" s="83"/>
      <c r="F366" s="83"/>
      <c r="G366" s="83"/>
      <c r="H366" s="83"/>
      <c r="I366" s="83"/>
      <c r="J366" s="83"/>
      <c r="K366" s="7"/>
      <c r="L366" s="7"/>
      <c r="M366" s="83"/>
      <c r="N366" s="83"/>
      <c r="O366" s="83"/>
      <c r="P366" s="83"/>
      <c r="Q366" s="83"/>
      <c r="R366" s="7"/>
      <c r="S366" s="83"/>
      <c r="T366" s="83"/>
      <c r="U366" s="83"/>
      <c r="V366" s="83"/>
      <c r="W366" s="83"/>
      <c r="X366" s="83"/>
      <c r="Y366" s="83"/>
      <c r="Z366" s="83"/>
    </row>
    <row r="367" spans="3:26" ht="15" customHeight="1" x14ac:dyDescent="0.45">
      <c r="C367" s="7"/>
      <c r="D367" s="83"/>
      <c r="E367" s="83"/>
      <c r="F367" s="83"/>
      <c r="G367" s="83"/>
      <c r="H367" s="83"/>
      <c r="I367" s="83"/>
      <c r="J367" s="83"/>
      <c r="K367" s="7"/>
      <c r="L367" s="7"/>
      <c r="M367" s="83"/>
      <c r="N367" s="83"/>
      <c r="O367" s="83"/>
      <c r="P367" s="83"/>
      <c r="Q367" s="83"/>
      <c r="R367" s="7"/>
      <c r="S367" s="83"/>
      <c r="T367" s="83"/>
      <c r="U367" s="83"/>
      <c r="V367" s="83"/>
      <c r="W367" s="83"/>
      <c r="X367" s="83"/>
      <c r="Y367" s="83"/>
      <c r="Z367" s="83"/>
    </row>
    <row r="368" spans="3:26" ht="15" customHeight="1" x14ac:dyDescent="0.45">
      <c r="C368" s="7"/>
      <c r="D368" s="83"/>
      <c r="E368" s="83"/>
      <c r="F368" s="83"/>
      <c r="G368" s="83"/>
      <c r="H368" s="83"/>
      <c r="I368" s="83"/>
      <c r="J368" s="83"/>
      <c r="K368" s="7"/>
      <c r="L368" s="7"/>
      <c r="M368" s="83"/>
      <c r="N368" s="83"/>
      <c r="O368" s="83"/>
      <c r="P368" s="83"/>
      <c r="Q368" s="83"/>
      <c r="R368" s="7"/>
      <c r="S368" s="83"/>
      <c r="T368" s="83"/>
      <c r="U368" s="83"/>
      <c r="V368" s="83"/>
      <c r="W368" s="83"/>
      <c r="X368" s="83"/>
      <c r="Y368" s="83"/>
      <c r="Z368" s="83"/>
    </row>
    <row r="369" spans="3:26" ht="15" customHeight="1" x14ac:dyDescent="0.45">
      <c r="C369" s="7"/>
      <c r="D369" s="83"/>
      <c r="E369" s="83"/>
      <c r="F369" s="83"/>
      <c r="G369" s="83"/>
      <c r="H369" s="83"/>
      <c r="I369" s="83"/>
      <c r="J369" s="83"/>
      <c r="K369" s="7"/>
      <c r="L369" s="7"/>
      <c r="M369" s="83"/>
      <c r="N369" s="83"/>
      <c r="O369" s="83"/>
      <c r="P369" s="83"/>
      <c r="Q369" s="83"/>
      <c r="R369" s="7"/>
      <c r="S369" s="83"/>
      <c r="T369" s="83"/>
      <c r="U369" s="83"/>
      <c r="V369" s="83"/>
      <c r="W369" s="83"/>
      <c r="X369" s="83"/>
      <c r="Y369" s="83"/>
      <c r="Z369" s="83"/>
    </row>
    <row r="370" spans="3:26" ht="15" customHeight="1" x14ac:dyDescent="0.45">
      <c r="C370" s="7"/>
      <c r="D370" s="83"/>
      <c r="E370" s="83"/>
      <c r="F370" s="83"/>
      <c r="G370" s="83"/>
      <c r="H370" s="83"/>
      <c r="I370" s="83"/>
      <c r="J370" s="83"/>
      <c r="K370" s="7"/>
      <c r="L370" s="7"/>
      <c r="M370" s="83"/>
      <c r="N370" s="83"/>
      <c r="O370" s="83"/>
      <c r="P370" s="83"/>
      <c r="Q370" s="83"/>
      <c r="R370" s="7"/>
      <c r="S370" s="83"/>
      <c r="T370" s="83"/>
      <c r="U370" s="83"/>
      <c r="V370" s="83"/>
      <c r="W370" s="83"/>
      <c r="X370" s="83"/>
      <c r="Y370" s="83"/>
      <c r="Z370" s="83"/>
    </row>
    <row r="371" spans="3:26" ht="15" customHeight="1" x14ac:dyDescent="0.45">
      <c r="C371" s="7"/>
      <c r="D371" s="83"/>
      <c r="E371" s="83"/>
      <c r="F371" s="83"/>
      <c r="G371" s="83"/>
      <c r="H371" s="83"/>
      <c r="I371" s="83"/>
      <c r="J371" s="83"/>
      <c r="K371" s="7"/>
      <c r="L371" s="7"/>
      <c r="M371" s="83"/>
      <c r="N371" s="83"/>
      <c r="O371" s="83"/>
      <c r="P371" s="83"/>
      <c r="Q371" s="83"/>
      <c r="R371" s="7"/>
      <c r="S371" s="83"/>
      <c r="T371" s="83"/>
      <c r="U371" s="83"/>
      <c r="V371" s="83"/>
      <c r="W371" s="83"/>
      <c r="X371" s="83"/>
      <c r="Y371" s="83"/>
      <c r="Z371" s="83"/>
    </row>
    <row r="372" spans="3:26" ht="15" customHeight="1" x14ac:dyDescent="0.45">
      <c r="C372" s="7"/>
      <c r="D372" s="83"/>
      <c r="E372" s="83"/>
      <c r="F372" s="83"/>
      <c r="G372" s="83"/>
      <c r="H372" s="83"/>
      <c r="I372" s="83"/>
      <c r="J372" s="83"/>
      <c r="K372" s="7"/>
      <c r="L372" s="7"/>
      <c r="M372" s="83"/>
      <c r="N372" s="83"/>
      <c r="O372" s="83"/>
      <c r="P372" s="83"/>
      <c r="Q372" s="83"/>
      <c r="R372" s="7"/>
      <c r="S372" s="83"/>
      <c r="T372" s="83"/>
      <c r="U372" s="83"/>
      <c r="V372" s="83"/>
      <c r="W372" s="83"/>
      <c r="X372" s="83"/>
      <c r="Y372" s="83"/>
      <c r="Z372" s="83"/>
    </row>
    <row r="373" spans="3:26" ht="15" customHeight="1" x14ac:dyDescent="0.45">
      <c r="C373" s="7"/>
      <c r="D373" s="83"/>
      <c r="E373" s="83"/>
      <c r="F373" s="83"/>
      <c r="G373" s="83"/>
      <c r="H373" s="83"/>
      <c r="I373" s="83"/>
      <c r="J373" s="83"/>
      <c r="K373" s="7"/>
      <c r="L373" s="7"/>
      <c r="M373" s="83"/>
      <c r="N373" s="83"/>
      <c r="O373" s="83"/>
      <c r="P373" s="83"/>
      <c r="Q373" s="83"/>
      <c r="R373" s="7"/>
      <c r="S373" s="83"/>
      <c r="T373" s="83"/>
      <c r="U373" s="83"/>
      <c r="V373" s="83"/>
      <c r="W373" s="83"/>
      <c r="X373" s="83"/>
      <c r="Y373" s="83"/>
      <c r="Z373" s="83"/>
    </row>
    <row r="374" spans="3:26" ht="15" customHeight="1" x14ac:dyDescent="0.45">
      <c r="C374" s="7"/>
      <c r="D374" s="83"/>
      <c r="E374" s="83"/>
      <c r="F374" s="83"/>
      <c r="G374" s="83"/>
      <c r="H374" s="83"/>
      <c r="I374" s="83"/>
      <c r="J374" s="83"/>
      <c r="K374" s="7"/>
      <c r="L374" s="7"/>
      <c r="M374" s="83"/>
      <c r="N374" s="83"/>
      <c r="O374" s="83"/>
      <c r="P374" s="83"/>
      <c r="Q374" s="83"/>
      <c r="R374" s="7"/>
      <c r="S374" s="83"/>
      <c r="T374" s="83"/>
      <c r="U374" s="83"/>
      <c r="V374" s="83"/>
      <c r="W374" s="83"/>
      <c r="X374" s="83"/>
      <c r="Y374" s="83"/>
      <c r="Z374" s="83"/>
    </row>
    <row r="375" spans="3:26" ht="15" customHeight="1" x14ac:dyDescent="0.45">
      <c r="C375" s="7"/>
      <c r="D375" s="83"/>
      <c r="E375" s="83"/>
      <c r="F375" s="83"/>
      <c r="G375" s="83"/>
      <c r="H375" s="83"/>
      <c r="I375" s="83"/>
      <c r="J375" s="83"/>
      <c r="K375" s="7"/>
      <c r="L375" s="7"/>
      <c r="M375" s="83"/>
      <c r="N375" s="83"/>
      <c r="O375" s="83"/>
      <c r="P375" s="83"/>
      <c r="Q375" s="83"/>
      <c r="R375" s="7"/>
      <c r="S375" s="83"/>
      <c r="T375" s="83"/>
      <c r="U375" s="83"/>
      <c r="V375" s="83"/>
      <c r="W375" s="83"/>
      <c r="X375" s="83"/>
      <c r="Y375" s="83"/>
      <c r="Z375" s="83"/>
    </row>
    <row r="376" spans="3:26" ht="15" customHeight="1" x14ac:dyDescent="0.45">
      <c r="C376" s="7"/>
      <c r="D376" s="83"/>
      <c r="E376" s="83"/>
      <c r="F376" s="83"/>
      <c r="G376" s="83"/>
      <c r="H376" s="83"/>
      <c r="I376" s="83"/>
      <c r="J376" s="83"/>
      <c r="K376" s="7"/>
      <c r="L376" s="7"/>
      <c r="M376" s="83"/>
      <c r="N376" s="83"/>
      <c r="O376" s="83"/>
      <c r="P376" s="83"/>
      <c r="Q376" s="83"/>
      <c r="R376" s="7"/>
      <c r="S376" s="83"/>
      <c r="T376" s="83"/>
      <c r="U376" s="83"/>
      <c r="V376" s="83"/>
      <c r="W376" s="83"/>
      <c r="X376" s="83"/>
      <c r="Y376" s="83"/>
      <c r="Z376" s="83"/>
    </row>
    <row r="377" spans="3:26" ht="15" customHeight="1" x14ac:dyDescent="0.45">
      <c r="C377" s="7"/>
      <c r="D377" s="83"/>
      <c r="E377" s="83"/>
      <c r="F377" s="83"/>
      <c r="G377" s="83"/>
      <c r="H377" s="83"/>
      <c r="I377" s="83"/>
      <c r="J377" s="83"/>
      <c r="K377" s="7"/>
      <c r="L377" s="7"/>
      <c r="M377" s="83"/>
      <c r="N377" s="83"/>
      <c r="O377" s="83"/>
      <c r="P377" s="83"/>
      <c r="Q377" s="83"/>
      <c r="R377" s="7"/>
      <c r="S377" s="83"/>
      <c r="T377" s="83"/>
      <c r="U377" s="83"/>
      <c r="V377" s="83"/>
      <c r="W377" s="83"/>
      <c r="X377" s="83"/>
      <c r="Y377" s="83"/>
      <c r="Z377" s="83"/>
    </row>
    <row r="378" spans="3:26" ht="15" customHeight="1" x14ac:dyDescent="0.45">
      <c r="C378" s="7"/>
      <c r="D378" s="83"/>
      <c r="E378" s="83"/>
      <c r="F378" s="83"/>
      <c r="G378" s="83"/>
      <c r="H378" s="83"/>
      <c r="I378" s="83"/>
      <c r="J378" s="83"/>
      <c r="K378" s="7"/>
      <c r="L378" s="7"/>
      <c r="M378" s="83"/>
      <c r="N378" s="83"/>
      <c r="O378" s="83"/>
      <c r="P378" s="83"/>
      <c r="Q378" s="83"/>
      <c r="R378" s="7"/>
      <c r="S378" s="83"/>
      <c r="T378" s="83"/>
      <c r="U378" s="83"/>
      <c r="V378" s="83"/>
      <c r="W378" s="83"/>
      <c r="X378" s="83"/>
      <c r="Y378" s="83"/>
      <c r="Z378" s="83"/>
    </row>
    <row r="379" spans="3:26" ht="15" customHeight="1" x14ac:dyDescent="0.45">
      <c r="C379" s="7"/>
      <c r="D379" s="83"/>
      <c r="E379" s="83"/>
      <c r="F379" s="83"/>
      <c r="G379" s="83"/>
      <c r="H379" s="83"/>
      <c r="I379" s="83"/>
      <c r="J379" s="83"/>
      <c r="K379" s="7"/>
      <c r="L379" s="7"/>
      <c r="M379" s="83"/>
      <c r="N379" s="83"/>
      <c r="O379" s="83"/>
      <c r="P379" s="83"/>
      <c r="Q379" s="83"/>
      <c r="R379" s="7"/>
      <c r="S379" s="83"/>
      <c r="T379" s="83"/>
      <c r="U379" s="83"/>
      <c r="V379" s="83"/>
      <c r="W379" s="83"/>
      <c r="X379" s="83"/>
      <c r="Y379" s="83"/>
      <c r="Z379" s="83"/>
    </row>
    <row r="380" spans="3:26" ht="15" customHeight="1" x14ac:dyDescent="0.45">
      <c r="C380" s="7"/>
      <c r="D380" s="83"/>
      <c r="E380" s="83"/>
      <c r="F380" s="83"/>
      <c r="G380" s="83"/>
      <c r="H380" s="83"/>
      <c r="I380" s="83"/>
      <c r="J380" s="83"/>
      <c r="K380" s="7"/>
      <c r="L380" s="7"/>
      <c r="M380" s="83"/>
      <c r="N380" s="83"/>
      <c r="O380" s="83"/>
      <c r="P380" s="83"/>
      <c r="Q380" s="83"/>
      <c r="R380" s="7"/>
      <c r="S380" s="83"/>
      <c r="T380" s="83"/>
      <c r="U380" s="83"/>
      <c r="V380" s="83"/>
      <c r="W380" s="83"/>
      <c r="X380" s="83"/>
      <c r="Y380" s="83"/>
      <c r="Z380" s="83"/>
    </row>
    <row r="381" spans="3:26" ht="15" customHeight="1" x14ac:dyDescent="0.45">
      <c r="C381" s="7"/>
      <c r="D381" s="83"/>
      <c r="E381" s="83"/>
      <c r="F381" s="83"/>
      <c r="G381" s="83"/>
      <c r="H381" s="83"/>
      <c r="I381" s="83"/>
      <c r="J381" s="83"/>
      <c r="K381" s="7"/>
      <c r="L381" s="7"/>
      <c r="M381" s="83"/>
      <c r="N381" s="83"/>
      <c r="O381" s="83"/>
      <c r="P381" s="83"/>
      <c r="Q381" s="83"/>
      <c r="R381" s="7"/>
      <c r="S381" s="83"/>
      <c r="T381" s="83"/>
      <c r="U381" s="83"/>
      <c r="V381" s="83"/>
      <c r="W381" s="83"/>
      <c r="X381" s="83"/>
      <c r="Y381" s="83"/>
      <c r="Z381" s="83"/>
    </row>
    <row r="382" spans="3:26" ht="15" customHeight="1" x14ac:dyDescent="0.45">
      <c r="C382" s="7"/>
      <c r="D382" s="83"/>
      <c r="E382" s="83"/>
      <c r="F382" s="83"/>
      <c r="G382" s="83"/>
      <c r="H382" s="83"/>
      <c r="I382" s="83"/>
      <c r="J382" s="83"/>
      <c r="K382" s="7"/>
      <c r="L382" s="7"/>
      <c r="M382" s="83"/>
      <c r="N382" s="83"/>
      <c r="O382" s="83"/>
      <c r="P382" s="83"/>
      <c r="Q382" s="83"/>
      <c r="R382" s="7"/>
      <c r="S382" s="83"/>
      <c r="T382" s="83"/>
      <c r="U382" s="83"/>
      <c r="V382" s="83"/>
      <c r="W382" s="83"/>
      <c r="X382" s="83"/>
      <c r="Y382" s="83"/>
      <c r="Z382" s="83"/>
    </row>
    <row r="383" spans="3:26" ht="15" customHeight="1" x14ac:dyDescent="0.45">
      <c r="C383" s="7"/>
      <c r="D383" s="83"/>
      <c r="E383" s="83"/>
      <c r="F383" s="83"/>
      <c r="G383" s="83"/>
      <c r="H383" s="83"/>
      <c r="I383" s="83"/>
      <c r="J383" s="83"/>
      <c r="K383" s="7"/>
      <c r="L383" s="7"/>
      <c r="M383" s="83"/>
      <c r="N383" s="83"/>
      <c r="O383" s="83"/>
      <c r="P383" s="83"/>
      <c r="Q383" s="83"/>
      <c r="R383" s="7"/>
      <c r="S383" s="83"/>
      <c r="T383" s="83"/>
      <c r="U383" s="83"/>
      <c r="V383" s="83"/>
      <c r="W383" s="83"/>
      <c r="X383" s="83"/>
      <c r="Y383" s="83"/>
      <c r="Z383" s="83"/>
    </row>
    <row r="384" spans="3:26" ht="15" customHeight="1" x14ac:dyDescent="0.45">
      <c r="C384" s="7"/>
      <c r="D384" s="83"/>
      <c r="E384" s="83"/>
      <c r="F384" s="83"/>
      <c r="G384" s="83"/>
      <c r="H384" s="83"/>
      <c r="I384" s="83"/>
      <c r="J384" s="83"/>
      <c r="K384" s="7"/>
      <c r="L384" s="7"/>
      <c r="M384" s="83"/>
      <c r="N384" s="83"/>
      <c r="O384" s="83"/>
      <c r="P384" s="83"/>
      <c r="Q384" s="83"/>
      <c r="R384" s="7"/>
      <c r="S384" s="83"/>
      <c r="T384" s="83"/>
      <c r="U384" s="83"/>
      <c r="V384" s="83"/>
      <c r="W384" s="83"/>
      <c r="X384" s="83"/>
      <c r="Y384" s="83"/>
      <c r="Z384" s="83"/>
    </row>
    <row r="385" spans="3:26" ht="15" customHeight="1" x14ac:dyDescent="0.45">
      <c r="C385" s="7"/>
      <c r="D385" s="83"/>
      <c r="E385" s="83"/>
      <c r="F385" s="83"/>
      <c r="G385" s="83"/>
      <c r="H385" s="83"/>
      <c r="I385" s="83"/>
      <c r="J385" s="83"/>
      <c r="K385" s="7"/>
      <c r="L385" s="7"/>
      <c r="M385" s="83"/>
      <c r="N385" s="83"/>
      <c r="O385" s="83"/>
      <c r="P385" s="83"/>
      <c r="Q385" s="83"/>
      <c r="R385" s="7"/>
      <c r="S385" s="83"/>
      <c r="T385" s="83"/>
      <c r="U385" s="83"/>
      <c r="V385" s="83"/>
      <c r="W385" s="83"/>
      <c r="X385" s="83"/>
      <c r="Y385" s="83"/>
      <c r="Z385" s="83"/>
    </row>
    <row r="386" spans="3:26" ht="15" customHeight="1" x14ac:dyDescent="0.45">
      <c r="C386" s="7"/>
      <c r="D386" s="83"/>
      <c r="E386" s="83"/>
      <c r="F386" s="83"/>
      <c r="G386" s="83"/>
      <c r="H386" s="83"/>
      <c r="I386" s="83"/>
      <c r="J386" s="83"/>
      <c r="K386" s="7"/>
      <c r="L386" s="7"/>
      <c r="M386" s="83"/>
      <c r="N386" s="83"/>
      <c r="O386" s="83"/>
      <c r="P386" s="83"/>
      <c r="Q386" s="83"/>
      <c r="R386" s="7"/>
      <c r="S386" s="83"/>
      <c r="T386" s="83"/>
      <c r="U386" s="83"/>
      <c r="V386" s="83"/>
      <c r="W386" s="83"/>
      <c r="X386" s="83"/>
      <c r="Y386" s="83"/>
      <c r="Z386" s="83"/>
    </row>
    <row r="387" spans="3:26" ht="15" customHeight="1" x14ac:dyDescent="0.45">
      <c r="C387" s="7"/>
      <c r="D387" s="83"/>
      <c r="E387" s="83"/>
      <c r="F387" s="83"/>
      <c r="G387" s="83"/>
      <c r="H387" s="83"/>
      <c r="I387" s="83"/>
      <c r="J387" s="83"/>
      <c r="K387" s="7"/>
      <c r="L387" s="7"/>
      <c r="M387" s="83"/>
      <c r="N387" s="83"/>
      <c r="O387" s="83"/>
      <c r="P387" s="83"/>
      <c r="Q387" s="83"/>
      <c r="R387" s="7"/>
      <c r="S387" s="83"/>
      <c r="T387" s="83"/>
      <c r="U387" s="83"/>
      <c r="V387" s="83"/>
      <c r="W387" s="83"/>
      <c r="X387" s="83"/>
      <c r="Y387" s="83"/>
      <c r="Z387" s="83"/>
    </row>
    <row r="388" spans="3:26" ht="15" customHeight="1" x14ac:dyDescent="0.45">
      <c r="C388" s="7"/>
      <c r="D388" s="83"/>
      <c r="E388" s="83"/>
      <c r="F388" s="83"/>
      <c r="G388" s="83"/>
      <c r="H388" s="83"/>
      <c r="I388" s="83"/>
      <c r="J388" s="83"/>
      <c r="K388" s="7"/>
      <c r="L388" s="7"/>
      <c r="M388" s="83"/>
      <c r="N388" s="83"/>
      <c r="O388" s="83"/>
      <c r="P388" s="83"/>
      <c r="Q388" s="83"/>
      <c r="R388" s="7"/>
      <c r="S388" s="83"/>
      <c r="T388" s="83"/>
      <c r="U388" s="83"/>
      <c r="V388" s="83"/>
      <c r="W388" s="83"/>
      <c r="X388" s="83"/>
      <c r="Y388" s="83"/>
      <c r="Z388" s="83"/>
    </row>
    <row r="389" spans="3:26" ht="15" customHeight="1" x14ac:dyDescent="0.45">
      <c r="C389" s="7"/>
      <c r="D389" s="83"/>
      <c r="E389" s="83"/>
      <c r="F389" s="83"/>
      <c r="G389" s="83"/>
      <c r="H389" s="83"/>
      <c r="I389" s="83"/>
      <c r="J389" s="83"/>
      <c r="K389" s="7"/>
      <c r="L389" s="7"/>
      <c r="M389" s="83"/>
      <c r="N389" s="83"/>
      <c r="O389" s="83"/>
      <c r="P389" s="83"/>
      <c r="Q389" s="83"/>
      <c r="R389" s="7"/>
      <c r="S389" s="83"/>
      <c r="T389" s="83"/>
      <c r="U389" s="83"/>
      <c r="V389" s="83"/>
      <c r="W389" s="83"/>
      <c r="X389" s="83"/>
      <c r="Y389" s="83"/>
      <c r="Z389" s="83"/>
    </row>
    <row r="390" spans="3:26" ht="15" customHeight="1" x14ac:dyDescent="0.45">
      <c r="C390" s="7"/>
      <c r="D390" s="83"/>
      <c r="E390" s="83"/>
      <c r="F390" s="83"/>
      <c r="G390" s="83"/>
      <c r="H390" s="83"/>
      <c r="I390" s="83"/>
      <c r="J390" s="83"/>
      <c r="K390" s="7"/>
      <c r="L390" s="7"/>
      <c r="M390" s="83"/>
      <c r="N390" s="83"/>
      <c r="O390" s="83"/>
      <c r="P390" s="83"/>
      <c r="Q390" s="83"/>
      <c r="R390" s="7"/>
      <c r="S390" s="83"/>
      <c r="T390" s="83"/>
      <c r="U390" s="83"/>
      <c r="V390" s="83"/>
      <c r="W390" s="83"/>
      <c r="X390" s="83"/>
      <c r="Y390" s="83"/>
      <c r="Z390" s="83"/>
    </row>
    <row r="391" spans="3:26" ht="15" customHeight="1" x14ac:dyDescent="0.45">
      <c r="C391" s="7"/>
      <c r="D391" s="83"/>
      <c r="E391" s="83"/>
      <c r="F391" s="83"/>
      <c r="G391" s="83"/>
      <c r="H391" s="83"/>
      <c r="I391" s="83"/>
      <c r="J391" s="83"/>
      <c r="K391" s="7"/>
      <c r="L391" s="7"/>
      <c r="M391" s="83"/>
      <c r="N391" s="83"/>
      <c r="O391" s="83"/>
      <c r="P391" s="83"/>
      <c r="Q391" s="83"/>
      <c r="R391" s="7"/>
      <c r="S391" s="83"/>
      <c r="T391" s="83"/>
      <c r="U391" s="83"/>
      <c r="V391" s="83"/>
      <c r="W391" s="83"/>
      <c r="X391" s="83"/>
      <c r="Y391" s="83"/>
      <c r="Z391" s="83"/>
    </row>
    <row r="392" spans="3:26" ht="15" customHeight="1" x14ac:dyDescent="0.45">
      <c r="C392" s="7"/>
      <c r="D392" s="83"/>
      <c r="E392" s="83"/>
      <c r="F392" s="83"/>
      <c r="G392" s="83"/>
      <c r="H392" s="83"/>
      <c r="I392" s="83"/>
      <c r="J392" s="83"/>
      <c r="K392" s="7"/>
      <c r="L392" s="7"/>
      <c r="M392" s="83"/>
      <c r="N392" s="83"/>
      <c r="O392" s="83"/>
      <c r="P392" s="83"/>
      <c r="Q392" s="83"/>
      <c r="R392" s="7"/>
      <c r="S392" s="83"/>
      <c r="T392" s="83"/>
      <c r="U392" s="83"/>
      <c r="V392" s="83"/>
      <c r="W392" s="83"/>
      <c r="X392" s="83"/>
      <c r="Y392" s="83"/>
      <c r="Z392" s="83"/>
    </row>
    <row r="393" spans="3:26" ht="15" customHeight="1" x14ac:dyDescent="0.45">
      <c r="C393" s="7"/>
      <c r="D393" s="83"/>
      <c r="E393" s="83"/>
      <c r="F393" s="83"/>
      <c r="G393" s="83"/>
      <c r="H393" s="83"/>
      <c r="I393" s="83"/>
      <c r="J393" s="83"/>
      <c r="K393" s="7"/>
      <c r="L393" s="7"/>
      <c r="M393" s="83"/>
      <c r="N393" s="83"/>
      <c r="O393" s="83"/>
      <c r="P393" s="83"/>
      <c r="Q393" s="83"/>
      <c r="R393" s="7"/>
      <c r="S393" s="83"/>
      <c r="T393" s="83"/>
      <c r="U393" s="83"/>
      <c r="V393" s="83"/>
      <c r="W393" s="83"/>
      <c r="X393" s="83"/>
      <c r="Y393" s="83"/>
      <c r="Z393" s="83"/>
    </row>
    <row r="394" spans="3:26" ht="15" customHeight="1" x14ac:dyDescent="0.45">
      <c r="C394" s="7"/>
      <c r="D394" s="83"/>
      <c r="E394" s="83"/>
      <c r="F394" s="83"/>
      <c r="G394" s="83"/>
      <c r="H394" s="83"/>
      <c r="I394" s="83"/>
      <c r="J394" s="83"/>
      <c r="K394" s="7"/>
      <c r="L394" s="7"/>
      <c r="M394" s="83"/>
      <c r="N394" s="83"/>
      <c r="O394" s="83"/>
      <c r="P394" s="83"/>
      <c r="Q394" s="83"/>
      <c r="R394" s="7"/>
      <c r="S394" s="83"/>
      <c r="T394" s="83"/>
      <c r="U394" s="83"/>
      <c r="V394" s="83"/>
      <c r="W394" s="83"/>
      <c r="X394" s="83"/>
      <c r="Y394" s="83"/>
      <c r="Z394" s="83"/>
    </row>
    <row r="395" spans="3:26" ht="15" customHeight="1" x14ac:dyDescent="0.45">
      <c r="C395" s="7"/>
      <c r="D395" s="83"/>
      <c r="E395" s="83"/>
      <c r="F395" s="83"/>
      <c r="G395" s="83"/>
      <c r="H395" s="83"/>
      <c r="I395" s="83"/>
      <c r="J395" s="83"/>
      <c r="K395" s="7"/>
      <c r="L395" s="7"/>
      <c r="M395" s="83"/>
      <c r="N395" s="83"/>
      <c r="O395" s="83"/>
      <c r="P395" s="83"/>
      <c r="Q395" s="83"/>
      <c r="R395" s="7"/>
      <c r="S395" s="83"/>
      <c r="T395" s="83"/>
      <c r="U395" s="83"/>
      <c r="V395" s="83"/>
      <c r="W395" s="83"/>
      <c r="X395" s="83"/>
      <c r="Y395" s="83"/>
      <c r="Z395" s="83"/>
    </row>
    <row r="396" spans="3:26" ht="15" customHeight="1" x14ac:dyDescent="0.45">
      <c r="C396" s="7"/>
      <c r="D396" s="83"/>
      <c r="E396" s="83"/>
      <c r="F396" s="83"/>
      <c r="G396" s="83"/>
      <c r="H396" s="83"/>
      <c r="I396" s="83"/>
      <c r="J396" s="83"/>
      <c r="K396" s="7"/>
      <c r="L396" s="7"/>
      <c r="M396" s="83"/>
      <c r="N396" s="83"/>
      <c r="O396" s="83"/>
      <c r="P396" s="83"/>
      <c r="Q396" s="83"/>
      <c r="R396" s="7"/>
      <c r="S396" s="83"/>
      <c r="T396" s="83"/>
      <c r="U396" s="83"/>
      <c r="V396" s="83"/>
      <c r="W396" s="83"/>
      <c r="X396" s="83"/>
      <c r="Y396" s="83"/>
      <c r="Z396" s="83"/>
    </row>
    <row r="397" spans="3:26" ht="15" customHeight="1" x14ac:dyDescent="0.45">
      <c r="C397" s="7"/>
      <c r="D397" s="83"/>
      <c r="E397" s="83"/>
      <c r="F397" s="83"/>
      <c r="G397" s="83"/>
      <c r="H397" s="83"/>
      <c r="I397" s="83"/>
      <c r="J397" s="83"/>
      <c r="K397" s="7"/>
      <c r="L397" s="7"/>
      <c r="M397" s="83"/>
      <c r="N397" s="83"/>
      <c r="O397" s="83"/>
      <c r="P397" s="83"/>
      <c r="Q397" s="83"/>
      <c r="R397" s="7"/>
      <c r="S397" s="83"/>
      <c r="T397" s="83"/>
      <c r="U397" s="83"/>
      <c r="V397" s="83"/>
      <c r="W397" s="83"/>
      <c r="X397" s="83"/>
      <c r="Y397" s="83"/>
      <c r="Z397" s="83"/>
    </row>
    <row r="398" spans="3:26" ht="15" customHeight="1" x14ac:dyDescent="0.45">
      <c r="C398" s="7"/>
      <c r="D398" s="83"/>
      <c r="E398" s="83"/>
      <c r="F398" s="83"/>
      <c r="G398" s="83"/>
      <c r="H398" s="83"/>
      <c r="I398" s="83"/>
      <c r="J398" s="83"/>
      <c r="K398" s="7"/>
      <c r="L398" s="7"/>
      <c r="M398" s="83"/>
      <c r="N398" s="83"/>
      <c r="O398" s="83"/>
      <c r="P398" s="83"/>
      <c r="Q398" s="83"/>
      <c r="R398" s="7"/>
      <c r="S398" s="83"/>
      <c r="T398" s="83"/>
      <c r="U398" s="83"/>
      <c r="V398" s="83"/>
      <c r="W398" s="83"/>
      <c r="X398" s="83"/>
      <c r="Y398" s="83"/>
      <c r="Z398" s="83"/>
    </row>
    <row r="399" spans="3:26" ht="15" customHeight="1" x14ac:dyDescent="0.45">
      <c r="C399" s="7"/>
      <c r="D399" s="83"/>
      <c r="E399" s="83"/>
      <c r="F399" s="83"/>
      <c r="G399" s="83"/>
      <c r="H399" s="83"/>
      <c r="I399" s="83"/>
      <c r="J399" s="83"/>
      <c r="K399" s="7"/>
      <c r="L399" s="7"/>
      <c r="M399" s="83"/>
      <c r="N399" s="83"/>
      <c r="O399" s="83"/>
      <c r="P399" s="83"/>
      <c r="Q399" s="83"/>
      <c r="R399" s="7"/>
      <c r="S399" s="83"/>
      <c r="T399" s="83"/>
      <c r="U399" s="83"/>
      <c r="V399" s="83"/>
      <c r="W399" s="83"/>
      <c r="X399" s="83"/>
      <c r="Y399" s="83"/>
      <c r="Z399" s="83"/>
    </row>
    <row r="400" spans="3:26" ht="15" customHeight="1" x14ac:dyDescent="0.45">
      <c r="C400" s="7"/>
      <c r="D400" s="83"/>
      <c r="E400" s="83"/>
      <c r="F400" s="83"/>
      <c r="G400" s="83"/>
      <c r="H400" s="83"/>
      <c r="I400" s="83"/>
      <c r="J400" s="83"/>
      <c r="K400" s="7"/>
      <c r="L400" s="7"/>
      <c r="M400" s="83"/>
      <c r="N400" s="83"/>
      <c r="O400" s="83"/>
      <c r="P400" s="83"/>
      <c r="Q400" s="83"/>
      <c r="R400" s="7"/>
      <c r="S400" s="83"/>
      <c r="T400" s="83"/>
      <c r="U400" s="83"/>
      <c r="V400" s="83"/>
      <c r="W400" s="83"/>
      <c r="X400" s="83"/>
      <c r="Y400" s="83"/>
      <c r="Z400" s="83"/>
    </row>
    <row r="401" spans="3:26" ht="15" customHeight="1" x14ac:dyDescent="0.45">
      <c r="C401" s="7"/>
      <c r="D401" s="83"/>
      <c r="E401" s="83"/>
      <c r="F401" s="83"/>
      <c r="G401" s="83"/>
      <c r="H401" s="83"/>
      <c r="I401" s="83"/>
      <c r="J401" s="83"/>
      <c r="K401" s="7"/>
      <c r="L401" s="7"/>
      <c r="M401" s="83"/>
      <c r="N401" s="83"/>
      <c r="O401" s="83"/>
      <c r="P401" s="83"/>
      <c r="Q401" s="83"/>
      <c r="R401" s="7"/>
      <c r="S401" s="83"/>
      <c r="T401" s="83"/>
      <c r="U401" s="83"/>
      <c r="V401" s="83"/>
      <c r="W401" s="83"/>
      <c r="X401" s="83"/>
      <c r="Y401" s="83"/>
      <c r="Z401" s="83"/>
    </row>
    <row r="402" spans="3:26" ht="15" customHeight="1" x14ac:dyDescent="0.45">
      <c r="C402" s="7"/>
      <c r="D402" s="83"/>
      <c r="E402" s="83"/>
      <c r="F402" s="83"/>
      <c r="G402" s="83"/>
      <c r="H402" s="83"/>
      <c r="I402" s="83"/>
      <c r="J402" s="83"/>
      <c r="K402" s="7"/>
      <c r="L402" s="7"/>
      <c r="M402" s="83"/>
      <c r="N402" s="83"/>
      <c r="O402" s="83"/>
      <c r="P402" s="83"/>
      <c r="Q402" s="83"/>
      <c r="R402" s="7"/>
      <c r="S402" s="83"/>
      <c r="T402" s="83"/>
      <c r="U402" s="83"/>
      <c r="V402" s="83"/>
      <c r="W402" s="83"/>
      <c r="X402" s="83"/>
      <c r="Y402" s="83"/>
      <c r="Z402" s="83"/>
    </row>
    <row r="403" spans="3:26" ht="15" customHeight="1" x14ac:dyDescent="0.45">
      <c r="C403" s="7"/>
      <c r="D403" s="83"/>
      <c r="E403" s="83"/>
      <c r="F403" s="83"/>
      <c r="G403" s="83"/>
      <c r="H403" s="83"/>
      <c r="I403" s="83"/>
      <c r="J403" s="83"/>
      <c r="K403" s="7"/>
      <c r="L403" s="7"/>
      <c r="M403" s="83"/>
      <c r="N403" s="83"/>
      <c r="O403" s="83"/>
      <c r="P403" s="83"/>
      <c r="Q403" s="83"/>
      <c r="R403" s="7"/>
      <c r="S403" s="83"/>
      <c r="T403" s="83"/>
      <c r="U403" s="83"/>
      <c r="V403" s="83"/>
      <c r="W403" s="83"/>
      <c r="X403" s="83"/>
      <c r="Y403" s="83"/>
      <c r="Z403" s="83"/>
    </row>
    <row r="404" spans="3:26" ht="15" customHeight="1" x14ac:dyDescent="0.45">
      <c r="C404" s="7"/>
      <c r="D404" s="83"/>
      <c r="E404" s="83"/>
      <c r="F404" s="83"/>
      <c r="G404" s="83"/>
      <c r="H404" s="83"/>
      <c r="I404" s="83"/>
      <c r="J404" s="83"/>
      <c r="K404" s="7"/>
      <c r="L404" s="7"/>
      <c r="M404" s="83"/>
      <c r="N404" s="83"/>
      <c r="O404" s="83"/>
      <c r="P404" s="83"/>
      <c r="Q404" s="83"/>
      <c r="R404" s="7"/>
      <c r="S404" s="83"/>
      <c r="T404" s="83"/>
      <c r="U404" s="83"/>
      <c r="V404" s="83"/>
      <c r="W404" s="83"/>
      <c r="X404" s="83"/>
      <c r="Y404" s="83"/>
      <c r="Z404" s="83"/>
    </row>
    <row r="405" spans="3:26" ht="15" customHeight="1" x14ac:dyDescent="0.45">
      <c r="C405" s="7"/>
      <c r="D405" s="83"/>
      <c r="E405" s="83"/>
      <c r="F405" s="83"/>
      <c r="G405" s="83"/>
      <c r="H405" s="83"/>
      <c r="I405" s="83"/>
      <c r="J405" s="83"/>
      <c r="K405" s="7"/>
      <c r="L405" s="7"/>
      <c r="M405" s="83"/>
      <c r="N405" s="83"/>
      <c r="O405" s="83"/>
      <c r="P405" s="83"/>
      <c r="Q405" s="83"/>
      <c r="R405" s="7"/>
      <c r="S405" s="83"/>
      <c r="T405" s="83"/>
      <c r="U405" s="83"/>
      <c r="V405" s="83"/>
      <c r="W405" s="83"/>
      <c r="X405" s="83"/>
      <c r="Y405" s="83"/>
      <c r="Z405" s="83"/>
    </row>
    <row r="406" spans="3:26" ht="15" customHeight="1" x14ac:dyDescent="0.45">
      <c r="C406" s="7"/>
      <c r="D406" s="83"/>
      <c r="E406" s="83"/>
      <c r="F406" s="83"/>
      <c r="G406" s="83"/>
      <c r="H406" s="83"/>
      <c r="I406" s="83"/>
      <c r="J406" s="83"/>
      <c r="K406" s="7"/>
      <c r="L406" s="7"/>
      <c r="M406" s="83"/>
      <c r="N406" s="83"/>
      <c r="O406" s="83"/>
      <c r="P406" s="83"/>
      <c r="Q406" s="83"/>
      <c r="R406" s="7"/>
      <c r="S406" s="83"/>
      <c r="T406" s="83"/>
      <c r="U406" s="83"/>
      <c r="V406" s="83"/>
      <c r="W406" s="83"/>
      <c r="X406" s="83"/>
      <c r="Y406" s="83"/>
      <c r="Z406" s="83"/>
    </row>
    <row r="407" spans="3:26" ht="15" customHeight="1" x14ac:dyDescent="0.45">
      <c r="C407" s="7"/>
      <c r="D407" s="83"/>
      <c r="E407" s="83"/>
      <c r="F407" s="83"/>
      <c r="G407" s="83"/>
      <c r="H407" s="83"/>
      <c r="I407" s="83"/>
      <c r="J407" s="83"/>
      <c r="K407" s="7"/>
      <c r="L407" s="7"/>
      <c r="M407" s="83"/>
      <c r="N407" s="83"/>
      <c r="O407" s="83"/>
      <c r="P407" s="83"/>
      <c r="Q407" s="83"/>
      <c r="R407" s="7"/>
      <c r="S407" s="83"/>
      <c r="T407" s="83"/>
      <c r="U407" s="83"/>
      <c r="V407" s="83"/>
      <c r="W407" s="83"/>
      <c r="X407" s="83"/>
      <c r="Y407" s="83"/>
      <c r="Z407" s="83"/>
    </row>
    <row r="408" spans="3:26" ht="15" customHeight="1" x14ac:dyDescent="0.45">
      <c r="C408" s="7"/>
      <c r="D408" s="83"/>
      <c r="E408" s="83"/>
      <c r="F408" s="83"/>
      <c r="G408" s="83"/>
      <c r="H408" s="83"/>
      <c r="I408" s="83"/>
      <c r="J408" s="83"/>
      <c r="K408" s="7"/>
      <c r="L408" s="7"/>
      <c r="M408" s="83"/>
      <c r="N408" s="83"/>
      <c r="O408" s="83"/>
      <c r="P408" s="83"/>
      <c r="Q408" s="83"/>
      <c r="R408" s="7"/>
      <c r="S408" s="83"/>
      <c r="T408" s="83"/>
      <c r="U408" s="83"/>
      <c r="V408" s="83"/>
      <c r="W408" s="83"/>
      <c r="X408" s="83"/>
      <c r="Y408" s="83"/>
      <c r="Z408" s="83"/>
    </row>
    <row r="409" spans="3:26" ht="15" customHeight="1" x14ac:dyDescent="0.45">
      <c r="C409" s="7"/>
      <c r="D409" s="83"/>
      <c r="E409" s="83"/>
      <c r="F409" s="83"/>
      <c r="G409" s="83"/>
      <c r="H409" s="83"/>
      <c r="I409" s="83"/>
      <c r="J409" s="83"/>
      <c r="K409" s="7"/>
      <c r="L409" s="7"/>
      <c r="M409" s="83"/>
      <c r="N409" s="83"/>
      <c r="O409" s="83"/>
      <c r="P409" s="83"/>
      <c r="Q409" s="83"/>
      <c r="R409" s="7"/>
      <c r="S409" s="83"/>
      <c r="T409" s="83"/>
      <c r="U409" s="83"/>
      <c r="V409" s="83"/>
      <c r="W409" s="83"/>
      <c r="X409" s="83"/>
      <c r="Y409" s="83"/>
      <c r="Z409" s="83"/>
    </row>
    <row r="410" spans="3:26" ht="15" customHeight="1" x14ac:dyDescent="0.45">
      <c r="C410" s="7"/>
      <c r="D410" s="83"/>
      <c r="E410" s="83"/>
      <c r="F410" s="83"/>
      <c r="G410" s="83"/>
      <c r="H410" s="83"/>
      <c r="I410" s="83"/>
      <c r="J410" s="83"/>
      <c r="K410" s="7"/>
      <c r="L410" s="7"/>
      <c r="M410" s="83"/>
      <c r="N410" s="83"/>
      <c r="O410" s="83"/>
      <c r="P410" s="83"/>
      <c r="Q410" s="83"/>
      <c r="R410" s="7"/>
      <c r="S410" s="83"/>
      <c r="T410" s="83"/>
      <c r="U410" s="83"/>
      <c r="V410" s="83"/>
      <c r="W410" s="83"/>
      <c r="X410" s="83"/>
      <c r="Y410" s="83"/>
      <c r="Z410" s="83"/>
    </row>
    <row r="411" spans="3:26" ht="15" customHeight="1" x14ac:dyDescent="0.45">
      <c r="C411" s="7"/>
      <c r="D411" s="83"/>
      <c r="E411" s="83"/>
      <c r="F411" s="83"/>
      <c r="G411" s="83"/>
      <c r="H411" s="83"/>
      <c r="I411" s="83"/>
      <c r="J411" s="83"/>
      <c r="K411" s="7"/>
      <c r="L411" s="7"/>
      <c r="M411" s="83"/>
      <c r="N411" s="83"/>
      <c r="O411" s="83"/>
      <c r="P411" s="83"/>
      <c r="Q411" s="83"/>
      <c r="R411" s="7"/>
      <c r="S411" s="83"/>
      <c r="T411" s="83"/>
      <c r="U411" s="83"/>
      <c r="V411" s="83"/>
      <c r="W411" s="83"/>
      <c r="X411" s="83"/>
      <c r="Y411" s="83"/>
      <c r="Z411" s="83"/>
    </row>
    <row r="412" spans="3:26" ht="15" customHeight="1" x14ac:dyDescent="0.45">
      <c r="C412" s="7"/>
      <c r="D412" s="83"/>
      <c r="E412" s="83"/>
      <c r="F412" s="83"/>
      <c r="G412" s="83"/>
      <c r="H412" s="83"/>
      <c r="I412" s="83"/>
      <c r="J412" s="83"/>
      <c r="K412" s="7"/>
      <c r="L412" s="7"/>
      <c r="M412" s="83"/>
      <c r="N412" s="83"/>
      <c r="O412" s="83"/>
      <c r="P412" s="83"/>
      <c r="Q412" s="83"/>
      <c r="R412" s="7"/>
      <c r="S412" s="83"/>
      <c r="T412" s="83"/>
      <c r="U412" s="83"/>
      <c r="V412" s="83"/>
      <c r="W412" s="83"/>
      <c r="X412" s="83"/>
      <c r="Y412" s="83"/>
      <c r="Z412" s="83"/>
    </row>
    <row r="413" spans="3:26" ht="15" customHeight="1" x14ac:dyDescent="0.45">
      <c r="C413" s="7"/>
      <c r="D413" s="83"/>
      <c r="E413" s="83"/>
      <c r="F413" s="83"/>
      <c r="G413" s="83"/>
      <c r="H413" s="83"/>
      <c r="I413" s="83"/>
      <c r="J413" s="83"/>
      <c r="K413" s="7"/>
      <c r="L413" s="7"/>
      <c r="M413" s="83"/>
      <c r="N413" s="83"/>
      <c r="O413" s="83"/>
      <c r="P413" s="83"/>
      <c r="Q413" s="83"/>
      <c r="R413" s="7"/>
      <c r="S413" s="83"/>
      <c r="T413" s="83"/>
      <c r="U413" s="83"/>
      <c r="V413" s="83"/>
      <c r="W413" s="83"/>
      <c r="X413" s="83"/>
      <c r="Y413" s="83"/>
      <c r="Z413" s="83"/>
    </row>
    <row r="414" spans="3:26" ht="15" customHeight="1" x14ac:dyDescent="0.45">
      <c r="C414" s="7"/>
      <c r="D414" s="83"/>
      <c r="E414" s="83"/>
      <c r="F414" s="83"/>
      <c r="G414" s="83"/>
      <c r="H414" s="83"/>
      <c r="I414" s="83"/>
      <c r="J414" s="83"/>
      <c r="K414" s="7"/>
      <c r="L414" s="7"/>
      <c r="M414" s="83"/>
      <c r="N414" s="83"/>
      <c r="O414" s="83"/>
      <c r="P414" s="83"/>
      <c r="Q414" s="83"/>
      <c r="R414" s="7"/>
      <c r="S414" s="83"/>
      <c r="T414" s="83"/>
      <c r="U414" s="83"/>
      <c r="V414" s="83"/>
      <c r="W414" s="83"/>
      <c r="X414" s="83"/>
      <c r="Y414" s="83"/>
      <c r="Z414" s="83"/>
    </row>
    <row r="415" spans="3:26" ht="15" customHeight="1" x14ac:dyDescent="0.45">
      <c r="C415" s="7"/>
      <c r="D415" s="83"/>
      <c r="E415" s="83"/>
      <c r="F415" s="83"/>
      <c r="G415" s="83"/>
      <c r="H415" s="83"/>
      <c r="I415" s="83"/>
      <c r="J415" s="83"/>
      <c r="K415" s="7"/>
      <c r="L415" s="7"/>
      <c r="M415" s="83"/>
      <c r="N415" s="83"/>
      <c r="O415" s="83"/>
      <c r="P415" s="83"/>
      <c r="Q415" s="83"/>
      <c r="R415" s="7"/>
      <c r="S415" s="83"/>
      <c r="T415" s="83"/>
      <c r="U415" s="83"/>
      <c r="V415" s="83"/>
      <c r="W415" s="83"/>
      <c r="X415" s="83"/>
      <c r="Y415" s="83"/>
      <c r="Z415" s="83"/>
    </row>
    <row r="416" spans="3:26" ht="15" customHeight="1" x14ac:dyDescent="0.45">
      <c r="C416" s="7"/>
      <c r="D416" s="83"/>
      <c r="E416" s="83"/>
      <c r="F416" s="83"/>
      <c r="G416" s="83"/>
      <c r="H416" s="83"/>
      <c r="I416" s="83"/>
      <c r="J416" s="83"/>
      <c r="K416" s="7"/>
      <c r="L416" s="7"/>
      <c r="M416" s="83"/>
      <c r="N416" s="83"/>
      <c r="O416" s="83"/>
      <c r="P416" s="83"/>
      <c r="Q416" s="83"/>
      <c r="R416" s="7"/>
      <c r="S416" s="83"/>
      <c r="T416" s="83"/>
      <c r="U416" s="83"/>
      <c r="V416" s="83"/>
      <c r="W416" s="83"/>
      <c r="X416" s="83"/>
      <c r="Y416" s="83"/>
      <c r="Z416" s="83"/>
    </row>
    <row r="417" spans="3:26" ht="15" customHeight="1" x14ac:dyDescent="0.45">
      <c r="C417" s="7"/>
      <c r="D417" s="83"/>
      <c r="E417" s="83"/>
      <c r="F417" s="83"/>
      <c r="G417" s="83"/>
      <c r="H417" s="83"/>
      <c r="I417" s="83"/>
      <c r="J417" s="83"/>
      <c r="K417" s="7"/>
      <c r="L417" s="7"/>
      <c r="M417" s="83"/>
      <c r="N417" s="83"/>
      <c r="O417" s="83"/>
      <c r="P417" s="83"/>
      <c r="Q417" s="83"/>
      <c r="R417" s="7"/>
      <c r="S417" s="83"/>
      <c r="T417" s="83"/>
      <c r="U417" s="83"/>
      <c r="V417" s="83"/>
      <c r="W417" s="83"/>
      <c r="X417" s="83"/>
      <c r="Y417" s="83"/>
      <c r="Z417" s="83"/>
    </row>
    <row r="418" spans="3:26" ht="15" customHeight="1" x14ac:dyDescent="0.45">
      <c r="C418" s="7"/>
      <c r="D418" s="83"/>
      <c r="E418" s="83"/>
      <c r="F418" s="83"/>
      <c r="G418" s="83"/>
      <c r="H418" s="83"/>
      <c r="I418" s="83"/>
      <c r="J418" s="83"/>
      <c r="K418" s="7"/>
      <c r="L418" s="7"/>
      <c r="M418" s="83"/>
      <c r="N418" s="83"/>
      <c r="O418" s="83"/>
      <c r="P418" s="83"/>
      <c r="Q418" s="83"/>
      <c r="R418" s="7"/>
      <c r="S418" s="83"/>
      <c r="T418" s="83"/>
      <c r="U418" s="83"/>
      <c r="V418" s="83"/>
      <c r="W418" s="83"/>
      <c r="X418" s="83"/>
      <c r="Y418" s="83"/>
      <c r="Z418" s="83"/>
    </row>
    <row r="419" spans="3:26" ht="15" customHeight="1" x14ac:dyDescent="0.45">
      <c r="C419" s="7"/>
      <c r="D419" s="83"/>
      <c r="E419" s="83"/>
      <c r="F419" s="83"/>
      <c r="G419" s="83"/>
      <c r="H419" s="83"/>
      <c r="I419" s="83"/>
      <c r="J419" s="83"/>
      <c r="K419" s="7"/>
      <c r="L419" s="7"/>
      <c r="M419" s="83"/>
      <c r="N419" s="83"/>
      <c r="O419" s="83"/>
      <c r="P419" s="83"/>
      <c r="Q419" s="83"/>
      <c r="R419" s="7"/>
      <c r="S419" s="83"/>
      <c r="T419" s="83"/>
      <c r="U419" s="83"/>
      <c r="V419" s="83"/>
      <c r="W419" s="83"/>
      <c r="X419" s="83"/>
      <c r="Y419" s="83"/>
      <c r="Z419" s="83"/>
    </row>
    <row r="420" spans="3:26" ht="15" customHeight="1" x14ac:dyDescent="0.45">
      <c r="C420" s="7"/>
      <c r="D420" s="83"/>
      <c r="E420" s="83"/>
      <c r="F420" s="83"/>
      <c r="G420" s="83"/>
      <c r="H420" s="83"/>
      <c r="I420" s="83"/>
      <c r="J420" s="83"/>
      <c r="K420" s="7"/>
      <c r="L420" s="7"/>
      <c r="M420" s="83"/>
      <c r="N420" s="83"/>
      <c r="O420" s="83"/>
      <c r="P420" s="83"/>
      <c r="Q420" s="83"/>
      <c r="R420" s="7"/>
      <c r="S420" s="83"/>
      <c r="T420" s="83"/>
      <c r="U420" s="83"/>
      <c r="V420" s="83"/>
      <c r="W420" s="83"/>
      <c r="X420" s="83"/>
      <c r="Y420" s="83"/>
      <c r="Z420" s="83"/>
    </row>
    <row r="421" spans="3:26" ht="15" customHeight="1" x14ac:dyDescent="0.45">
      <c r="C421" s="7"/>
      <c r="D421" s="83"/>
      <c r="E421" s="83"/>
      <c r="F421" s="83"/>
      <c r="G421" s="83"/>
      <c r="H421" s="83"/>
      <c r="I421" s="83"/>
      <c r="J421" s="83"/>
      <c r="K421" s="7"/>
      <c r="L421" s="7"/>
      <c r="M421" s="83"/>
      <c r="N421" s="83"/>
      <c r="O421" s="83"/>
      <c r="P421" s="83"/>
      <c r="Q421" s="83"/>
      <c r="R421" s="7"/>
      <c r="S421" s="83"/>
      <c r="T421" s="83"/>
      <c r="U421" s="83"/>
      <c r="V421" s="83"/>
      <c r="W421" s="83"/>
      <c r="X421" s="83"/>
      <c r="Y421" s="83"/>
      <c r="Z421" s="83"/>
    </row>
    <row r="422" spans="3:26" ht="15" customHeight="1" x14ac:dyDescent="0.45">
      <c r="C422" s="7"/>
      <c r="D422" s="83"/>
      <c r="E422" s="83"/>
      <c r="F422" s="83"/>
      <c r="G422" s="83"/>
      <c r="H422" s="83"/>
      <c r="I422" s="83"/>
      <c r="J422" s="83"/>
      <c r="K422" s="7"/>
      <c r="L422" s="7"/>
      <c r="M422" s="83"/>
      <c r="N422" s="83"/>
      <c r="O422" s="83"/>
      <c r="P422" s="83"/>
      <c r="Q422" s="83"/>
      <c r="R422" s="7"/>
      <c r="S422" s="83"/>
      <c r="T422" s="83"/>
      <c r="U422" s="83"/>
      <c r="V422" s="83"/>
      <c r="W422" s="83"/>
      <c r="X422" s="83"/>
      <c r="Y422" s="83"/>
      <c r="Z422" s="83"/>
    </row>
    <row r="423" spans="3:26" ht="15" customHeight="1" x14ac:dyDescent="0.45">
      <c r="C423" s="7"/>
      <c r="D423" s="83"/>
      <c r="E423" s="83"/>
      <c r="F423" s="83"/>
      <c r="G423" s="83"/>
      <c r="H423" s="83"/>
      <c r="I423" s="83"/>
      <c r="J423" s="83"/>
      <c r="K423" s="7"/>
      <c r="L423" s="7"/>
      <c r="M423" s="83"/>
      <c r="N423" s="83"/>
      <c r="O423" s="83"/>
      <c r="P423" s="83"/>
      <c r="Q423" s="83"/>
      <c r="R423" s="7"/>
      <c r="S423" s="83"/>
      <c r="T423" s="83"/>
      <c r="U423" s="83"/>
      <c r="V423" s="83"/>
      <c r="W423" s="83"/>
      <c r="X423" s="83"/>
      <c r="Y423" s="83"/>
      <c r="Z423" s="83"/>
    </row>
    <row r="424" spans="3:26" ht="15" customHeight="1" x14ac:dyDescent="0.45">
      <c r="C424" s="7"/>
      <c r="D424" s="83"/>
      <c r="E424" s="83"/>
      <c r="F424" s="83"/>
      <c r="G424" s="83"/>
      <c r="H424" s="83"/>
      <c r="I424" s="83"/>
      <c r="J424" s="83"/>
      <c r="K424" s="7"/>
      <c r="L424" s="7"/>
      <c r="M424" s="83"/>
      <c r="N424" s="83"/>
      <c r="O424" s="83"/>
      <c r="P424" s="83"/>
      <c r="Q424" s="83"/>
      <c r="R424" s="7"/>
      <c r="S424" s="83"/>
      <c r="T424" s="83"/>
      <c r="U424" s="83"/>
      <c r="V424" s="83"/>
      <c r="W424" s="83"/>
      <c r="X424" s="83"/>
      <c r="Y424" s="83"/>
      <c r="Z424" s="83"/>
    </row>
    <row r="425" spans="3:26" ht="15" customHeight="1" x14ac:dyDescent="0.45">
      <c r="C425" s="7"/>
      <c r="D425" s="83"/>
      <c r="E425" s="83"/>
      <c r="F425" s="83"/>
      <c r="G425" s="83"/>
      <c r="H425" s="83"/>
      <c r="I425" s="83"/>
      <c r="J425" s="83"/>
      <c r="K425" s="7"/>
      <c r="L425" s="7"/>
      <c r="M425" s="83"/>
      <c r="N425" s="83"/>
      <c r="O425" s="83"/>
      <c r="P425" s="83"/>
      <c r="Q425" s="83"/>
      <c r="R425" s="7"/>
      <c r="S425" s="83"/>
      <c r="T425" s="83"/>
      <c r="U425" s="83"/>
      <c r="V425" s="83"/>
      <c r="W425" s="83"/>
      <c r="X425" s="83"/>
      <c r="Y425" s="83"/>
      <c r="Z425" s="83"/>
    </row>
    <row r="426" spans="3:26" ht="15" customHeight="1" x14ac:dyDescent="0.45">
      <c r="C426" s="7"/>
      <c r="D426" s="83"/>
      <c r="E426" s="83"/>
      <c r="F426" s="83"/>
      <c r="G426" s="83"/>
      <c r="H426" s="83"/>
      <c r="I426" s="83"/>
      <c r="J426" s="83"/>
      <c r="K426" s="7"/>
      <c r="L426" s="7"/>
      <c r="M426" s="83"/>
      <c r="N426" s="83"/>
      <c r="O426" s="83"/>
      <c r="P426" s="83"/>
      <c r="Q426" s="83"/>
      <c r="R426" s="7"/>
      <c r="S426" s="83"/>
      <c r="T426" s="83"/>
      <c r="U426" s="83"/>
      <c r="V426" s="83"/>
      <c r="W426" s="83"/>
      <c r="X426" s="83"/>
      <c r="Y426" s="83"/>
      <c r="Z426" s="83"/>
    </row>
    <row r="427" spans="3:26" ht="15" customHeight="1" x14ac:dyDescent="0.45">
      <c r="C427" s="7"/>
      <c r="D427" s="83"/>
      <c r="E427" s="83"/>
      <c r="F427" s="83"/>
      <c r="G427" s="83"/>
      <c r="H427" s="83"/>
      <c r="I427" s="83"/>
      <c r="J427" s="83"/>
      <c r="K427" s="7"/>
      <c r="L427" s="7"/>
      <c r="M427" s="83"/>
      <c r="N427" s="83"/>
      <c r="O427" s="83"/>
      <c r="P427" s="83"/>
      <c r="Q427" s="83"/>
      <c r="R427" s="7"/>
      <c r="S427" s="83"/>
      <c r="T427" s="83"/>
      <c r="U427" s="83"/>
      <c r="V427" s="83"/>
      <c r="W427" s="83"/>
      <c r="X427" s="83"/>
      <c r="Y427" s="83"/>
      <c r="Z427" s="83"/>
    </row>
    <row r="428" spans="3:26" ht="15" customHeight="1" x14ac:dyDescent="0.45">
      <c r="C428" s="7"/>
      <c r="D428" s="83"/>
      <c r="E428" s="83"/>
      <c r="F428" s="83"/>
      <c r="G428" s="83"/>
      <c r="H428" s="83"/>
      <c r="I428" s="83"/>
      <c r="J428" s="83"/>
      <c r="K428" s="7"/>
      <c r="L428" s="7"/>
      <c r="M428" s="83"/>
      <c r="N428" s="83"/>
      <c r="O428" s="83"/>
      <c r="P428" s="83"/>
      <c r="Q428" s="83"/>
      <c r="R428" s="7"/>
      <c r="S428" s="83"/>
      <c r="T428" s="83"/>
      <c r="U428" s="83"/>
      <c r="V428" s="83"/>
      <c r="W428" s="83"/>
      <c r="X428" s="83"/>
      <c r="Y428" s="83"/>
      <c r="Z428" s="83"/>
    </row>
    <row r="429" spans="3:26" ht="15" customHeight="1" x14ac:dyDescent="0.45">
      <c r="C429" s="7"/>
      <c r="D429" s="83"/>
      <c r="E429" s="83"/>
      <c r="F429" s="83"/>
      <c r="G429" s="83"/>
      <c r="H429" s="83"/>
      <c r="I429" s="83"/>
      <c r="J429" s="83"/>
      <c r="K429" s="7"/>
      <c r="L429" s="7"/>
      <c r="M429" s="83"/>
      <c r="N429" s="83"/>
      <c r="O429" s="83"/>
      <c r="P429" s="83"/>
      <c r="Q429" s="83"/>
      <c r="R429" s="7"/>
      <c r="S429" s="83"/>
      <c r="T429" s="83"/>
      <c r="U429" s="83"/>
      <c r="V429" s="83"/>
      <c r="W429" s="83"/>
      <c r="X429" s="83"/>
      <c r="Y429" s="83"/>
      <c r="Z429" s="83"/>
    </row>
    <row r="430" spans="3:26" ht="15" customHeight="1" x14ac:dyDescent="0.45">
      <c r="C430" s="7"/>
      <c r="D430" s="83"/>
      <c r="E430" s="83"/>
      <c r="F430" s="83"/>
      <c r="G430" s="83"/>
      <c r="H430" s="83"/>
      <c r="I430" s="83"/>
      <c r="J430" s="83"/>
      <c r="K430" s="7"/>
      <c r="L430" s="7"/>
      <c r="M430" s="83"/>
      <c r="N430" s="83"/>
      <c r="O430" s="83"/>
      <c r="P430" s="83"/>
      <c r="Q430" s="83"/>
      <c r="R430" s="7"/>
      <c r="S430" s="83"/>
      <c r="T430" s="83"/>
      <c r="U430" s="83"/>
      <c r="V430" s="83"/>
      <c r="W430" s="83"/>
      <c r="X430" s="83"/>
      <c r="Y430" s="83"/>
      <c r="Z430" s="83"/>
    </row>
    <row r="431" spans="3:26" ht="15" customHeight="1" x14ac:dyDescent="0.45">
      <c r="C431" s="7"/>
      <c r="D431" s="83"/>
      <c r="E431" s="83"/>
      <c r="F431" s="83"/>
      <c r="G431" s="83"/>
      <c r="H431" s="83"/>
      <c r="I431" s="83"/>
      <c r="J431" s="83"/>
      <c r="K431" s="7"/>
      <c r="L431" s="7"/>
      <c r="M431" s="83"/>
      <c r="N431" s="83"/>
      <c r="O431" s="83"/>
      <c r="P431" s="83"/>
      <c r="Q431" s="83"/>
      <c r="R431" s="7"/>
      <c r="S431" s="83"/>
      <c r="T431" s="83"/>
      <c r="U431" s="83"/>
      <c r="V431" s="83"/>
      <c r="W431" s="83"/>
      <c r="X431" s="83"/>
      <c r="Y431" s="83"/>
      <c r="Z431" s="83"/>
    </row>
    <row r="432" spans="3:26" ht="15" customHeight="1" x14ac:dyDescent="0.45">
      <c r="C432" s="7"/>
      <c r="D432" s="83"/>
      <c r="E432" s="83"/>
      <c r="F432" s="83"/>
      <c r="G432" s="83"/>
      <c r="H432" s="83"/>
      <c r="I432" s="83"/>
      <c r="J432" s="83"/>
      <c r="K432" s="7"/>
      <c r="L432" s="7"/>
      <c r="M432" s="83"/>
      <c r="N432" s="83"/>
      <c r="O432" s="83"/>
      <c r="P432" s="83"/>
      <c r="Q432" s="83"/>
      <c r="R432" s="7"/>
      <c r="S432" s="83"/>
      <c r="T432" s="83"/>
      <c r="U432" s="83"/>
      <c r="V432" s="83"/>
      <c r="W432" s="83"/>
      <c r="X432" s="83"/>
      <c r="Y432" s="83"/>
      <c r="Z432" s="83"/>
    </row>
    <row r="433" spans="3:26" ht="15" customHeight="1" x14ac:dyDescent="0.45">
      <c r="C433" s="7"/>
      <c r="D433" s="83"/>
      <c r="E433" s="83"/>
      <c r="F433" s="83"/>
      <c r="G433" s="83"/>
      <c r="H433" s="83"/>
      <c r="I433" s="83"/>
      <c r="J433" s="83"/>
      <c r="K433" s="7"/>
      <c r="L433" s="7"/>
      <c r="M433" s="83"/>
      <c r="N433" s="83"/>
      <c r="O433" s="83"/>
      <c r="P433" s="83"/>
      <c r="Q433" s="83"/>
      <c r="R433" s="7"/>
      <c r="S433" s="83"/>
      <c r="T433" s="83"/>
      <c r="U433" s="83"/>
      <c r="V433" s="83"/>
      <c r="W433" s="83"/>
      <c r="X433" s="83"/>
      <c r="Y433" s="83"/>
      <c r="Z433" s="83"/>
    </row>
    <row r="434" spans="3:26" ht="15" customHeight="1" x14ac:dyDescent="0.45">
      <c r="C434" s="7"/>
      <c r="D434" s="83"/>
      <c r="E434" s="83"/>
      <c r="F434" s="83"/>
      <c r="G434" s="83"/>
      <c r="H434" s="83"/>
      <c r="I434" s="83"/>
      <c r="J434" s="83"/>
      <c r="K434" s="7"/>
      <c r="L434" s="7"/>
      <c r="M434" s="83"/>
      <c r="N434" s="83"/>
      <c r="O434" s="83"/>
      <c r="P434" s="83"/>
      <c r="Q434" s="83"/>
      <c r="R434" s="7"/>
      <c r="S434" s="83"/>
      <c r="T434" s="83"/>
      <c r="U434" s="83"/>
      <c r="V434" s="83"/>
      <c r="W434" s="83"/>
      <c r="X434" s="83"/>
      <c r="Y434" s="83"/>
      <c r="Z434" s="83"/>
    </row>
    <row r="435" spans="3:26" ht="15" customHeight="1" x14ac:dyDescent="0.45">
      <c r="C435" s="7"/>
      <c r="D435" s="83"/>
      <c r="E435" s="83"/>
      <c r="F435" s="83"/>
      <c r="G435" s="83"/>
      <c r="H435" s="83"/>
      <c r="I435" s="83"/>
      <c r="J435" s="83"/>
      <c r="K435" s="7"/>
      <c r="L435" s="7"/>
      <c r="M435" s="83"/>
      <c r="N435" s="83"/>
      <c r="O435" s="83"/>
      <c r="P435" s="83"/>
      <c r="Q435" s="83"/>
      <c r="R435" s="7"/>
      <c r="S435" s="83"/>
      <c r="T435" s="83"/>
      <c r="U435" s="83"/>
      <c r="V435" s="83"/>
      <c r="W435" s="83"/>
      <c r="X435" s="83"/>
      <c r="Y435" s="83"/>
      <c r="Z435" s="83"/>
    </row>
    <row r="436" spans="3:26" ht="15" customHeight="1" x14ac:dyDescent="0.45">
      <c r="C436" s="7"/>
      <c r="D436" s="83"/>
      <c r="E436" s="83"/>
      <c r="F436" s="83"/>
      <c r="G436" s="83"/>
      <c r="H436" s="83"/>
      <c r="I436" s="83"/>
      <c r="J436" s="83"/>
      <c r="K436" s="7"/>
      <c r="L436" s="7"/>
      <c r="M436" s="83"/>
      <c r="N436" s="83"/>
      <c r="O436" s="83"/>
      <c r="P436" s="83"/>
      <c r="Q436" s="83"/>
      <c r="R436" s="7"/>
      <c r="S436" s="83"/>
      <c r="T436" s="83"/>
      <c r="U436" s="83"/>
      <c r="V436" s="83"/>
      <c r="W436" s="83"/>
      <c r="X436" s="83"/>
      <c r="Y436" s="83"/>
      <c r="Z436" s="83"/>
    </row>
    <row r="437" spans="3:26" ht="15" customHeight="1" x14ac:dyDescent="0.45">
      <c r="C437" s="7"/>
      <c r="D437" s="83"/>
      <c r="E437" s="83"/>
      <c r="F437" s="83"/>
      <c r="G437" s="83"/>
      <c r="H437" s="83"/>
      <c r="I437" s="83"/>
      <c r="J437" s="83"/>
      <c r="K437" s="7"/>
      <c r="L437" s="7"/>
      <c r="M437" s="83"/>
      <c r="N437" s="83"/>
      <c r="O437" s="83"/>
      <c r="P437" s="83"/>
      <c r="Q437" s="83"/>
      <c r="R437" s="7"/>
      <c r="S437" s="83"/>
      <c r="T437" s="83"/>
      <c r="U437" s="83"/>
      <c r="V437" s="83"/>
      <c r="W437" s="83"/>
      <c r="X437" s="83"/>
      <c r="Y437" s="83"/>
      <c r="Z437" s="83"/>
    </row>
    <row r="438" spans="3:26" ht="15" customHeight="1" x14ac:dyDescent="0.45">
      <c r="C438" s="7"/>
      <c r="D438" s="83"/>
      <c r="E438" s="83"/>
      <c r="F438" s="83"/>
      <c r="G438" s="83"/>
      <c r="H438" s="83"/>
      <c r="I438" s="83"/>
      <c r="J438" s="83"/>
      <c r="K438" s="7"/>
      <c r="L438" s="7"/>
      <c r="M438" s="83"/>
      <c r="N438" s="83"/>
      <c r="O438" s="83"/>
      <c r="P438" s="83"/>
      <c r="Q438" s="83"/>
      <c r="R438" s="7"/>
      <c r="S438" s="83"/>
      <c r="T438" s="83"/>
      <c r="U438" s="83"/>
      <c r="V438" s="83"/>
      <c r="W438" s="83"/>
      <c r="X438" s="83"/>
      <c r="Y438" s="83"/>
      <c r="Z438" s="83"/>
    </row>
    <row r="439" spans="3:26" ht="15" customHeight="1" x14ac:dyDescent="0.45">
      <c r="C439" s="7"/>
      <c r="D439" s="83"/>
      <c r="E439" s="83"/>
      <c r="F439" s="83"/>
      <c r="G439" s="83"/>
      <c r="H439" s="83"/>
      <c r="I439" s="83"/>
      <c r="J439" s="83"/>
      <c r="K439" s="7"/>
      <c r="L439" s="7"/>
      <c r="M439" s="83"/>
      <c r="N439" s="83"/>
      <c r="O439" s="83"/>
      <c r="P439" s="83"/>
      <c r="Q439" s="83"/>
      <c r="R439" s="7"/>
      <c r="S439" s="83"/>
      <c r="T439" s="83"/>
      <c r="U439" s="83"/>
      <c r="V439" s="83"/>
      <c r="W439" s="83"/>
      <c r="X439" s="83"/>
      <c r="Y439" s="83"/>
      <c r="Z439" s="83"/>
    </row>
    <row r="440" spans="3:26" ht="15" customHeight="1" x14ac:dyDescent="0.45">
      <c r="C440" s="7"/>
      <c r="D440" s="83"/>
      <c r="E440" s="83"/>
      <c r="F440" s="83"/>
      <c r="G440" s="83"/>
      <c r="H440" s="83"/>
      <c r="I440" s="83"/>
      <c r="J440" s="83"/>
      <c r="K440" s="7"/>
      <c r="L440" s="7"/>
      <c r="M440" s="83"/>
      <c r="N440" s="83"/>
      <c r="O440" s="83"/>
      <c r="P440" s="83"/>
      <c r="Q440" s="83"/>
      <c r="R440" s="7"/>
      <c r="S440" s="83"/>
      <c r="T440" s="83"/>
      <c r="U440" s="83"/>
      <c r="V440" s="83"/>
      <c r="W440" s="83"/>
      <c r="X440" s="83"/>
      <c r="Y440" s="83"/>
      <c r="Z440" s="83"/>
    </row>
    <row r="441" spans="3:26" ht="15" customHeight="1" x14ac:dyDescent="0.45">
      <c r="C441" s="7"/>
      <c r="D441" s="83"/>
      <c r="E441" s="83"/>
      <c r="F441" s="83"/>
      <c r="G441" s="83"/>
      <c r="H441" s="83"/>
      <c r="I441" s="83"/>
      <c r="J441" s="83"/>
      <c r="K441" s="7"/>
      <c r="L441" s="7"/>
      <c r="M441" s="83"/>
      <c r="N441" s="83"/>
      <c r="O441" s="83"/>
      <c r="P441" s="83"/>
      <c r="Q441" s="83"/>
      <c r="R441" s="7"/>
      <c r="S441" s="83"/>
      <c r="T441" s="83"/>
      <c r="U441" s="83"/>
      <c r="V441" s="83"/>
      <c r="W441" s="83"/>
      <c r="X441" s="83"/>
      <c r="Y441" s="83"/>
      <c r="Z441" s="83"/>
    </row>
    <row r="442" spans="3:26" ht="15" customHeight="1" x14ac:dyDescent="0.45">
      <c r="C442" s="7"/>
      <c r="D442" s="83"/>
      <c r="E442" s="83"/>
      <c r="F442" s="83"/>
      <c r="G442" s="83"/>
      <c r="H442" s="83"/>
      <c r="I442" s="83"/>
      <c r="J442" s="83"/>
      <c r="K442" s="7"/>
      <c r="L442" s="7"/>
      <c r="M442" s="83"/>
      <c r="N442" s="83"/>
      <c r="O442" s="83"/>
      <c r="P442" s="83"/>
      <c r="Q442" s="83"/>
      <c r="R442" s="7"/>
      <c r="S442" s="83"/>
      <c r="T442" s="83"/>
      <c r="U442" s="83"/>
      <c r="V442" s="83"/>
      <c r="W442" s="83"/>
      <c r="X442" s="83"/>
      <c r="Y442" s="83"/>
      <c r="Z442" s="83"/>
    </row>
    <row r="443" spans="3:26" ht="15" customHeight="1" x14ac:dyDescent="0.45">
      <c r="C443" s="7"/>
      <c r="D443" s="83"/>
      <c r="E443" s="83"/>
      <c r="F443" s="83"/>
      <c r="G443" s="83"/>
      <c r="H443" s="83"/>
      <c r="I443" s="83"/>
      <c r="J443" s="83"/>
      <c r="K443" s="7"/>
      <c r="L443" s="7"/>
      <c r="M443" s="83"/>
      <c r="N443" s="83"/>
      <c r="O443" s="83"/>
      <c r="P443" s="83"/>
      <c r="Q443" s="83"/>
      <c r="R443" s="7"/>
      <c r="S443" s="83"/>
      <c r="T443" s="83"/>
      <c r="U443" s="83"/>
      <c r="V443" s="83"/>
      <c r="W443" s="83"/>
      <c r="X443" s="83"/>
      <c r="Y443" s="83"/>
      <c r="Z443" s="83"/>
    </row>
    <row r="444" spans="3:26" ht="15" customHeight="1" x14ac:dyDescent="0.45">
      <c r="C444" s="7"/>
      <c r="D444" s="83"/>
      <c r="E444" s="83"/>
      <c r="F444" s="83"/>
      <c r="G444" s="83"/>
      <c r="H444" s="83"/>
      <c r="I444" s="83"/>
      <c r="J444" s="83"/>
      <c r="K444" s="7"/>
      <c r="L444" s="7"/>
      <c r="M444" s="83"/>
      <c r="N444" s="83"/>
      <c r="O444" s="83"/>
      <c r="P444" s="83"/>
      <c r="Q444" s="83"/>
      <c r="R444" s="7"/>
      <c r="S444" s="83"/>
      <c r="T444" s="83"/>
      <c r="U444" s="83"/>
      <c r="V444" s="83"/>
      <c r="W444" s="83"/>
      <c r="X444" s="83"/>
      <c r="Y444" s="83"/>
      <c r="Z444" s="83"/>
    </row>
    <row r="445" spans="3:26" ht="15" customHeight="1" x14ac:dyDescent="0.45">
      <c r="C445" s="7"/>
      <c r="D445" s="83"/>
      <c r="E445" s="83"/>
      <c r="F445" s="83"/>
      <c r="G445" s="83"/>
      <c r="H445" s="83"/>
      <c r="I445" s="83"/>
      <c r="J445" s="83"/>
      <c r="K445" s="7"/>
      <c r="L445" s="7"/>
      <c r="M445" s="83"/>
      <c r="N445" s="83"/>
      <c r="O445" s="83"/>
      <c r="P445" s="83"/>
      <c r="Q445" s="83"/>
      <c r="R445" s="7"/>
      <c r="S445" s="83"/>
      <c r="T445" s="83"/>
      <c r="U445" s="83"/>
      <c r="V445" s="83"/>
      <c r="W445" s="83"/>
      <c r="X445" s="83"/>
      <c r="Y445" s="83"/>
      <c r="Z445" s="83"/>
    </row>
    <row r="446" spans="3:26" ht="15" customHeight="1" x14ac:dyDescent="0.45">
      <c r="C446" s="7"/>
      <c r="D446" s="83"/>
      <c r="E446" s="83"/>
      <c r="F446" s="83"/>
      <c r="G446" s="83"/>
      <c r="H446" s="83"/>
      <c r="I446" s="83"/>
      <c r="J446" s="83"/>
      <c r="K446" s="7"/>
      <c r="L446" s="7"/>
      <c r="M446" s="83"/>
      <c r="N446" s="83"/>
      <c r="O446" s="83"/>
      <c r="P446" s="83"/>
      <c r="Q446" s="83"/>
      <c r="R446" s="7"/>
      <c r="S446" s="83"/>
      <c r="T446" s="83"/>
      <c r="U446" s="83"/>
      <c r="V446" s="83"/>
      <c r="W446" s="83"/>
      <c r="X446" s="83"/>
      <c r="Y446" s="83"/>
      <c r="Z446" s="83"/>
    </row>
    <row r="447" spans="3:26" ht="15" customHeight="1" x14ac:dyDescent="0.45">
      <c r="C447" s="7"/>
      <c r="D447" s="83"/>
      <c r="E447" s="83"/>
      <c r="F447" s="83"/>
      <c r="G447" s="83"/>
      <c r="H447" s="83"/>
      <c r="I447" s="83"/>
      <c r="J447" s="83"/>
      <c r="K447" s="7"/>
      <c r="L447" s="7"/>
      <c r="M447" s="83"/>
      <c r="N447" s="83"/>
      <c r="O447" s="83"/>
      <c r="P447" s="83"/>
      <c r="Q447" s="83"/>
      <c r="R447" s="7"/>
      <c r="S447" s="83"/>
      <c r="T447" s="83"/>
      <c r="U447" s="83"/>
      <c r="V447" s="83"/>
      <c r="W447" s="83"/>
      <c r="X447" s="83"/>
      <c r="Y447" s="83"/>
      <c r="Z447" s="83"/>
    </row>
    <row r="448" spans="3:26" ht="15" customHeight="1" x14ac:dyDescent="0.45">
      <c r="C448" s="7"/>
      <c r="D448" s="83"/>
      <c r="E448" s="83"/>
      <c r="F448" s="83"/>
      <c r="G448" s="83"/>
      <c r="H448" s="83"/>
      <c r="I448" s="83"/>
      <c r="J448" s="83"/>
      <c r="K448" s="7"/>
      <c r="L448" s="7"/>
      <c r="M448" s="83"/>
      <c r="N448" s="83"/>
      <c r="O448" s="83"/>
      <c r="P448" s="83"/>
      <c r="Q448" s="83"/>
      <c r="R448" s="7"/>
      <c r="S448" s="83"/>
      <c r="T448" s="83"/>
      <c r="U448" s="83"/>
      <c r="V448" s="83"/>
      <c r="W448" s="83"/>
      <c r="X448" s="83"/>
      <c r="Y448" s="83"/>
      <c r="Z448" s="83"/>
    </row>
    <row r="449" spans="3:26" ht="15" customHeight="1" x14ac:dyDescent="0.45">
      <c r="C449" s="7"/>
      <c r="D449" s="83"/>
      <c r="E449" s="83"/>
      <c r="F449" s="83"/>
      <c r="G449" s="83"/>
      <c r="H449" s="83"/>
      <c r="I449" s="83"/>
      <c r="J449" s="83"/>
      <c r="K449" s="7"/>
      <c r="L449" s="7"/>
      <c r="M449" s="83"/>
      <c r="N449" s="83"/>
      <c r="O449" s="83"/>
      <c r="P449" s="83"/>
      <c r="Q449" s="83"/>
      <c r="R449" s="7"/>
      <c r="S449" s="83"/>
      <c r="T449" s="83"/>
      <c r="U449" s="83"/>
      <c r="V449" s="83"/>
      <c r="W449" s="83"/>
      <c r="X449" s="83"/>
      <c r="Y449" s="83"/>
      <c r="Z449" s="83"/>
    </row>
    <row r="450" spans="3:26" ht="15" customHeight="1" x14ac:dyDescent="0.45">
      <c r="C450" s="7"/>
      <c r="D450" s="83"/>
      <c r="E450" s="83"/>
      <c r="F450" s="83"/>
      <c r="G450" s="83"/>
      <c r="H450" s="83"/>
      <c r="I450" s="83"/>
      <c r="J450" s="83"/>
      <c r="K450" s="7"/>
      <c r="L450" s="7"/>
      <c r="M450" s="83"/>
      <c r="N450" s="83"/>
      <c r="O450" s="83"/>
      <c r="P450" s="83"/>
      <c r="Q450" s="83"/>
      <c r="R450" s="7"/>
      <c r="S450" s="83"/>
      <c r="T450" s="83"/>
      <c r="U450" s="83"/>
      <c r="V450" s="83"/>
      <c r="W450" s="83"/>
      <c r="X450" s="83"/>
      <c r="Y450" s="83"/>
      <c r="Z450" s="83"/>
    </row>
    <row r="451" spans="3:26" ht="15" customHeight="1" x14ac:dyDescent="0.45">
      <c r="C451" s="7"/>
      <c r="D451" s="83"/>
      <c r="E451" s="83"/>
      <c r="F451" s="83"/>
      <c r="G451" s="83"/>
      <c r="H451" s="83"/>
      <c r="I451" s="83"/>
      <c r="J451" s="83"/>
      <c r="K451" s="7"/>
      <c r="L451" s="7"/>
      <c r="M451" s="83"/>
      <c r="N451" s="83"/>
      <c r="O451" s="83"/>
      <c r="P451" s="83"/>
      <c r="Q451" s="83"/>
      <c r="R451" s="7"/>
      <c r="S451" s="83"/>
      <c r="T451" s="83"/>
      <c r="U451" s="83"/>
      <c r="V451" s="83"/>
      <c r="W451" s="83"/>
      <c r="X451" s="83"/>
      <c r="Y451" s="83"/>
      <c r="Z451" s="83"/>
    </row>
    <row r="452" spans="3:26" ht="15" customHeight="1" x14ac:dyDescent="0.45">
      <c r="C452" s="7"/>
      <c r="D452" s="83"/>
      <c r="E452" s="83"/>
      <c r="F452" s="83"/>
      <c r="G452" s="83"/>
      <c r="H452" s="83"/>
      <c r="I452" s="83"/>
      <c r="J452" s="83"/>
      <c r="K452" s="7"/>
      <c r="L452" s="7"/>
      <c r="M452" s="83"/>
      <c r="N452" s="83"/>
      <c r="O452" s="83"/>
      <c r="P452" s="83"/>
      <c r="Q452" s="83"/>
      <c r="R452" s="7"/>
      <c r="S452" s="83"/>
      <c r="T452" s="83"/>
      <c r="U452" s="83"/>
      <c r="V452" s="83"/>
      <c r="W452" s="83"/>
      <c r="X452" s="83"/>
      <c r="Y452" s="83"/>
      <c r="Z452" s="83"/>
    </row>
    <row r="453" spans="3:26" ht="15" customHeight="1" x14ac:dyDescent="0.45">
      <c r="C453" s="7"/>
      <c r="D453" s="83"/>
      <c r="E453" s="83"/>
      <c r="F453" s="83"/>
      <c r="G453" s="83"/>
      <c r="H453" s="83"/>
      <c r="I453" s="83"/>
      <c r="J453" s="83"/>
      <c r="K453" s="7"/>
      <c r="L453" s="7"/>
      <c r="M453" s="83"/>
      <c r="N453" s="83"/>
      <c r="O453" s="83"/>
      <c r="P453" s="83"/>
      <c r="Q453" s="83"/>
      <c r="R453" s="7"/>
      <c r="S453" s="83"/>
      <c r="T453" s="83"/>
      <c r="U453" s="83"/>
      <c r="V453" s="83"/>
      <c r="W453" s="83"/>
      <c r="X453" s="83"/>
      <c r="Y453" s="83"/>
      <c r="Z453" s="83"/>
    </row>
    <row r="454" spans="3:26" ht="15" customHeight="1" x14ac:dyDescent="0.45">
      <c r="C454" s="7"/>
      <c r="D454" s="83"/>
      <c r="E454" s="83"/>
      <c r="F454" s="83"/>
      <c r="G454" s="83"/>
      <c r="H454" s="83"/>
      <c r="I454" s="83"/>
      <c r="J454" s="83"/>
      <c r="K454" s="7"/>
      <c r="L454" s="7"/>
      <c r="M454" s="83"/>
      <c r="N454" s="83"/>
      <c r="O454" s="83"/>
      <c r="P454" s="83"/>
      <c r="Q454" s="83"/>
      <c r="R454" s="7"/>
      <c r="S454" s="83"/>
      <c r="T454" s="83"/>
      <c r="U454" s="83"/>
      <c r="V454" s="83"/>
      <c r="W454" s="83"/>
      <c r="X454" s="83"/>
      <c r="Y454" s="83"/>
      <c r="Z454" s="83"/>
    </row>
    <row r="455" spans="3:26" ht="15" customHeight="1" x14ac:dyDescent="0.45">
      <c r="C455" s="7"/>
      <c r="D455" s="83"/>
      <c r="E455" s="83"/>
      <c r="F455" s="83"/>
      <c r="G455" s="83"/>
      <c r="H455" s="83"/>
      <c r="I455" s="83"/>
      <c r="J455" s="83"/>
      <c r="K455" s="7"/>
      <c r="L455" s="7"/>
      <c r="M455" s="83"/>
      <c r="N455" s="83"/>
      <c r="O455" s="83"/>
      <c r="P455" s="83"/>
      <c r="Q455" s="83"/>
      <c r="R455" s="7"/>
      <c r="S455" s="83"/>
      <c r="T455" s="83"/>
      <c r="U455" s="83"/>
      <c r="V455" s="83"/>
      <c r="W455" s="83"/>
      <c r="X455" s="83"/>
      <c r="Y455" s="83"/>
      <c r="Z455" s="83"/>
    </row>
    <row r="456" spans="3:26" ht="15" customHeight="1" x14ac:dyDescent="0.45">
      <c r="C456" s="7"/>
      <c r="D456" s="83"/>
      <c r="E456" s="83"/>
      <c r="F456" s="83"/>
      <c r="G456" s="83"/>
      <c r="H456" s="83"/>
      <c r="I456" s="83"/>
      <c r="J456" s="83"/>
      <c r="K456" s="7"/>
      <c r="L456" s="7"/>
      <c r="M456" s="83"/>
      <c r="N456" s="83"/>
      <c r="O456" s="83"/>
      <c r="P456" s="83"/>
      <c r="Q456" s="83"/>
      <c r="R456" s="7"/>
      <c r="S456" s="83"/>
      <c r="T456" s="83"/>
      <c r="U456" s="83"/>
      <c r="V456" s="83"/>
      <c r="W456" s="83"/>
      <c r="X456" s="83"/>
      <c r="Y456" s="83"/>
      <c r="Z456" s="83"/>
    </row>
    <row r="457" spans="3:26" ht="15" customHeight="1" x14ac:dyDescent="0.45">
      <c r="C457" s="7"/>
      <c r="D457" s="83"/>
      <c r="E457" s="83"/>
      <c r="F457" s="83"/>
      <c r="G457" s="83"/>
      <c r="H457" s="83"/>
      <c r="I457" s="83"/>
      <c r="J457" s="83"/>
      <c r="K457" s="7"/>
      <c r="L457" s="7"/>
      <c r="M457" s="83"/>
      <c r="N457" s="83"/>
      <c r="O457" s="83"/>
      <c r="P457" s="83"/>
      <c r="Q457" s="83"/>
      <c r="R457" s="7"/>
      <c r="S457" s="83"/>
      <c r="T457" s="83"/>
      <c r="U457" s="83"/>
      <c r="V457" s="83"/>
      <c r="W457" s="83"/>
      <c r="X457" s="83"/>
      <c r="Y457" s="83"/>
      <c r="Z457" s="83"/>
    </row>
    <row r="458" spans="3:26" ht="15" customHeight="1" x14ac:dyDescent="0.45">
      <c r="C458" s="7"/>
      <c r="D458" s="83"/>
      <c r="E458" s="83"/>
      <c r="F458" s="83"/>
      <c r="G458" s="83"/>
      <c r="H458" s="83"/>
      <c r="I458" s="83"/>
      <c r="J458" s="83"/>
      <c r="K458" s="7"/>
      <c r="L458" s="7"/>
      <c r="M458" s="83"/>
      <c r="N458" s="83"/>
      <c r="O458" s="83"/>
      <c r="P458" s="83"/>
      <c r="Q458" s="83"/>
      <c r="R458" s="7"/>
      <c r="S458" s="83"/>
      <c r="T458" s="83"/>
      <c r="U458" s="83"/>
      <c r="V458" s="83"/>
      <c r="W458" s="83"/>
      <c r="X458" s="83"/>
      <c r="Y458" s="83"/>
      <c r="Z458" s="83"/>
    </row>
    <row r="459" spans="3:26" ht="15" customHeight="1" x14ac:dyDescent="0.45">
      <c r="C459" s="7"/>
      <c r="D459" s="83"/>
      <c r="E459" s="83"/>
      <c r="F459" s="83"/>
      <c r="G459" s="83"/>
      <c r="H459" s="83"/>
      <c r="I459" s="83"/>
      <c r="J459" s="83"/>
      <c r="K459" s="7"/>
      <c r="L459" s="7"/>
      <c r="M459" s="83"/>
      <c r="N459" s="83"/>
      <c r="O459" s="83"/>
      <c r="P459" s="83"/>
      <c r="Q459" s="83"/>
      <c r="R459" s="7"/>
      <c r="S459" s="83"/>
      <c r="T459" s="83"/>
      <c r="U459" s="83"/>
      <c r="V459" s="83"/>
      <c r="W459" s="83"/>
      <c r="X459" s="83"/>
      <c r="Y459" s="83"/>
      <c r="Z459" s="83"/>
    </row>
    <row r="460" spans="3:26" ht="15" customHeight="1" x14ac:dyDescent="0.45">
      <c r="C460" s="7"/>
      <c r="D460" s="83"/>
      <c r="E460" s="83"/>
      <c r="F460" s="83"/>
      <c r="G460" s="83"/>
      <c r="H460" s="83"/>
      <c r="I460" s="83"/>
      <c r="J460" s="83"/>
      <c r="K460" s="7"/>
      <c r="L460" s="7"/>
      <c r="M460" s="83"/>
      <c r="N460" s="83"/>
      <c r="O460" s="83"/>
      <c r="P460" s="83"/>
      <c r="Q460" s="83"/>
      <c r="R460" s="7"/>
      <c r="S460" s="83"/>
      <c r="T460" s="83"/>
      <c r="U460" s="83"/>
      <c r="V460" s="83"/>
      <c r="W460" s="83"/>
      <c r="X460" s="83"/>
      <c r="Y460" s="83"/>
      <c r="Z460" s="83"/>
    </row>
    <row r="461" spans="3:26" ht="15" customHeight="1" x14ac:dyDescent="0.45">
      <c r="C461" s="7"/>
      <c r="D461" s="83"/>
      <c r="E461" s="83"/>
      <c r="F461" s="83"/>
      <c r="G461" s="83"/>
      <c r="H461" s="83"/>
      <c r="I461" s="83"/>
      <c r="J461" s="83"/>
      <c r="K461" s="7"/>
      <c r="L461" s="7"/>
      <c r="M461" s="83"/>
      <c r="N461" s="83"/>
      <c r="O461" s="83"/>
      <c r="P461" s="83"/>
      <c r="Q461" s="83"/>
      <c r="R461" s="7"/>
      <c r="S461" s="83"/>
      <c r="T461" s="83"/>
      <c r="U461" s="83"/>
      <c r="V461" s="83"/>
      <c r="W461" s="83"/>
      <c r="X461" s="83"/>
      <c r="Y461" s="83"/>
      <c r="Z461" s="83"/>
    </row>
    <row r="462" spans="3:26" ht="15" customHeight="1" x14ac:dyDescent="0.45">
      <c r="C462" s="7"/>
      <c r="D462" s="83"/>
      <c r="E462" s="83"/>
      <c r="F462" s="83"/>
      <c r="G462" s="83"/>
      <c r="H462" s="83"/>
      <c r="I462" s="83"/>
      <c r="J462" s="83"/>
      <c r="K462" s="7"/>
      <c r="L462" s="7"/>
      <c r="M462" s="83"/>
      <c r="N462" s="83"/>
      <c r="O462" s="83"/>
      <c r="P462" s="83"/>
      <c r="Q462" s="83"/>
      <c r="R462" s="7"/>
      <c r="S462" s="83"/>
      <c r="T462" s="83"/>
      <c r="U462" s="83"/>
      <c r="V462" s="83"/>
      <c r="W462" s="83"/>
      <c r="X462" s="83"/>
      <c r="Y462" s="83"/>
      <c r="Z462" s="83"/>
    </row>
    <row r="463" spans="3:26" ht="15" customHeight="1" x14ac:dyDescent="0.45">
      <c r="C463" s="7"/>
      <c r="D463" s="83"/>
      <c r="E463" s="83"/>
      <c r="F463" s="83"/>
      <c r="G463" s="83"/>
      <c r="H463" s="83"/>
      <c r="I463" s="83"/>
      <c r="J463" s="83"/>
      <c r="K463" s="7"/>
      <c r="L463" s="7"/>
      <c r="M463" s="83"/>
      <c r="N463" s="83"/>
      <c r="O463" s="83"/>
      <c r="P463" s="83"/>
      <c r="Q463" s="83"/>
      <c r="R463" s="7"/>
      <c r="S463" s="83"/>
      <c r="T463" s="83"/>
      <c r="U463" s="83"/>
      <c r="V463" s="83"/>
      <c r="W463" s="83"/>
      <c r="X463" s="83"/>
      <c r="Y463" s="83"/>
      <c r="Z463" s="83"/>
    </row>
    <row r="464" spans="3:26" ht="15" customHeight="1" x14ac:dyDescent="0.45">
      <c r="C464" s="7"/>
      <c r="D464" s="83"/>
      <c r="E464" s="83"/>
      <c r="F464" s="83"/>
      <c r="G464" s="83"/>
      <c r="H464" s="83"/>
      <c r="I464" s="83"/>
      <c r="J464" s="83"/>
      <c r="K464" s="7"/>
      <c r="L464" s="7"/>
      <c r="M464" s="83"/>
      <c r="N464" s="83"/>
      <c r="O464" s="83"/>
      <c r="P464" s="83"/>
      <c r="Q464" s="83"/>
      <c r="R464" s="7"/>
      <c r="S464" s="83"/>
      <c r="T464" s="83"/>
      <c r="U464" s="83"/>
      <c r="V464" s="83"/>
      <c r="W464" s="83"/>
      <c r="X464" s="83"/>
      <c r="Y464" s="83"/>
      <c r="Z464" s="83"/>
    </row>
    <row r="465" spans="3:26" ht="15" customHeight="1" x14ac:dyDescent="0.45">
      <c r="C465" s="7"/>
      <c r="D465" s="83"/>
      <c r="E465" s="83"/>
      <c r="F465" s="83"/>
      <c r="G465" s="83"/>
      <c r="H465" s="83"/>
      <c r="I465" s="83"/>
      <c r="J465" s="83"/>
      <c r="K465" s="7"/>
      <c r="L465" s="7"/>
      <c r="M465" s="83"/>
      <c r="N465" s="83"/>
      <c r="O465" s="83"/>
      <c r="P465" s="83"/>
      <c r="Q465" s="83"/>
      <c r="R465" s="7"/>
      <c r="S465" s="83"/>
      <c r="T465" s="83"/>
      <c r="U465" s="83"/>
      <c r="V465" s="83"/>
      <c r="W465" s="83"/>
      <c r="X465" s="83"/>
      <c r="Y465" s="83"/>
      <c r="Z465" s="83"/>
    </row>
    <row r="466" spans="3:26" ht="15" customHeight="1" x14ac:dyDescent="0.45">
      <c r="C466" s="7"/>
      <c r="D466" s="83"/>
      <c r="E466" s="83"/>
      <c r="F466" s="83"/>
      <c r="G466" s="83"/>
      <c r="H466" s="83"/>
      <c r="I466" s="83"/>
      <c r="J466" s="83"/>
      <c r="K466" s="7"/>
      <c r="L466" s="7"/>
      <c r="M466" s="83"/>
      <c r="N466" s="83"/>
      <c r="O466" s="83"/>
      <c r="P466" s="83"/>
      <c r="Q466" s="83"/>
      <c r="R466" s="7"/>
      <c r="S466" s="83"/>
      <c r="T466" s="83"/>
      <c r="U466" s="83"/>
      <c r="V466" s="83"/>
      <c r="W466" s="83"/>
      <c r="X466" s="83"/>
      <c r="Y466" s="83"/>
      <c r="Z466" s="83"/>
    </row>
    <row r="467" spans="3:26" ht="15" customHeight="1" x14ac:dyDescent="0.45">
      <c r="C467" s="7"/>
      <c r="D467" s="83"/>
      <c r="E467" s="83"/>
      <c r="F467" s="83"/>
      <c r="G467" s="83"/>
      <c r="H467" s="83"/>
      <c r="I467" s="83"/>
      <c r="J467" s="83"/>
      <c r="K467" s="7"/>
      <c r="L467" s="7"/>
      <c r="M467" s="83"/>
      <c r="N467" s="83"/>
      <c r="O467" s="83"/>
      <c r="P467" s="83"/>
      <c r="Q467" s="83"/>
      <c r="R467" s="7"/>
      <c r="S467" s="83"/>
      <c r="T467" s="83"/>
      <c r="U467" s="83"/>
      <c r="V467" s="83"/>
      <c r="W467" s="83"/>
      <c r="X467" s="83"/>
      <c r="Y467" s="83"/>
      <c r="Z467" s="83"/>
    </row>
    <row r="468" spans="3:26" ht="15" customHeight="1" x14ac:dyDescent="0.45">
      <c r="C468" s="7"/>
      <c r="D468" s="83"/>
      <c r="E468" s="83"/>
      <c r="F468" s="83"/>
      <c r="G468" s="83"/>
      <c r="H468" s="83"/>
      <c r="I468" s="83"/>
      <c r="J468" s="83"/>
      <c r="K468" s="7"/>
      <c r="L468" s="7"/>
      <c r="M468" s="83"/>
      <c r="N468" s="83"/>
      <c r="O468" s="83"/>
      <c r="P468" s="83"/>
      <c r="Q468" s="83"/>
      <c r="R468" s="7"/>
      <c r="S468" s="83"/>
      <c r="T468" s="83"/>
      <c r="U468" s="83"/>
      <c r="V468" s="83"/>
      <c r="W468" s="83"/>
      <c r="X468" s="83"/>
      <c r="Y468" s="83"/>
      <c r="Z468" s="83"/>
    </row>
    <row r="469" spans="3:26" ht="15" customHeight="1" x14ac:dyDescent="0.45">
      <c r="C469" s="7"/>
      <c r="D469" s="83"/>
      <c r="E469" s="83"/>
      <c r="F469" s="83"/>
      <c r="G469" s="83"/>
      <c r="H469" s="83"/>
      <c r="I469" s="83"/>
      <c r="J469" s="83"/>
      <c r="K469" s="7"/>
      <c r="L469" s="7"/>
      <c r="M469" s="83"/>
      <c r="N469" s="83"/>
      <c r="O469" s="83"/>
      <c r="P469" s="83"/>
      <c r="Q469" s="83"/>
      <c r="R469" s="7"/>
      <c r="S469" s="83"/>
      <c r="T469" s="83"/>
      <c r="U469" s="83"/>
      <c r="V469" s="83"/>
      <c r="W469" s="83"/>
      <c r="X469" s="83"/>
      <c r="Y469" s="83"/>
      <c r="Z469" s="83"/>
    </row>
    <row r="470" spans="3:26" ht="15" customHeight="1" x14ac:dyDescent="0.45">
      <c r="C470" s="7"/>
      <c r="D470" s="83"/>
      <c r="E470" s="83"/>
      <c r="F470" s="83"/>
      <c r="G470" s="83"/>
      <c r="H470" s="83"/>
      <c r="I470" s="83"/>
      <c r="J470" s="83"/>
      <c r="K470" s="7"/>
      <c r="L470" s="7"/>
      <c r="M470" s="83"/>
      <c r="N470" s="83"/>
      <c r="O470" s="83"/>
      <c r="P470" s="83"/>
      <c r="Q470" s="83"/>
      <c r="R470" s="7"/>
      <c r="S470" s="83"/>
      <c r="T470" s="83"/>
      <c r="U470" s="83"/>
      <c r="V470" s="83"/>
      <c r="W470" s="83"/>
      <c r="X470" s="83"/>
      <c r="Y470" s="83"/>
      <c r="Z470" s="83"/>
    </row>
    <row r="471" spans="3:26" ht="15" customHeight="1" x14ac:dyDescent="0.45">
      <c r="C471" s="7"/>
      <c r="D471" s="83"/>
      <c r="E471" s="83"/>
      <c r="F471" s="83"/>
      <c r="G471" s="83"/>
      <c r="H471" s="83"/>
      <c r="I471" s="83"/>
      <c r="J471" s="83"/>
      <c r="K471" s="7"/>
      <c r="L471" s="7"/>
      <c r="M471" s="83"/>
      <c r="N471" s="83"/>
      <c r="O471" s="83"/>
      <c r="P471" s="83"/>
      <c r="Q471" s="83"/>
      <c r="R471" s="7"/>
      <c r="S471" s="83"/>
      <c r="T471" s="83"/>
      <c r="U471" s="83"/>
      <c r="V471" s="83"/>
      <c r="W471" s="83"/>
      <c r="X471" s="83"/>
      <c r="Y471" s="83"/>
      <c r="Z471" s="83"/>
    </row>
    <row r="472" spans="3:26" ht="15" customHeight="1" x14ac:dyDescent="0.45">
      <c r="C472" s="7"/>
      <c r="D472" s="83"/>
      <c r="E472" s="83"/>
      <c r="F472" s="83"/>
      <c r="G472" s="83"/>
      <c r="H472" s="83"/>
      <c r="I472" s="83"/>
      <c r="J472" s="83"/>
      <c r="K472" s="7"/>
      <c r="L472" s="7"/>
      <c r="M472" s="83"/>
      <c r="N472" s="83"/>
      <c r="O472" s="83"/>
      <c r="P472" s="83"/>
      <c r="Q472" s="83"/>
      <c r="R472" s="7"/>
      <c r="S472" s="83"/>
      <c r="T472" s="83"/>
      <c r="U472" s="83"/>
      <c r="V472" s="83"/>
      <c r="W472" s="83"/>
      <c r="X472" s="83"/>
      <c r="Y472" s="83"/>
      <c r="Z472" s="83"/>
    </row>
    <row r="473" spans="3:26" ht="15" customHeight="1" x14ac:dyDescent="0.45">
      <c r="C473" s="7"/>
      <c r="D473" s="83"/>
      <c r="E473" s="83"/>
      <c r="F473" s="83"/>
      <c r="G473" s="83"/>
      <c r="H473" s="83"/>
      <c r="I473" s="83"/>
      <c r="J473" s="83"/>
      <c r="K473" s="7"/>
      <c r="L473" s="7"/>
      <c r="M473" s="83"/>
      <c r="N473" s="83"/>
      <c r="O473" s="83"/>
      <c r="P473" s="83"/>
      <c r="Q473" s="83"/>
      <c r="R473" s="7"/>
      <c r="S473" s="83"/>
      <c r="T473" s="83"/>
      <c r="U473" s="83"/>
      <c r="V473" s="83"/>
      <c r="W473" s="83"/>
      <c r="X473" s="83"/>
      <c r="Y473" s="83"/>
      <c r="Z473" s="83"/>
    </row>
    <row r="474" spans="3:26" ht="15" customHeight="1" x14ac:dyDescent="0.45">
      <c r="C474" s="7"/>
      <c r="D474" s="83"/>
      <c r="E474" s="83"/>
      <c r="F474" s="83"/>
      <c r="G474" s="83"/>
      <c r="H474" s="83"/>
      <c r="I474" s="83"/>
      <c r="J474" s="83"/>
      <c r="K474" s="7"/>
      <c r="L474" s="7"/>
      <c r="M474" s="83"/>
      <c r="N474" s="83"/>
      <c r="O474" s="83"/>
      <c r="P474" s="83"/>
      <c r="Q474" s="83"/>
      <c r="R474" s="7"/>
      <c r="S474" s="83"/>
      <c r="T474" s="83"/>
      <c r="U474" s="83"/>
      <c r="V474" s="83"/>
      <c r="W474" s="83"/>
      <c r="X474" s="83"/>
      <c r="Y474" s="83"/>
      <c r="Z474" s="83"/>
    </row>
    <row r="475" spans="3:26" ht="15" customHeight="1" x14ac:dyDescent="0.45">
      <c r="C475" s="7"/>
      <c r="D475" s="83"/>
      <c r="E475" s="83"/>
      <c r="F475" s="83"/>
      <c r="G475" s="83"/>
      <c r="H475" s="83"/>
      <c r="I475" s="83"/>
      <c r="J475" s="83"/>
      <c r="K475" s="7"/>
      <c r="L475" s="7"/>
      <c r="M475" s="83"/>
      <c r="N475" s="83"/>
      <c r="O475" s="83"/>
      <c r="P475" s="83"/>
      <c r="Q475" s="83"/>
      <c r="R475" s="7"/>
      <c r="S475" s="83"/>
      <c r="T475" s="83"/>
      <c r="U475" s="83"/>
      <c r="V475" s="83"/>
      <c r="W475" s="83"/>
      <c r="X475" s="83"/>
      <c r="Y475" s="83"/>
      <c r="Z475" s="83"/>
    </row>
    <row r="476" spans="3:26" ht="15" customHeight="1" x14ac:dyDescent="0.45">
      <c r="C476" s="7"/>
      <c r="D476" s="83"/>
      <c r="E476" s="83"/>
      <c r="F476" s="83"/>
      <c r="G476" s="83"/>
      <c r="H476" s="83"/>
      <c r="I476" s="83"/>
      <c r="J476" s="83"/>
      <c r="K476" s="7"/>
      <c r="L476" s="7"/>
      <c r="M476" s="83"/>
      <c r="N476" s="83"/>
      <c r="O476" s="83"/>
      <c r="P476" s="83"/>
      <c r="Q476" s="83"/>
      <c r="R476" s="7"/>
      <c r="S476" s="83"/>
      <c r="T476" s="83"/>
      <c r="U476" s="83"/>
      <c r="V476" s="83"/>
      <c r="W476" s="83"/>
      <c r="X476" s="83"/>
      <c r="Y476" s="83"/>
      <c r="Z476" s="83"/>
    </row>
    <row r="477" spans="3:26" ht="15" customHeight="1" x14ac:dyDescent="0.45">
      <c r="C477" s="7"/>
      <c r="D477" s="83"/>
      <c r="E477" s="83"/>
      <c r="F477" s="83"/>
      <c r="G477" s="83"/>
      <c r="H477" s="83"/>
      <c r="I477" s="83"/>
      <c r="J477" s="83"/>
      <c r="K477" s="7"/>
      <c r="L477" s="7"/>
      <c r="M477" s="83"/>
      <c r="N477" s="83"/>
      <c r="O477" s="83"/>
      <c r="P477" s="83"/>
      <c r="Q477" s="83"/>
      <c r="R477" s="7"/>
      <c r="S477" s="83"/>
      <c r="T477" s="83"/>
      <c r="U477" s="83"/>
      <c r="V477" s="83"/>
      <c r="W477" s="83"/>
      <c r="X477" s="83"/>
      <c r="Y477" s="83"/>
      <c r="Z477" s="83"/>
    </row>
    <row r="478" spans="3:26" ht="15" customHeight="1" x14ac:dyDescent="0.45">
      <c r="C478" s="7"/>
      <c r="D478" s="83"/>
      <c r="E478" s="83"/>
      <c r="F478" s="83"/>
      <c r="G478" s="83"/>
      <c r="H478" s="83"/>
      <c r="I478" s="83"/>
      <c r="J478" s="83"/>
      <c r="K478" s="7"/>
      <c r="L478" s="7"/>
      <c r="M478" s="83"/>
      <c r="N478" s="83"/>
      <c r="O478" s="83"/>
      <c r="P478" s="83"/>
      <c r="Q478" s="83"/>
      <c r="R478" s="7"/>
      <c r="S478" s="83"/>
      <c r="T478" s="83"/>
      <c r="U478" s="83"/>
      <c r="V478" s="83"/>
      <c r="W478" s="83"/>
      <c r="X478" s="83"/>
      <c r="Y478" s="83"/>
      <c r="Z478" s="83"/>
    </row>
    <row r="479" spans="3:26" ht="15" customHeight="1" x14ac:dyDescent="0.45">
      <c r="C479" s="7"/>
      <c r="D479" s="83"/>
      <c r="E479" s="83"/>
      <c r="F479" s="83"/>
      <c r="G479" s="83"/>
      <c r="H479" s="83"/>
      <c r="I479" s="83"/>
      <c r="J479" s="83"/>
      <c r="K479" s="7"/>
      <c r="L479" s="7"/>
      <c r="M479" s="83"/>
      <c r="N479" s="83"/>
      <c r="O479" s="83"/>
      <c r="P479" s="83"/>
      <c r="Q479" s="83"/>
      <c r="R479" s="7"/>
      <c r="S479" s="83"/>
      <c r="T479" s="83"/>
      <c r="U479" s="83"/>
      <c r="V479" s="83"/>
      <c r="W479" s="83"/>
      <c r="X479" s="83"/>
      <c r="Y479" s="83"/>
      <c r="Z479" s="83"/>
    </row>
    <row r="480" spans="3:26" ht="15" customHeight="1" x14ac:dyDescent="0.45">
      <c r="C480" s="7"/>
      <c r="D480" s="83"/>
      <c r="E480" s="83"/>
      <c r="F480" s="83"/>
      <c r="G480" s="83"/>
      <c r="H480" s="83"/>
      <c r="I480" s="83"/>
      <c r="J480" s="83"/>
      <c r="K480" s="7"/>
      <c r="L480" s="7"/>
      <c r="M480" s="83"/>
      <c r="N480" s="83"/>
      <c r="O480" s="83"/>
      <c r="P480" s="83"/>
      <c r="Q480" s="83"/>
      <c r="R480" s="7"/>
      <c r="S480" s="83"/>
      <c r="T480" s="83"/>
      <c r="U480" s="83"/>
      <c r="V480" s="83"/>
      <c r="W480" s="83"/>
      <c r="X480" s="83"/>
      <c r="Y480" s="83"/>
      <c r="Z480" s="83"/>
    </row>
    <row r="481" spans="3:26" ht="15" customHeight="1" x14ac:dyDescent="0.45">
      <c r="C481" s="7"/>
      <c r="D481" s="83"/>
      <c r="E481" s="83"/>
      <c r="F481" s="83"/>
      <c r="G481" s="83"/>
      <c r="H481" s="83"/>
      <c r="I481" s="83"/>
      <c r="J481" s="83"/>
      <c r="K481" s="7"/>
      <c r="L481" s="7"/>
      <c r="M481" s="83"/>
      <c r="N481" s="83"/>
      <c r="O481" s="83"/>
      <c r="P481" s="83"/>
      <c r="Q481" s="83"/>
      <c r="R481" s="7"/>
      <c r="S481" s="83"/>
      <c r="T481" s="83"/>
      <c r="U481" s="83"/>
      <c r="V481" s="83"/>
      <c r="W481" s="83"/>
      <c r="X481" s="83"/>
      <c r="Y481" s="83"/>
      <c r="Z481" s="83"/>
    </row>
    <row r="482" spans="3:26" ht="15" customHeight="1" x14ac:dyDescent="0.45">
      <c r="C482" s="7"/>
      <c r="D482" s="83"/>
      <c r="E482" s="83"/>
      <c r="F482" s="83"/>
      <c r="G482" s="83"/>
      <c r="H482" s="83"/>
      <c r="I482" s="83"/>
      <c r="J482" s="83"/>
      <c r="K482" s="7"/>
      <c r="L482" s="7"/>
      <c r="M482" s="83"/>
      <c r="N482" s="83"/>
      <c r="O482" s="83"/>
      <c r="P482" s="83"/>
      <c r="Q482" s="83"/>
      <c r="R482" s="7"/>
      <c r="S482" s="83"/>
      <c r="T482" s="83"/>
      <c r="U482" s="83"/>
      <c r="V482" s="83"/>
      <c r="W482" s="83"/>
      <c r="X482" s="83"/>
      <c r="Y482" s="83"/>
      <c r="Z482" s="83"/>
    </row>
    <row r="483" spans="3:26" ht="15" customHeight="1" x14ac:dyDescent="0.45">
      <c r="C483" s="7"/>
      <c r="D483" s="83"/>
      <c r="E483" s="83"/>
      <c r="F483" s="83"/>
      <c r="G483" s="83"/>
      <c r="H483" s="83"/>
      <c r="I483" s="83"/>
      <c r="J483" s="83"/>
      <c r="K483" s="7"/>
      <c r="L483" s="7"/>
      <c r="M483" s="83"/>
      <c r="N483" s="83"/>
      <c r="O483" s="83"/>
      <c r="P483" s="83"/>
      <c r="Q483" s="83"/>
      <c r="R483" s="7"/>
      <c r="S483" s="83"/>
      <c r="T483" s="83"/>
      <c r="U483" s="83"/>
      <c r="V483" s="83"/>
      <c r="W483" s="83"/>
      <c r="X483" s="83"/>
      <c r="Y483" s="83"/>
      <c r="Z483" s="83"/>
    </row>
    <row r="484" spans="3:26" ht="15" customHeight="1" x14ac:dyDescent="0.45">
      <c r="C484" s="7"/>
      <c r="D484" s="83"/>
      <c r="E484" s="83"/>
      <c r="F484" s="83"/>
      <c r="G484" s="83"/>
      <c r="H484" s="83"/>
      <c r="I484" s="83"/>
      <c r="J484" s="83"/>
      <c r="K484" s="7"/>
      <c r="L484" s="7"/>
      <c r="M484" s="83"/>
      <c r="N484" s="83"/>
      <c r="O484" s="83"/>
      <c r="P484" s="83"/>
      <c r="Q484" s="83"/>
      <c r="R484" s="7"/>
      <c r="S484" s="83"/>
      <c r="T484" s="83"/>
      <c r="U484" s="83"/>
      <c r="V484" s="83"/>
      <c r="W484" s="83"/>
      <c r="X484" s="83"/>
      <c r="Y484" s="83"/>
      <c r="Z484" s="83"/>
    </row>
    <row r="485" spans="3:26" ht="15" customHeight="1" x14ac:dyDescent="0.45">
      <c r="C485" s="7"/>
      <c r="D485" s="83"/>
      <c r="E485" s="83"/>
      <c r="F485" s="83"/>
      <c r="G485" s="83"/>
      <c r="H485" s="83"/>
      <c r="I485" s="83"/>
      <c r="J485" s="83"/>
      <c r="K485" s="7"/>
      <c r="L485" s="7"/>
      <c r="M485" s="83"/>
      <c r="N485" s="83"/>
      <c r="O485" s="83"/>
      <c r="P485" s="83"/>
      <c r="Q485" s="83"/>
      <c r="R485" s="7"/>
      <c r="S485" s="83"/>
      <c r="T485" s="83"/>
      <c r="U485" s="83"/>
      <c r="V485" s="83"/>
      <c r="W485" s="83"/>
      <c r="X485" s="83"/>
      <c r="Y485" s="83"/>
      <c r="Z485" s="83"/>
    </row>
    <row r="486" spans="3:26" ht="15" customHeight="1" x14ac:dyDescent="0.45">
      <c r="C486" s="7"/>
      <c r="D486" s="83"/>
      <c r="E486" s="83"/>
      <c r="F486" s="83"/>
      <c r="G486" s="83"/>
      <c r="H486" s="83"/>
      <c r="I486" s="83"/>
      <c r="J486" s="83"/>
      <c r="K486" s="7"/>
      <c r="L486" s="7"/>
      <c r="M486" s="83"/>
      <c r="N486" s="83"/>
      <c r="O486" s="83"/>
      <c r="P486" s="83"/>
      <c r="Q486" s="83"/>
      <c r="R486" s="7"/>
      <c r="S486" s="83"/>
      <c r="T486" s="83"/>
      <c r="U486" s="83"/>
      <c r="V486" s="83"/>
      <c r="W486" s="83"/>
      <c r="X486" s="83"/>
      <c r="Y486" s="83"/>
      <c r="Z486" s="83"/>
    </row>
    <row r="487" spans="3:26" ht="15" customHeight="1" x14ac:dyDescent="0.45">
      <c r="C487" s="7"/>
      <c r="D487" s="83"/>
      <c r="E487" s="83"/>
      <c r="F487" s="83"/>
      <c r="G487" s="83"/>
      <c r="H487" s="83"/>
      <c r="I487" s="83"/>
      <c r="J487" s="83"/>
      <c r="K487" s="7"/>
      <c r="L487" s="7"/>
      <c r="M487" s="83"/>
      <c r="N487" s="83"/>
      <c r="O487" s="83"/>
      <c r="P487" s="83"/>
      <c r="Q487" s="83"/>
      <c r="R487" s="7"/>
      <c r="S487" s="83"/>
      <c r="T487" s="83"/>
      <c r="U487" s="83"/>
      <c r="V487" s="83"/>
      <c r="W487" s="83"/>
      <c r="X487" s="83"/>
      <c r="Y487" s="83"/>
      <c r="Z487" s="83"/>
    </row>
    <row r="488" spans="3:26" ht="15" customHeight="1" x14ac:dyDescent="0.45">
      <c r="C488" s="7"/>
      <c r="D488" s="83"/>
      <c r="E488" s="83"/>
      <c r="F488" s="83"/>
      <c r="G488" s="83"/>
      <c r="H488" s="83"/>
      <c r="I488" s="83"/>
      <c r="J488" s="83"/>
      <c r="K488" s="7"/>
      <c r="L488" s="7"/>
      <c r="M488" s="83"/>
      <c r="N488" s="83"/>
      <c r="O488" s="83"/>
      <c r="P488" s="83"/>
      <c r="Q488" s="83"/>
      <c r="R488" s="7"/>
      <c r="S488" s="83"/>
      <c r="T488" s="83"/>
      <c r="U488" s="83"/>
      <c r="V488" s="83"/>
      <c r="W488" s="83"/>
      <c r="X488" s="83"/>
      <c r="Y488" s="83"/>
      <c r="Z488" s="83"/>
    </row>
    <row r="489" spans="3:26" ht="15" customHeight="1" x14ac:dyDescent="0.45">
      <c r="C489" s="7"/>
      <c r="D489" s="83"/>
      <c r="E489" s="83"/>
      <c r="F489" s="83"/>
      <c r="G489" s="83"/>
      <c r="H489" s="83"/>
      <c r="I489" s="83"/>
      <c r="J489" s="83"/>
      <c r="K489" s="7"/>
      <c r="L489" s="7"/>
      <c r="M489" s="83"/>
      <c r="N489" s="83"/>
      <c r="O489" s="83"/>
      <c r="P489" s="83"/>
      <c r="Q489" s="83"/>
      <c r="R489" s="7"/>
      <c r="S489" s="83"/>
      <c r="T489" s="83"/>
      <c r="U489" s="83"/>
      <c r="V489" s="83"/>
      <c r="W489" s="83"/>
      <c r="X489" s="83"/>
      <c r="Y489" s="83"/>
      <c r="Z489" s="83"/>
    </row>
    <row r="490" spans="3:26" ht="15" customHeight="1" x14ac:dyDescent="0.45">
      <c r="C490" s="7"/>
      <c r="D490" s="83"/>
      <c r="E490" s="83"/>
      <c r="F490" s="83"/>
      <c r="G490" s="83"/>
      <c r="H490" s="83"/>
      <c r="I490" s="83"/>
      <c r="J490" s="83"/>
      <c r="K490" s="7"/>
      <c r="L490" s="7"/>
      <c r="M490" s="83"/>
      <c r="N490" s="83"/>
      <c r="O490" s="83"/>
      <c r="P490" s="83"/>
      <c r="Q490" s="83"/>
      <c r="R490" s="7"/>
      <c r="S490" s="83"/>
      <c r="T490" s="83"/>
      <c r="U490" s="83"/>
      <c r="V490" s="83"/>
      <c r="W490" s="83"/>
      <c r="X490" s="83"/>
      <c r="Y490" s="83"/>
      <c r="Z490" s="83"/>
    </row>
    <row r="491" spans="3:26" ht="15" customHeight="1" x14ac:dyDescent="0.45">
      <c r="C491" s="7"/>
      <c r="D491" s="83"/>
      <c r="E491" s="83"/>
      <c r="F491" s="83"/>
      <c r="G491" s="83"/>
      <c r="H491" s="83"/>
      <c r="I491" s="83"/>
      <c r="J491" s="83"/>
      <c r="K491" s="7"/>
      <c r="L491" s="7"/>
      <c r="M491" s="83"/>
      <c r="N491" s="83"/>
      <c r="O491" s="83"/>
      <c r="P491" s="83"/>
      <c r="Q491" s="83"/>
      <c r="R491" s="7"/>
      <c r="S491" s="83"/>
      <c r="T491" s="83"/>
      <c r="U491" s="83"/>
      <c r="V491" s="83"/>
      <c r="W491" s="83"/>
      <c r="X491" s="83"/>
      <c r="Y491" s="83"/>
      <c r="Z491" s="83"/>
    </row>
    <row r="492" spans="3:26" ht="15" customHeight="1" x14ac:dyDescent="0.45">
      <c r="C492" s="7"/>
      <c r="D492" s="83"/>
      <c r="E492" s="83"/>
      <c r="F492" s="83"/>
      <c r="G492" s="83"/>
      <c r="H492" s="83"/>
      <c r="I492" s="83"/>
      <c r="J492" s="83"/>
      <c r="K492" s="7"/>
      <c r="L492" s="7"/>
      <c r="M492" s="83"/>
      <c r="N492" s="83"/>
      <c r="O492" s="83"/>
      <c r="P492" s="83"/>
      <c r="Q492" s="83"/>
      <c r="R492" s="7"/>
      <c r="S492" s="83"/>
      <c r="T492" s="83"/>
      <c r="U492" s="83"/>
      <c r="V492" s="83"/>
      <c r="W492" s="83"/>
      <c r="X492" s="83"/>
      <c r="Y492" s="83"/>
      <c r="Z492" s="83"/>
    </row>
    <row r="493" spans="3:26" ht="15" customHeight="1" x14ac:dyDescent="0.45">
      <c r="C493" s="7"/>
      <c r="D493" s="83"/>
      <c r="E493" s="83"/>
      <c r="F493" s="83"/>
      <c r="G493" s="83"/>
      <c r="H493" s="83"/>
      <c r="I493" s="83"/>
      <c r="J493" s="83"/>
      <c r="K493" s="7"/>
      <c r="L493" s="7"/>
      <c r="M493" s="83"/>
      <c r="N493" s="83"/>
      <c r="O493" s="83"/>
      <c r="P493" s="83"/>
      <c r="Q493" s="83"/>
      <c r="R493" s="7"/>
      <c r="S493" s="83"/>
      <c r="T493" s="83"/>
      <c r="U493" s="83"/>
      <c r="V493" s="83"/>
      <c r="W493" s="83"/>
      <c r="X493" s="83"/>
      <c r="Y493" s="83"/>
      <c r="Z493" s="83"/>
    </row>
    <row r="494" spans="3:26" ht="15" customHeight="1" x14ac:dyDescent="0.45">
      <c r="C494" s="7"/>
      <c r="D494" s="83"/>
      <c r="E494" s="83"/>
      <c r="F494" s="83"/>
      <c r="G494" s="83"/>
      <c r="H494" s="83"/>
      <c r="I494" s="83"/>
      <c r="J494" s="83"/>
      <c r="K494" s="7"/>
      <c r="L494" s="7"/>
      <c r="M494" s="83"/>
      <c r="N494" s="83"/>
      <c r="O494" s="83"/>
      <c r="P494" s="83"/>
      <c r="Q494" s="83"/>
      <c r="R494" s="7"/>
      <c r="S494" s="83"/>
      <c r="T494" s="83"/>
      <c r="U494" s="83"/>
      <c r="V494" s="83"/>
      <c r="W494" s="83"/>
      <c r="X494" s="83"/>
      <c r="Y494" s="83"/>
      <c r="Z494" s="83"/>
    </row>
    <row r="495" spans="3:26" ht="15" customHeight="1" x14ac:dyDescent="0.45">
      <c r="C495" s="7"/>
      <c r="D495" s="83"/>
      <c r="E495" s="83"/>
      <c r="F495" s="83"/>
      <c r="G495" s="83"/>
      <c r="H495" s="83"/>
      <c r="I495" s="83"/>
      <c r="J495" s="83"/>
      <c r="K495" s="7"/>
      <c r="L495" s="7"/>
      <c r="M495" s="83"/>
      <c r="N495" s="83"/>
      <c r="O495" s="83"/>
      <c r="P495" s="83"/>
      <c r="Q495" s="83"/>
      <c r="R495" s="7"/>
      <c r="S495" s="83"/>
      <c r="T495" s="83"/>
      <c r="U495" s="83"/>
      <c r="V495" s="83"/>
      <c r="W495" s="83"/>
      <c r="X495" s="83"/>
      <c r="Y495" s="83"/>
      <c r="Z495" s="83"/>
    </row>
    <row r="496" spans="3:26" ht="15" customHeight="1" x14ac:dyDescent="0.45">
      <c r="C496" s="7"/>
      <c r="D496" s="83"/>
      <c r="E496" s="83"/>
      <c r="F496" s="83"/>
      <c r="G496" s="83"/>
      <c r="H496" s="83"/>
      <c r="I496" s="83"/>
      <c r="J496" s="83"/>
      <c r="K496" s="7"/>
      <c r="L496" s="7"/>
      <c r="M496" s="83"/>
      <c r="N496" s="83"/>
      <c r="O496" s="83"/>
      <c r="P496" s="83"/>
      <c r="Q496" s="83"/>
      <c r="R496" s="7"/>
      <c r="S496" s="83"/>
      <c r="T496" s="83"/>
      <c r="U496" s="83"/>
      <c r="V496" s="83"/>
      <c r="W496" s="83"/>
      <c r="X496" s="83"/>
      <c r="Y496" s="83"/>
      <c r="Z496" s="83"/>
    </row>
    <row r="497" spans="3:26" ht="15" customHeight="1" x14ac:dyDescent="0.45">
      <c r="C497" s="7"/>
      <c r="D497" s="83"/>
      <c r="E497" s="83"/>
      <c r="F497" s="83"/>
      <c r="G497" s="83"/>
      <c r="H497" s="83"/>
      <c r="I497" s="83"/>
      <c r="J497" s="83"/>
      <c r="K497" s="7"/>
      <c r="L497" s="7"/>
      <c r="M497" s="83"/>
      <c r="N497" s="83"/>
      <c r="O497" s="83"/>
      <c r="P497" s="83"/>
      <c r="Q497" s="83"/>
      <c r="R497" s="7"/>
      <c r="S497" s="83"/>
      <c r="T497" s="83"/>
      <c r="U497" s="83"/>
      <c r="V497" s="83"/>
      <c r="W497" s="83"/>
      <c r="X497" s="83"/>
      <c r="Y497" s="83"/>
      <c r="Z497" s="83"/>
    </row>
    <row r="498" spans="3:26" ht="15" customHeight="1" x14ac:dyDescent="0.45">
      <c r="C498" s="7"/>
      <c r="D498" s="83"/>
      <c r="E498" s="83"/>
      <c r="F498" s="83"/>
      <c r="G498" s="83"/>
      <c r="H498" s="83"/>
      <c r="I498" s="83"/>
      <c r="J498" s="83"/>
      <c r="K498" s="7"/>
      <c r="L498" s="7"/>
      <c r="M498" s="83"/>
      <c r="N498" s="83"/>
      <c r="O498" s="83"/>
      <c r="P498" s="83"/>
      <c r="Q498" s="83"/>
      <c r="R498" s="7"/>
      <c r="S498" s="83"/>
      <c r="T498" s="83"/>
      <c r="U498" s="83"/>
      <c r="V498" s="83"/>
      <c r="W498" s="83"/>
      <c r="X498" s="83"/>
      <c r="Y498" s="83"/>
      <c r="Z498" s="83"/>
    </row>
    <row r="499" spans="3:26" ht="15" customHeight="1" x14ac:dyDescent="0.45">
      <c r="C499" s="7"/>
      <c r="D499" s="83"/>
      <c r="E499" s="83"/>
      <c r="F499" s="83"/>
      <c r="G499" s="83"/>
      <c r="H499" s="83"/>
      <c r="I499" s="83"/>
      <c r="J499" s="83"/>
      <c r="K499" s="7"/>
      <c r="L499" s="7"/>
      <c r="M499" s="83"/>
      <c r="N499" s="83"/>
      <c r="O499" s="83"/>
      <c r="P499" s="83"/>
      <c r="Q499" s="83"/>
      <c r="R499" s="7"/>
      <c r="S499" s="83"/>
      <c r="T499" s="83"/>
      <c r="U499" s="83"/>
      <c r="V499" s="83"/>
      <c r="W499" s="83"/>
      <c r="X499" s="83"/>
      <c r="Y499" s="83"/>
      <c r="Z499" s="83"/>
    </row>
    <row r="500" spans="3:26" ht="15" customHeight="1" x14ac:dyDescent="0.45">
      <c r="C500" s="7"/>
      <c r="D500" s="83"/>
      <c r="E500" s="83"/>
      <c r="F500" s="83"/>
      <c r="G500" s="83"/>
      <c r="H500" s="83"/>
      <c r="I500" s="83"/>
      <c r="J500" s="83"/>
      <c r="K500" s="7"/>
      <c r="L500" s="7"/>
      <c r="M500" s="83"/>
      <c r="N500" s="83"/>
      <c r="O500" s="83"/>
      <c r="P500" s="83"/>
      <c r="Q500" s="83"/>
      <c r="R500" s="7"/>
      <c r="S500" s="83"/>
      <c r="T500" s="83"/>
      <c r="U500" s="83"/>
      <c r="V500" s="83"/>
      <c r="W500" s="83"/>
      <c r="X500" s="83"/>
      <c r="Y500" s="83"/>
      <c r="Z500" s="83"/>
    </row>
    <row r="501" spans="3:26" ht="15" customHeight="1" x14ac:dyDescent="0.45">
      <c r="C501" s="7"/>
      <c r="D501" s="83"/>
      <c r="E501" s="83"/>
      <c r="F501" s="83"/>
      <c r="G501" s="83"/>
      <c r="H501" s="83"/>
      <c r="I501" s="83"/>
      <c r="J501" s="83"/>
      <c r="K501" s="7"/>
      <c r="L501" s="7"/>
      <c r="M501" s="83"/>
      <c r="N501" s="83"/>
      <c r="O501" s="83"/>
      <c r="P501" s="83"/>
      <c r="Q501" s="83"/>
      <c r="R501" s="7"/>
      <c r="S501" s="83"/>
      <c r="T501" s="83"/>
      <c r="U501" s="83"/>
      <c r="V501" s="83"/>
      <c r="W501" s="83"/>
      <c r="X501" s="83"/>
      <c r="Y501" s="83"/>
      <c r="Z501" s="83"/>
    </row>
    <row r="502" spans="3:26" ht="15" customHeight="1" x14ac:dyDescent="0.45">
      <c r="C502" s="7"/>
      <c r="D502" s="83"/>
      <c r="E502" s="83"/>
      <c r="F502" s="83"/>
      <c r="G502" s="83"/>
      <c r="H502" s="83"/>
      <c r="I502" s="83"/>
      <c r="J502" s="83"/>
      <c r="K502" s="7"/>
      <c r="L502" s="7"/>
      <c r="M502" s="83"/>
      <c r="N502" s="83"/>
      <c r="O502" s="83"/>
      <c r="P502" s="83"/>
      <c r="Q502" s="83"/>
      <c r="R502" s="7"/>
      <c r="S502" s="83"/>
      <c r="T502" s="83"/>
      <c r="U502" s="83"/>
      <c r="V502" s="83"/>
      <c r="W502" s="83"/>
      <c r="X502" s="83"/>
      <c r="Y502" s="83"/>
      <c r="Z502" s="83"/>
    </row>
    <row r="503" spans="3:26" ht="15" customHeight="1" x14ac:dyDescent="0.45">
      <c r="C503" s="7"/>
      <c r="D503" s="83"/>
      <c r="E503" s="83"/>
      <c r="F503" s="83"/>
      <c r="G503" s="83"/>
      <c r="H503" s="83"/>
      <c r="I503" s="83"/>
      <c r="J503" s="83"/>
      <c r="K503" s="7"/>
      <c r="L503" s="7"/>
      <c r="M503" s="83"/>
      <c r="N503" s="83"/>
      <c r="O503" s="83"/>
      <c r="P503" s="83"/>
      <c r="Q503" s="83"/>
      <c r="R503" s="7"/>
      <c r="S503" s="83"/>
      <c r="T503" s="83"/>
      <c r="U503" s="83"/>
      <c r="V503" s="83"/>
      <c r="W503" s="83"/>
      <c r="X503" s="83"/>
      <c r="Y503" s="83"/>
      <c r="Z503" s="83"/>
    </row>
    <row r="504" spans="3:26" ht="15" customHeight="1" x14ac:dyDescent="0.45">
      <c r="C504" s="7"/>
      <c r="D504" s="83"/>
      <c r="E504" s="83"/>
      <c r="F504" s="83"/>
      <c r="G504" s="83"/>
      <c r="H504" s="83"/>
      <c r="I504" s="83"/>
      <c r="J504" s="83"/>
      <c r="K504" s="7"/>
      <c r="L504" s="7"/>
      <c r="M504" s="83"/>
      <c r="N504" s="83"/>
      <c r="O504" s="83"/>
      <c r="P504" s="83"/>
      <c r="Q504" s="83"/>
      <c r="R504" s="7"/>
      <c r="S504" s="83"/>
      <c r="T504" s="83"/>
      <c r="U504" s="83"/>
      <c r="V504" s="83"/>
      <c r="W504" s="83"/>
      <c r="X504" s="83"/>
      <c r="Y504" s="83"/>
      <c r="Z504" s="83"/>
    </row>
    <row r="505" spans="3:26" ht="15" customHeight="1" x14ac:dyDescent="0.45">
      <c r="C505" s="7"/>
      <c r="D505" s="83"/>
      <c r="E505" s="83"/>
      <c r="F505" s="83"/>
      <c r="G505" s="83"/>
      <c r="H505" s="83"/>
      <c r="I505" s="83"/>
      <c r="J505" s="83"/>
      <c r="K505" s="7"/>
      <c r="L505" s="7"/>
      <c r="M505" s="83"/>
      <c r="N505" s="83"/>
      <c r="O505" s="83"/>
      <c r="P505" s="83"/>
      <c r="Q505" s="83"/>
      <c r="R505" s="7"/>
      <c r="S505" s="83"/>
      <c r="T505" s="83"/>
      <c r="U505" s="83"/>
      <c r="V505" s="83"/>
      <c r="W505" s="83"/>
      <c r="X505" s="83"/>
      <c r="Y505" s="83"/>
      <c r="Z505" s="83"/>
    </row>
    <row r="506" spans="3:26" ht="15" customHeight="1" x14ac:dyDescent="0.45">
      <c r="C506" s="7"/>
      <c r="D506" s="83"/>
      <c r="E506" s="83"/>
      <c r="F506" s="83"/>
      <c r="G506" s="83"/>
      <c r="H506" s="83"/>
      <c r="I506" s="83"/>
      <c r="J506" s="83"/>
      <c r="K506" s="7"/>
      <c r="L506" s="7"/>
      <c r="M506" s="83"/>
      <c r="N506" s="83"/>
      <c r="O506" s="83"/>
      <c r="P506" s="83"/>
      <c r="Q506" s="83"/>
      <c r="R506" s="7"/>
      <c r="S506" s="83"/>
      <c r="T506" s="83"/>
      <c r="U506" s="83"/>
      <c r="V506" s="83"/>
      <c r="W506" s="83"/>
      <c r="X506" s="83"/>
      <c r="Y506" s="83"/>
      <c r="Z506" s="83"/>
    </row>
    <row r="507" spans="3:26" ht="15" customHeight="1" x14ac:dyDescent="0.45">
      <c r="C507" s="7"/>
      <c r="D507" s="83"/>
      <c r="E507" s="83"/>
      <c r="F507" s="83"/>
      <c r="G507" s="83"/>
      <c r="H507" s="83"/>
      <c r="I507" s="83"/>
      <c r="J507" s="83"/>
      <c r="K507" s="7"/>
      <c r="L507" s="7"/>
      <c r="M507" s="83"/>
      <c r="N507" s="83"/>
      <c r="O507" s="83"/>
      <c r="P507" s="83"/>
      <c r="Q507" s="83"/>
      <c r="R507" s="7"/>
      <c r="S507" s="83"/>
      <c r="T507" s="83"/>
      <c r="U507" s="83"/>
      <c r="V507" s="83"/>
      <c r="W507" s="83"/>
      <c r="X507" s="83"/>
      <c r="Y507" s="83"/>
      <c r="Z507" s="83"/>
    </row>
    <row r="508" spans="3:26" ht="15" customHeight="1" x14ac:dyDescent="0.45">
      <c r="C508" s="7"/>
      <c r="D508" s="83"/>
      <c r="E508" s="83"/>
      <c r="F508" s="83"/>
      <c r="G508" s="83"/>
      <c r="H508" s="83"/>
      <c r="I508" s="83"/>
      <c r="J508" s="83"/>
      <c r="K508" s="7"/>
      <c r="L508" s="7"/>
      <c r="M508" s="83"/>
      <c r="N508" s="83"/>
      <c r="O508" s="83"/>
      <c r="P508" s="83"/>
      <c r="Q508" s="83"/>
      <c r="R508" s="7"/>
      <c r="S508" s="83"/>
      <c r="T508" s="83"/>
      <c r="U508" s="83"/>
      <c r="V508" s="83"/>
      <c r="W508" s="83"/>
      <c r="X508" s="83"/>
      <c r="Y508" s="83"/>
      <c r="Z508" s="83"/>
    </row>
    <row r="509" spans="3:26" ht="15" customHeight="1" x14ac:dyDescent="0.45">
      <c r="C509" s="7"/>
      <c r="D509" s="83"/>
      <c r="E509" s="83"/>
      <c r="F509" s="83"/>
      <c r="G509" s="83"/>
      <c r="H509" s="83"/>
      <c r="I509" s="83"/>
      <c r="J509" s="83"/>
      <c r="K509" s="7"/>
      <c r="L509" s="7"/>
      <c r="M509" s="83"/>
      <c r="N509" s="83"/>
      <c r="O509" s="83"/>
      <c r="P509" s="83"/>
      <c r="Q509" s="83"/>
      <c r="R509" s="7"/>
      <c r="S509" s="83"/>
      <c r="T509" s="83"/>
      <c r="U509" s="83"/>
      <c r="V509" s="83"/>
      <c r="W509" s="83"/>
      <c r="X509" s="83"/>
      <c r="Y509" s="83"/>
      <c r="Z509" s="83"/>
    </row>
    <row r="510" spans="3:26" ht="15" customHeight="1" x14ac:dyDescent="0.45">
      <c r="C510" s="7"/>
      <c r="D510" s="83"/>
      <c r="E510" s="83"/>
      <c r="F510" s="83"/>
      <c r="G510" s="83"/>
      <c r="H510" s="83"/>
      <c r="I510" s="83"/>
      <c r="J510" s="83"/>
      <c r="K510" s="7"/>
      <c r="L510" s="7"/>
      <c r="M510" s="83"/>
      <c r="N510" s="83"/>
      <c r="O510" s="83"/>
      <c r="P510" s="83"/>
      <c r="Q510" s="83"/>
      <c r="R510" s="7"/>
      <c r="S510" s="83"/>
      <c r="T510" s="83"/>
      <c r="U510" s="83"/>
      <c r="V510" s="83"/>
      <c r="W510" s="83"/>
      <c r="X510" s="83"/>
      <c r="Y510" s="83"/>
      <c r="Z510" s="83"/>
    </row>
    <row r="511" spans="3:26" ht="15" customHeight="1" x14ac:dyDescent="0.45">
      <c r="C511" s="7"/>
      <c r="D511" s="83"/>
      <c r="E511" s="83"/>
      <c r="F511" s="83"/>
      <c r="G511" s="83"/>
      <c r="H511" s="83"/>
      <c r="I511" s="83"/>
      <c r="J511" s="83"/>
      <c r="K511" s="7"/>
      <c r="L511" s="7"/>
      <c r="M511" s="83"/>
      <c r="N511" s="83"/>
      <c r="O511" s="83"/>
      <c r="P511" s="83"/>
      <c r="Q511" s="83"/>
      <c r="R511" s="7"/>
      <c r="S511" s="83"/>
      <c r="T511" s="83"/>
      <c r="U511" s="83"/>
      <c r="V511" s="83"/>
      <c r="W511" s="83"/>
      <c r="X511" s="83"/>
      <c r="Y511" s="83"/>
      <c r="Z511" s="83"/>
    </row>
    <row r="512" spans="3:26" ht="15" customHeight="1" x14ac:dyDescent="0.45">
      <c r="C512" s="7"/>
      <c r="D512" s="83"/>
      <c r="E512" s="83"/>
      <c r="F512" s="83"/>
      <c r="G512" s="83"/>
      <c r="H512" s="83"/>
      <c r="I512" s="83"/>
      <c r="J512" s="83"/>
      <c r="K512" s="7"/>
      <c r="L512" s="7"/>
      <c r="M512" s="83"/>
      <c r="N512" s="83"/>
      <c r="O512" s="83"/>
      <c r="P512" s="83"/>
      <c r="Q512" s="83"/>
      <c r="R512" s="7"/>
      <c r="S512" s="83"/>
      <c r="T512" s="83"/>
      <c r="U512" s="83"/>
      <c r="V512" s="83"/>
      <c r="W512" s="83"/>
      <c r="X512" s="83"/>
      <c r="Y512" s="83"/>
      <c r="Z512" s="83"/>
    </row>
    <row r="513" spans="3:26" ht="15" customHeight="1" x14ac:dyDescent="0.45">
      <c r="C513" s="7"/>
      <c r="D513" s="83"/>
      <c r="E513" s="83"/>
      <c r="F513" s="83"/>
      <c r="G513" s="83"/>
      <c r="H513" s="83"/>
      <c r="I513" s="83"/>
      <c r="J513" s="83"/>
      <c r="K513" s="7"/>
      <c r="L513" s="7"/>
      <c r="M513" s="83"/>
      <c r="N513" s="83"/>
      <c r="O513" s="83"/>
      <c r="P513" s="83"/>
      <c r="Q513" s="83"/>
      <c r="R513" s="7"/>
      <c r="S513" s="83"/>
      <c r="T513" s="83"/>
      <c r="U513" s="83"/>
      <c r="V513" s="83"/>
      <c r="W513" s="83"/>
      <c r="X513" s="83"/>
      <c r="Y513" s="83"/>
      <c r="Z513" s="83"/>
    </row>
    <row r="514" spans="3:26" ht="15" customHeight="1" x14ac:dyDescent="0.45">
      <c r="C514" s="7"/>
      <c r="D514" s="83"/>
      <c r="E514" s="83"/>
      <c r="F514" s="83"/>
      <c r="G514" s="83"/>
      <c r="H514" s="83"/>
      <c r="I514" s="83"/>
      <c r="J514" s="83"/>
      <c r="K514" s="7"/>
      <c r="L514" s="7"/>
      <c r="M514" s="83"/>
      <c r="N514" s="83"/>
      <c r="O514" s="83"/>
      <c r="P514" s="83"/>
      <c r="Q514" s="83"/>
      <c r="R514" s="7"/>
      <c r="S514" s="83"/>
      <c r="T514" s="83"/>
      <c r="U514" s="83"/>
      <c r="V514" s="83"/>
      <c r="W514" s="83"/>
      <c r="X514" s="83"/>
      <c r="Y514" s="83"/>
      <c r="Z514" s="83"/>
    </row>
    <row r="515" spans="3:26" ht="15" customHeight="1" x14ac:dyDescent="0.45">
      <c r="C515" s="7"/>
      <c r="D515" s="83"/>
      <c r="E515" s="83"/>
      <c r="F515" s="83"/>
      <c r="G515" s="83"/>
      <c r="H515" s="83"/>
      <c r="I515" s="83"/>
      <c r="J515" s="83"/>
      <c r="K515" s="7"/>
      <c r="L515" s="7"/>
      <c r="M515" s="83"/>
      <c r="N515" s="83"/>
      <c r="O515" s="83"/>
      <c r="P515" s="83"/>
      <c r="Q515" s="83"/>
      <c r="R515" s="7"/>
      <c r="S515" s="83"/>
      <c r="T515" s="83"/>
      <c r="U515" s="83"/>
      <c r="V515" s="83"/>
      <c r="W515" s="83"/>
      <c r="X515" s="83"/>
      <c r="Y515" s="83"/>
      <c r="Z515" s="83"/>
    </row>
    <row r="516" spans="3:26" ht="15" customHeight="1" x14ac:dyDescent="0.45">
      <c r="C516" s="7"/>
      <c r="D516" s="83"/>
      <c r="E516" s="83"/>
      <c r="F516" s="83"/>
      <c r="G516" s="83"/>
      <c r="H516" s="83"/>
      <c r="I516" s="83"/>
      <c r="J516" s="83"/>
      <c r="K516" s="7"/>
      <c r="L516" s="7"/>
      <c r="M516" s="83"/>
      <c r="N516" s="83"/>
      <c r="O516" s="83"/>
      <c r="P516" s="83"/>
      <c r="Q516" s="83"/>
      <c r="R516" s="7"/>
      <c r="S516" s="83"/>
      <c r="T516" s="83"/>
      <c r="U516" s="83"/>
      <c r="V516" s="83"/>
      <c r="W516" s="83"/>
      <c r="X516" s="83"/>
      <c r="Y516" s="83"/>
      <c r="Z516" s="83"/>
    </row>
    <row r="517" spans="3:26" ht="15" customHeight="1" x14ac:dyDescent="0.45">
      <c r="C517" s="7"/>
      <c r="D517" s="83"/>
      <c r="E517" s="83"/>
      <c r="F517" s="83"/>
      <c r="G517" s="83"/>
      <c r="H517" s="83"/>
      <c r="I517" s="83"/>
      <c r="J517" s="83"/>
      <c r="K517" s="7"/>
      <c r="L517" s="7"/>
      <c r="M517" s="83"/>
      <c r="N517" s="83"/>
      <c r="O517" s="83"/>
      <c r="P517" s="83"/>
      <c r="Q517" s="83"/>
      <c r="R517" s="7"/>
      <c r="S517" s="83"/>
      <c r="T517" s="83"/>
      <c r="U517" s="83"/>
      <c r="V517" s="83"/>
      <c r="W517" s="83"/>
      <c r="X517" s="83"/>
      <c r="Y517" s="83"/>
      <c r="Z517" s="83"/>
    </row>
    <row r="518" spans="3:26" ht="15" customHeight="1" x14ac:dyDescent="0.45">
      <c r="C518" s="7"/>
      <c r="D518" s="83"/>
      <c r="E518" s="83"/>
      <c r="F518" s="83"/>
      <c r="G518" s="83"/>
      <c r="H518" s="83"/>
      <c r="I518" s="83"/>
      <c r="J518" s="83"/>
      <c r="K518" s="7"/>
      <c r="L518" s="7"/>
      <c r="M518" s="83"/>
      <c r="N518" s="83"/>
      <c r="O518" s="83"/>
      <c r="P518" s="83"/>
      <c r="Q518" s="83"/>
      <c r="R518" s="7"/>
      <c r="S518" s="83"/>
      <c r="T518" s="83"/>
      <c r="U518" s="83"/>
      <c r="V518" s="83"/>
      <c r="W518" s="83"/>
      <c r="X518" s="83"/>
      <c r="Y518" s="83"/>
      <c r="Z518" s="83"/>
    </row>
    <row r="519" spans="3:26" ht="15" customHeight="1" x14ac:dyDescent="0.45">
      <c r="C519" s="7"/>
      <c r="D519" s="83"/>
      <c r="E519" s="83"/>
      <c r="F519" s="83"/>
      <c r="G519" s="83"/>
      <c r="H519" s="83"/>
      <c r="I519" s="83"/>
      <c r="J519" s="83"/>
      <c r="K519" s="7"/>
      <c r="L519" s="7"/>
      <c r="M519" s="83"/>
      <c r="N519" s="83"/>
      <c r="O519" s="83"/>
      <c r="P519" s="83"/>
      <c r="Q519" s="83"/>
      <c r="R519" s="7"/>
      <c r="S519" s="83"/>
      <c r="T519" s="83"/>
      <c r="U519" s="83"/>
      <c r="V519" s="83"/>
      <c r="W519" s="83"/>
      <c r="X519" s="83"/>
      <c r="Y519" s="83"/>
      <c r="Z519" s="83"/>
    </row>
    <row r="520" spans="3:26" ht="15" customHeight="1" x14ac:dyDescent="0.45">
      <c r="C520" s="7"/>
      <c r="D520" s="83"/>
      <c r="E520" s="83"/>
      <c r="F520" s="83"/>
      <c r="G520" s="83"/>
      <c r="H520" s="83"/>
      <c r="I520" s="83"/>
      <c r="J520" s="83"/>
      <c r="K520" s="7"/>
      <c r="L520" s="7"/>
      <c r="M520" s="83"/>
      <c r="N520" s="83"/>
      <c r="O520" s="83"/>
      <c r="P520" s="83"/>
      <c r="Q520" s="83"/>
      <c r="R520" s="7"/>
      <c r="S520" s="83"/>
      <c r="T520" s="83"/>
      <c r="U520" s="83"/>
      <c r="V520" s="83"/>
      <c r="W520" s="83"/>
      <c r="X520" s="83"/>
      <c r="Y520" s="83"/>
      <c r="Z520" s="83"/>
    </row>
    <row r="521" spans="3:26" ht="15" customHeight="1" x14ac:dyDescent="0.45">
      <c r="C521" s="7"/>
      <c r="D521" s="83"/>
      <c r="E521" s="83"/>
      <c r="F521" s="83"/>
      <c r="G521" s="83"/>
      <c r="H521" s="83"/>
      <c r="I521" s="83"/>
      <c r="J521" s="83"/>
      <c r="K521" s="7"/>
      <c r="L521" s="7"/>
      <c r="M521" s="83"/>
      <c r="N521" s="83"/>
      <c r="O521" s="83"/>
      <c r="P521" s="83"/>
      <c r="Q521" s="83"/>
      <c r="R521" s="7"/>
      <c r="S521" s="83"/>
      <c r="T521" s="83"/>
      <c r="U521" s="83"/>
      <c r="V521" s="83"/>
      <c r="W521" s="83"/>
      <c r="X521" s="83"/>
      <c r="Y521" s="83"/>
      <c r="Z521" s="83"/>
    </row>
    <row r="522" spans="3:26" ht="15" customHeight="1" x14ac:dyDescent="0.45">
      <c r="C522" s="7"/>
      <c r="D522" s="83"/>
      <c r="E522" s="83"/>
      <c r="F522" s="83"/>
      <c r="G522" s="83"/>
      <c r="H522" s="83"/>
      <c r="I522" s="83"/>
      <c r="J522" s="83"/>
      <c r="K522" s="7"/>
      <c r="L522" s="7"/>
      <c r="M522" s="83"/>
      <c r="N522" s="83"/>
      <c r="O522" s="83"/>
      <c r="P522" s="83"/>
      <c r="Q522" s="83"/>
      <c r="R522" s="7"/>
      <c r="S522" s="83"/>
      <c r="T522" s="83"/>
      <c r="U522" s="83"/>
      <c r="V522" s="83"/>
      <c r="W522" s="83"/>
      <c r="X522" s="83"/>
      <c r="Y522" s="83"/>
      <c r="Z522" s="83"/>
    </row>
    <row r="523" spans="3:26" ht="15" customHeight="1" x14ac:dyDescent="0.45">
      <c r="C523" s="7"/>
      <c r="D523" s="83"/>
      <c r="E523" s="83"/>
      <c r="F523" s="83"/>
      <c r="G523" s="83"/>
      <c r="H523" s="83"/>
      <c r="I523" s="83"/>
      <c r="J523" s="83"/>
      <c r="K523" s="7"/>
      <c r="L523" s="7"/>
      <c r="M523" s="83"/>
      <c r="N523" s="83"/>
      <c r="O523" s="83"/>
      <c r="P523" s="83"/>
      <c r="Q523" s="83"/>
      <c r="R523" s="7"/>
      <c r="S523" s="83"/>
      <c r="T523" s="83"/>
      <c r="U523" s="83"/>
      <c r="V523" s="83"/>
      <c r="W523" s="83"/>
      <c r="X523" s="83"/>
      <c r="Y523" s="83"/>
      <c r="Z523" s="83"/>
    </row>
    <row r="524" spans="3:26" ht="15" customHeight="1" x14ac:dyDescent="0.45">
      <c r="C524" s="7"/>
      <c r="D524" s="83"/>
      <c r="E524" s="83"/>
      <c r="F524" s="83"/>
      <c r="G524" s="83"/>
      <c r="H524" s="83"/>
      <c r="I524" s="83"/>
      <c r="J524" s="83"/>
      <c r="K524" s="7"/>
      <c r="L524" s="7"/>
      <c r="M524" s="83"/>
      <c r="N524" s="83"/>
      <c r="O524" s="83"/>
      <c r="P524" s="83"/>
      <c r="Q524" s="83"/>
      <c r="R524" s="7"/>
      <c r="S524" s="83"/>
      <c r="T524" s="83"/>
      <c r="U524" s="83"/>
      <c r="V524" s="83"/>
      <c r="W524" s="83"/>
      <c r="X524" s="83"/>
      <c r="Y524" s="83"/>
      <c r="Z524" s="83"/>
    </row>
    <row r="525" spans="3:26" ht="15" customHeight="1" x14ac:dyDescent="0.45">
      <c r="C525" s="7"/>
      <c r="D525" s="83"/>
      <c r="E525" s="83"/>
      <c r="F525" s="83"/>
      <c r="G525" s="83"/>
      <c r="H525" s="83"/>
      <c r="I525" s="83"/>
      <c r="J525" s="83"/>
      <c r="K525" s="7"/>
      <c r="L525" s="7"/>
      <c r="M525" s="83"/>
      <c r="N525" s="83"/>
      <c r="O525" s="83"/>
      <c r="P525" s="83"/>
      <c r="Q525" s="83"/>
      <c r="R525" s="7"/>
      <c r="S525" s="83"/>
      <c r="T525" s="83"/>
      <c r="U525" s="83"/>
      <c r="V525" s="83"/>
      <c r="W525" s="83"/>
      <c r="X525" s="83"/>
      <c r="Y525" s="83"/>
      <c r="Z525" s="83"/>
    </row>
    <row r="526" spans="3:26" ht="15" customHeight="1" x14ac:dyDescent="0.45">
      <c r="C526" s="7"/>
      <c r="D526" s="83"/>
      <c r="E526" s="83"/>
      <c r="F526" s="83"/>
      <c r="G526" s="83"/>
      <c r="H526" s="83"/>
      <c r="I526" s="83"/>
      <c r="J526" s="83"/>
      <c r="K526" s="7"/>
      <c r="L526" s="7"/>
      <c r="M526" s="83"/>
      <c r="N526" s="83"/>
      <c r="O526" s="83"/>
      <c r="P526" s="83"/>
      <c r="Q526" s="83"/>
      <c r="R526" s="7"/>
      <c r="S526" s="83"/>
      <c r="T526" s="83"/>
      <c r="U526" s="83"/>
      <c r="V526" s="83"/>
      <c r="W526" s="83"/>
      <c r="X526" s="83"/>
      <c r="Y526" s="83"/>
      <c r="Z526" s="83"/>
    </row>
    <row r="527" spans="3:26" ht="15" customHeight="1" x14ac:dyDescent="0.45">
      <c r="C527" s="7"/>
      <c r="D527" s="83"/>
      <c r="E527" s="83"/>
      <c r="F527" s="83"/>
      <c r="G527" s="83"/>
      <c r="H527" s="83"/>
      <c r="I527" s="83"/>
      <c r="J527" s="83"/>
      <c r="K527" s="7"/>
      <c r="L527" s="7"/>
      <c r="M527" s="83"/>
      <c r="N527" s="83"/>
      <c r="O527" s="83"/>
      <c r="P527" s="83"/>
      <c r="Q527" s="83"/>
      <c r="R527" s="7"/>
      <c r="S527" s="83"/>
      <c r="T527" s="83"/>
      <c r="U527" s="83"/>
      <c r="V527" s="83"/>
      <c r="W527" s="83"/>
      <c r="X527" s="83"/>
      <c r="Y527" s="83"/>
      <c r="Z527" s="83"/>
    </row>
    <row r="528" spans="3:26" ht="15" customHeight="1" x14ac:dyDescent="0.45">
      <c r="C528" s="7"/>
      <c r="D528" s="83"/>
      <c r="E528" s="83"/>
      <c r="F528" s="83"/>
      <c r="G528" s="83"/>
      <c r="H528" s="83"/>
      <c r="I528" s="83"/>
      <c r="J528" s="83"/>
      <c r="K528" s="7"/>
      <c r="L528" s="7"/>
      <c r="M528" s="83"/>
      <c r="N528" s="83"/>
      <c r="O528" s="83"/>
      <c r="P528" s="83"/>
      <c r="Q528" s="83"/>
      <c r="R528" s="7"/>
      <c r="S528" s="83"/>
      <c r="T528" s="83"/>
      <c r="U528" s="83"/>
      <c r="V528" s="83"/>
      <c r="W528" s="83"/>
      <c r="X528" s="83"/>
      <c r="Y528" s="83"/>
      <c r="Z528" s="83"/>
    </row>
    <row r="529" spans="3:26" ht="15" customHeight="1" x14ac:dyDescent="0.45">
      <c r="C529" s="7"/>
      <c r="D529" s="83"/>
      <c r="E529" s="83"/>
      <c r="F529" s="83"/>
      <c r="G529" s="83"/>
      <c r="H529" s="83"/>
      <c r="I529" s="83"/>
      <c r="J529" s="83"/>
      <c r="K529" s="7"/>
      <c r="L529" s="7"/>
      <c r="M529" s="83"/>
      <c r="N529" s="83"/>
      <c r="O529" s="83"/>
      <c r="P529" s="83"/>
      <c r="Q529" s="83"/>
      <c r="R529" s="7"/>
      <c r="S529" s="83"/>
      <c r="T529" s="83"/>
      <c r="U529" s="83"/>
      <c r="V529" s="83"/>
      <c r="W529" s="83"/>
      <c r="X529" s="83"/>
      <c r="Y529" s="83"/>
      <c r="Z529" s="83"/>
    </row>
    <row r="530" spans="3:26" ht="15" customHeight="1" x14ac:dyDescent="0.45">
      <c r="C530" s="7"/>
      <c r="D530" s="83"/>
      <c r="E530" s="83"/>
      <c r="F530" s="83"/>
      <c r="G530" s="83"/>
      <c r="H530" s="83"/>
      <c r="I530" s="83"/>
      <c r="J530" s="83"/>
      <c r="K530" s="7"/>
      <c r="L530" s="7"/>
      <c r="M530" s="83"/>
      <c r="N530" s="83"/>
      <c r="O530" s="83"/>
      <c r="P530" s="83"/>
      <c r="Q530" s="83"/>
      <c r="R530" s="7"/>
      <c r="S530" s="83"/>
      <c r="T530" s="83"/>
      <c r="U530" s="83"/>
      <c r="V530" s="83"/>
      <c r="W530" s="83"/>
      <c r="X530" s="83"/>
      <c r="Y530" s="83"/>
      <c r="Z530" s="83"/>
    </row>
    <row r="531" spans="3:26" ht="15" customHeight="1" x14ac:dyDescent="0.45">
      <c r="C531" s="7"/>
      <c r="D531" s="83"/>
      <c r="E531" s="83"/>
      <c r="F531" s="83"/>
      <c r="G531" s="83"/>
      <c r="H531" s="83"/>
      <c r="I531" s="83"/>
      <c r="J531" s="83"/>
      <c r="K531" s="7"/>
      <c r="L531" s="7"/>
      <c r="M531" s="83"/>
      <c r="N531" s="83"/>
      <c r="O531" s="83"/>
      <c r="P531" s="83"/>
      <c r="Q531" s="83"/>
      <c r="R531" s="7"/>
      <c r="S531" s="83"/>
      <c r="T531" s="83"/>
      <c r="U531" s="83"/>
      <c r="V531" s="83"/>
      <c r="W531" s="83"/>
      <c r="X531" s="83"/>
      <c r="Y531" s="83"/>
      <c r="Z531" s="83"/>
    </row>
    <row r="532" spans="3:26" ht="15" customHeight="1" x14ac:dyDescent="0.45">
      <c r="C532" s="7"/>
      <c r="D532" s="83"/>
      <c r="E532" s="83"/>
      <c r="F532" s="83"/>
      <c r="G532" s="83"/>
      <c r="H532" s="83"/>
      <c r="I532" s="83"/>
      <c r="J532" s="83"/>
      <c r="K532" s="7"/>
      <c r="L532" s="7"/>
      <c r="M532" s="83"/>
      <c r="N532" s="83"/>
      <c r="O532" s="83"/>
      <c r="P532" s="83"/>
      <c r="Q532" s="83"/>
      <c r="R532" s="7"/>
      <c r="S532" s="83"/>
      <c r="T532" s="83"/>
      <c r="U532" s="83"/>
      <c r="V532" s="83"/>
      <c r="W532" s="83"/>
      <c r="X532" s="83"/>
      <c r="Y532" s="83"/>
      <c r="Z532" s="83"/>
    </row>
    <row r="533" spans="3:26" ht="15" customHeight="1" x14ac:dyDescent="0.45">
      <c r="C533" s="7"/>
      <c r="D533" s="83"/>
      <c r="E533" s="83"/>
      <c r="F533" s="83"/>
      <c r="G533" s="83"/>
      <c r="H533" s="83"/>
      <c r="I533" s="83"/>
      <c r="J533" s="83"/>
      <c r="K533" s="7"/>
      <c r="L533" s="7"/>
      <c r="M533" s="83"/>
      <c r="N533" s="83"/>
      <c r="O533" s="83"/>
      <c r="P533" s="83"/>
      <c r="Q533" s="83"/>
      <c r="R533" s="7"/>
      <c r="S533" s="83"/>
      <c r="T533" s="83"/>
      <c r="U533" s="83"/>
      <c r="V533" s="83"/>
      <c r="W533" s="83"/>
      <c r="X533" s="83"/>
      <c r="Y533" s="83"/>
      <c r="Z533" s="83"/>
    </row>
    <row r="534" spans="3:26" ht="15" customHeight="1" x14ac:dyDescent="0.45">
      <c r="C534" s="7"/>
      <c r="D534" s="83"/>
      <c r="E534" s="83"/>
      <c r="F534" s="83"/>
      <c r="G534" s="83"/>
      <c r="H534" s="83"/>
      <c r="I534" s="83"/>
      <c r="J534" s="83"/>
      <c r="K534" s="7"/>
      <c r="L534" s="7"/>
      <c r="M534" s="83"/>
      <c r="N534" s="83"/>
      <c r="O534" s="83"/>
      <c r="P534" s="83"/>
      <c r="Q534" s="83"/>
      <c r="R534" s="7"/>
      <c r="S534" s="83"/>
      <c r="T534" s="83"/>
      <c r="U534" s="83"/>
      <c r="V534" s="83"/>
      <c r="W534" s="83"/>
      <c r="X534" s="83"/>
      <c r="Y534" s="83"/>
      <c r="Z534" s="83"/>
    </row>
    <row r="535" spans="3:26" ht="15" customHeight="1" x14ac:dyDescent="0.45">
      <c r="C535" s="7"/>
      <c r="D535" s="83"/>
      <c r="E535" s="83"/>
      <c r="F535" s="83"/>
      <c r="G535" s="83"/>
      <c r="H535" s="83"/>
      <c r="I535" s="83"/>
      <c r="J535" s="83"/>
      <c r="K535" s="7"/>
      <c r="L535" s="7"/>
      <c r="M535" s="83"/>
      <c r="N535" s="83"/>
      <c r="O535" s="83"/>
      <c r="P535" s="83"/>
      <c r="Q535" s="83"/>
      <c r="R535" s="7"/>
      <c r="S535" s="83"/>
      <c r="T535" s="83"/>
      <c r="U535" s="83"/>
      <c r="V535" s="83"/>
      <c r="W535" s="83"/>
      <c r="X535" s="83"/>
      <c r="Y535" s="83"/>
      <c r="Z535" s="83"/>
    </row>
    <row r="536" spans="3:26" ht="15" customHeight="1" x14ac:dyDescent="0.45">
      <c r="C536" s="7"/>
      <c r="D536" s="83"/>
      <c r="E536" s="83"/>
      <c r="F536" s="83"/>
      <c r="G536" s="83"/>
      <c r="H536" s="83"/>
      <c r="I536" s="83"/>
      <c r="J536" s="83"/>
      <c r="K536" s="7"/>
      <c r="L536" s="7"/>
      <c r="M536" s="83"/>
      <c r="N536" s="83"/>
      <c r="O536" s="83"/>
      <c r="P536" s="83"/>
      <c r="Q536" s="83"/>
      <c r="R536" s="7"/>
      <c r="S536" s="83"/>
      <c r="T536" s="83"/>
      <c r="U536" s="83"/>
      <c r="V536" s="83"/>
      <c r="W536" s="83"/>
      <c r="X536" s="83"/>
      <c r="Y536" s="83"/>
      <c r="Z536" s="83"/>
    </row>
    <row r="537" spans="3:26" ht="15" customHeight="1" x14ac:dyDescent="0.45">
      <c r="C537" s="7"/>
      <c r="D537" s="83"/>
      <c r="E537" s="83"/>
      <c r="F537" s="83"/>
      <c r="G537" s="83"/>
      <c r="H537" s="83"/>
      <c r="I537" s="83"/>
      <c r="J537" s="83"/>
      <c r="K537" s="7"/>
      <c r="L537" s="7"/>
      <c r="M537" s="83"/>
      <c r="N537" s="83"/>
      <c r="O537" s="83"/>
      <c r="P537" s="83"/>
      <c r="Q537" s="83"/>
      <c r="R537" s="7"/>
      <c r="S537" s="83"/>
      <c r="T537" s="83"/>
      <c r="U537" s="83"/>
      <c r="V537" s="83"/>
      <c r="W537" s="83"/>
      <c r="X537" s="83"/>
      <c r="Y537" s="83"/>
      <c r="Z537" s="83"/>
    </row>
    <row r="538" spans="3:26" ht="15" customHeight="1" x14ac:dyDescent="0.45">
      <c r="C538" s="7"/>
      <c r="D538" s="83"/>
      <c r="E538" s="83"/>
      <c r="F538" s="83"/>
      <c r="G538" s="83"/>
      <c r="H538" s="83"/>
      <c r="I538" s="83"/>
      <c r="J538" s="83"/>
      <c r="K538" s="7"/>
      <c r="L538" s="7"/>
      <c r="M538" s="83"/>
      <c r="N538" s="83"/>
      <c r="O538" s="83"/>
      <c r="P538" s="83"/>
      <c r="Q538" s="83"/>
      <c r="R538" s="7"/>
      <c r="S538" s="83"/>
      <c r="T538" s="83"/>
      <c r="U538" s="83"/>
      <c r="V538" s="83"/>
      <c r="W538" s="83"/>
      <c r="X538" s="83"/>
      <c r="Y538" s="83"/>
      <c r="Z538" s="83"/>
    </row>
    <row r="539" spans="3:26" ht="15" customHeight="1" x14ac:dyDescent="0.45">
      <c r="C539" s="7"/>
      <c r="D539" s="83"/>
      <c r="E539" s="83"/>
      <c r="F539" s="83"/>
      <c r="G539" s="83"/>
      <c r="H539" s="83"/>
      <c r="I539" s="83"/>
      <c r="J539" s="83"/>
      <c r="K539" s="7"/>
      <c r="L539" s="7"/>
      <c r="M539" s="83"/>
      <c r="N539" s="83"/>
      <c r="O539" s="83"/>
      <c r="P539" s="83"/>
      <c r="Q539" s="83"/>
      <c r="R539" s="7"/>
      <c r="S539" s="83"/>
      <c r="T539" s="83"/>
      <c r="U539" s="83"/>
      <c r="V539" s="83"/>
      <c r="W539" s="83"/>
      <c r="X539" s="83"/>
      <c r="Y539" s="83"/>
      <c r="Z539" s="83"/>
    </row>
    <row r="540" spans="3:26" ht="15" customHeight="1" x14ac:dyDescent="0.45">
      <c r="C540" s="7"/>
      <c r="D540" s="83"/>
      <c r="E540" s="83"/>
      <c r="F540" s="83"/>
      <c r="G540" s="83"/>
      <c r="H540" s="83"/>
      <c r="I540" s="83"/>
      <c r="J540" s="83"/>
      <c r="K540" s="7"/>
      <c r="L540" s="7"/>
      <c r="M540" s="83"/>
      <c r="N540" s="83"/>
      <c r="O540" s="83"/>
      <c r="P540" s="83"/>
      <c r="Q540" s="83"/>
      <c r="R540" s="7"/>
      <c r="S540" s="83"/>
      <c r="T540" s="83"/>
      <c r="U540" s="83"/>
      <c r="V540" s="83"/>
      <c r="W540" s="83"/>
      <c r="X540" s="83"/>
      <c r="Y540" s="83"/>
      <c r="Z540" s="83"/>
    </row>
    <row r="541" spans="3:26" ht="15" customHeight="1" x14ac:dyDescent="0.45">
      <c r="C541" s="7"/>
      <c r="D541" s="83"/>
      <c r="E541" s="83"/>
      <c r="F541" s="83"/>
      <c r="G541" s="83"/>
      <c r="H541" s="83"/>
      <c r="I541" s="83"/>
      <c r="J541" s="83"/>
      <c r="K541" s="7"/>
      <c r="L541" s="7"/>
      <c r="M541" s="83"/>
      <c r="N541" s="83"/>
      <c r="O541" s="83"/>
      <c r="P541" s="83"/>
      <c r="Q541" s="83"/>
      <c r="R541" s="7"/>
      <c r="S541" s="83"/>
      <c r="T541" s="83"/>
      <c r="U541" s="83"/>
      <c r="V541" s="83"/>
      <c r="W541" s="83"/>
      <c r="X541" s="83"/>
      <c r="Y541" s="83"/>
      <c r="Z541" s="83"/>
    </row>
    <row r="542" spans="3:26" ht="15" customHeight="1" x14ac:dyDescent="0.45">
      <c r="C542" s="7"/>
      <c r="D542" s="83"/>
      <c r="E542" s="83"/>
      <c r="F542" s="83"/>
      <c r="G542" s="83"/>
      <c r="H542" s="83"/>
      <c r="I542" s="83"/>
      <c r="J542" s="83"/>
      <c r="K542" s="7"/>
      <c r="L542" s="7"/>
      <c r="M542" s="83"/>
      <c r="N542" s="83"/>
      <c r="O542" s="83"/>
      <c r="P542" s="83"/>
      <c r="Q542" s="83"/>
      <c r="R542" s="7"/>
      <c r="S542" s="83"/>
      <c r="T542" s="83"/>
      <c r="U542" s="83"/>
      <c r="V542" s="83"/>
      <c r="W542" s="83"/>
      <c r="X542" s="83"/>
      <c r="Y542" s="83"/>
      <c r="Z542" s="83"/>
    </row>
    <row r="543" spans="3:26" ht="15" customHeight="1" x14ac:dyDescent="0.45">
      <c r="C543" s="7"/>
      <c r="D543" s="83"/>
      <c r="E543" s="83"/>
      <c r="F543" s="83"/>
      <c r="G543" s="83"/>
      <c r="H543" s="83"/>
      <c r="I543" s="83"/>
      <c r="J543" s="83"/>
      <c r="K543" s="7"/>
      <c r="L543" s="7"/>
      <c r="M543" s="83"/>
      <c r="N543" s="83"/>
      <c r="O543" s="83"/>
      <c r="P543" s="83"/>
      <c r="Q543" s="83"/>
      <c r="R543" s="7"/>
      <c r="S543" s="83"/>
      <c r="T543" s="83"/>
      <c r="U543" s="83"/>
      <c r="V543" s="83"/>
      <c r="W543" s="83"/>
      <c r="X543" s="83"/>
      <c r="Y543" s="83"/>
      <c r="Z543" s="83"/>
    </row>
    <row r="544" spans="3:26" ht="15" customHeight="1" x14ac:dyDescent="0.45">
      <c r="C544" s="7"/>
      <c r="D544" s="83"/>
      <c r="E544" s="83"/>
      <c r="F544" s="83"/>
      <c r="G544" s="83"/>
      <c r="H544" s="83"/>
      <c r="I544" s="83"/>
      <c r="J544" s="83"/>
      <c r="K544" s="7"/>
      <c r="L544" s="7"/>
      <c r="M544" s="83"/>
      <c r="N544" s="83"/>
      <c r="O544" s="83"/>
      <c r="P544" s="83"/>
      <c r="Q544" s="83"/>
      <c r="R544" s="7"/>
      <c r="S544" s="83"/>
      <c r="T544" s="83"/>
      <c r="U544" s="83"/>
      <c r="V544" s="83"/>
      <c r="W544" s="83"/>
      <c r="X544" s="83"/>
      <c r="Y544" s="83"/>
      <c r="Z544" s="83"/>
    </row>
    <row r="545" spans="3:26" ht="15" customHeight="1" x14ac:dyDescent="0.45">
      <c r="C545" s="7"/>
      <c r="D545" s="83"/>
      <c r="E545" s="83"/>
      <c r="F545" s="83"/>
      <c r="G545" s="83"/>
      <c r="H545" s="83"/>
      <c r="I545" s="83"/>
      <c r="J545" s="83"/>
      <c r="K545" s="7"/>
      <c r="L545" s="7"/>
      <c r="M545" s="83"/>
      <c r="N545" s="83"/>
      <c r="O545" s="83"/>
      <c r="P545" s="83"/>
      <c r="Q545" s="83"/>
      <c r="R545" s="7"/>
      <c r="S545" s="83"/>
      <c r="T545" s="83"/>
      <c r="U545" s="83"/>
      <c r="V545" s="83"/>
      <c r="W545" s="83"/>
      <c r="X545" s="83"/>
      <c r="Y545" s="83"/>
      <c r="Z545" s="83"/>
    </row>
    <row r="546" spans="3:26" ht="15" customHeight="1" x14ac:dyDescent="0.45">
      <c r="C546" s="7"/>
      <c r="D546" s="83"/>
      <c r="E546" s="83"/>
      <c r="F546" s="83"/>
      <c r="G546" s="83"/>
      <c r="H546" s="83"/>
      <c r="I546" s="83"/>
      <c r="J546" s="83"/>
      <c r="K546" s="7"/>
      <c r="L546" s="7"/>
      <c r="M546" s="83"/>
      <c r="N546" s="83"/>
      <c r="O546" s="83"/>
      <c r="P546" s="83"/>
      <c r="Q546" s="83"/>
      <c r="R546" s="7"/>
      <c r="S546" s="83"/>
      <c r="T546" s="83"/>
      <c r="U546" s="83"/>
      <c r="V546" s="83"/>
      <c r="W546" s="83"/>
      <c r="X546" s="83"/>
      <c r="Y546" s="83"/>
      <c r="Z546" s="83"/>
    </row>
    <row r="547" spans="3:26" ht="15" customHeight="1" x14ac:dyDescent="0.45">
      <c r="C547" s="7"/>
      <c r="D547" s="83"/>
      <c r="E547" s="83"/>
      <c r="F547" s="83"/>
      <c r="G547" s="83"/>
      <c r="H547" s="83"/>
      <c r="I547" s="83"/>
      <c r="J547" s="83"/>
      <c r="K547" s="7"/>
      <c r="L547" s="7"/>
      <c r="M547" s="83"/>
      <c r="N547" s="83"/>
      <c r="O547" s="83"/>
      <c r="P547" s="83"/>
      <c r="Q547" s="83"/>
      <c r="R547" s="7"/>
      <c r="S547" s="83"/>
      <c r="T547" s="83"/>
      <c r="U547" s="83"/>
      <c r="V547" s="83"/>
      <c r="W547" s="83"/>
      <c r="X547" s="83"/>
      <c r="Y547" s="83"/>
      <c r="Z547" s="83"/>
    </row>
    <row r="548" spans="3:26" ht="15" customHeight="1" x14ac:dyDescent="0.45">
      <c r="C548" s="7"/>
      <c r="D548" s="83"/>
      <c r="E548" s="83"/>
      <c r="F548" s="83"/>
      <c r="G548" s="83"/>
      <c r="H548" s="83"/>
      <c r="I548" s="83"/>
      <c r="J548" s="83"/>
      <c r="K548" s="7"/>
      <c r="L548" s="7"/>
      <c r="M548" s="83"/>
      <c r="N548" s="83"/>
      <c r="O548" s="83"/>
      <c r="P548" s="83"/>
      <c r="Q548" s="83"/>
      <c r="R548" s="7"/>
      <c r="S548" s="83"/>
      <c r="T548" s="83"/>
      <c r="U548" s="83"/>
      <c r="V548" s="83"/>
      <c r="W548" s="83"/>
      <c r="X548" s="83"/>
      <c r="Y548" s="83"/>
      <c r="Z548" s="83"/>
    </row>
    <row r="549" spans="3:26" ht="15" customHeight="1" x14ac:dyDescent="0.45">
      <c r="C549" s="7"/>
      <c r="D549" s="83"/>
      <c r="E549" s="83"/>
      <c r="F549" s="83"/>
      <c r="G549" s="83"/>
      <c r="H549" s="83"/>
      <c r="I549" s="83"/>
      <c r="J549" s="83"/>
      <c r="K549" s="7"/>
      <c r="L549" s="7"/>
      <c r="M549" s="83"/>
      <c r="N549" s="83"/>
      <c r="O549" s="83"/>
      <c r="P549" s="83"/>
      <c r="Q549" s="83"/>
      <c r="R549" s="7"/>
      <c r="S549" s="83"/>
      <c r="T549" s="83"/>
      <c r="U549" s="83"/>
      <c r="V549" s="83"/>
      <c r="W549" s="83"/>
      <c r="X549" s="83"/>
      <c r="Y549" s="83"/>
      <c r="Z549" s="83"/>
    </row>
    <row r="550" spans="3:26" ht="15" customHeight="1" x14ac:dyDescent="0.45">
      <c r="C550" s="7"/>
      <c r="D550" s="83"/>
      <c r="E550" s="83"/>
      <c r="F550" s="83"/>
      <c r="G550" s="83"/>
      <c r="H550" s="83"/>
      <c r="I550" s="83"/>
      <c r="J550" s="83"/>
      <c r="K550" s="7"/>
      <c r="L550" s="7"/>
      <c r="M550" s="83"/>
      <c r="N550" s="83"/>
      <c r="O550" s="83"/>
      <c r="P550" s="83"/>
      <c r="Q550" s="83"/>
      <c r="R550" s="7"/>
      <c r="S550" s="83"/>
      <c r="T550" s="83"/>
      <c r="U550" s="83"/>
      <c r="V550" s="83"/>
      <c r="W550" s="83"/>
      <c r="X550" s="83"/>
      <c r="Y550" s="83"/>
      <c r="Z550" s="83"/>
    </row>
    <row r="551" spans="3:26" ht="15" customHeight="1" x14ac:dyDescent="0.45">
      <c r="C551" s="7"/>
      <c r="D551" s="83"/>
      <c r="E551" s="83"/>
      <c r="F551" s="83"/>
      <c r="G551" s="83"/>
      <c r="H551" s="83"/>
      <c r="I551" s="83"/>
      <c r="J551" s="83"/>
      <c r="K551" s="7"/>
      <c r="L551" s="7"/>
      <c r="M551" s="83"/>
      <c r="N551" s="83"/>
      <c r="O551" s="83"/>
      <c r="P551" s="83"/>
      <c r="Q551" s="83"/>
      <c r="R551" s="7"/>
      <c r="S551" s="83"/>
      <c r="T551" s="83"/>
      <c r="U551" s="83"/>
      <c r="V551" s="83"/>
      <c r="W551" s="83"/>
      <c r="X551" s="83"/>
      <c r="Y551" s="83"/>
      <c r="Z551" s="83"/>
    </row>
    <row r="552" spans="3:26" ht="15" customHeight="1" x14ac:dyDescent="0.45">
      <c r="C552" s="7"/>
      <c r="D552" s="83"/>
      <c r="E552" s="83"/>
      <c r="F552" s="83"/>
      <c r="G552" s="83"/>
      <c r="H552" s="83"/>
      <c r="I552" s="83"/>
      <c r="J552" s="83"/>
      <c r="K552" s="7"/>
      <c r="L552" s="7"/>
      <c r="M552" s="83"/>
      <c r="N552" s="83"/>
      <c r="O552" s="83"/>
      <c r="P552" s="83"/>
      <c r="Q552" s="83"/>
      <c r="R552" s="7"/>
      <c r="S552" s="83"/>
      <c r="T552" s="83"/>
      <c r="U552" s="83"/>
      <c r="V552" s="83"/>
      <c r="W552" s="83"/>
      <c r="X552" s="83"/>
      <c r="Y552" s="83"/>
      <c r="Z552" s="83"/>
    </row>
    <row r="553" spans="3:26" ht="15" customHeight="1" x14ac:dyDescent="0.45">
      <c r="C553" s="7"/>
      <c r="D553" s="83"/>
      <c r="E553" s="83"/>
      <c r="F553" s="83"/>
      <c r="G553" s="83"/>
      <c r="H553" s="83"/>
      <c r="I553" s="83"/>
      <c r="J553" s="83"/>
      <c r="K553" s="7"/>
      <c r="L553" s="7"/>
      <c r="M553" s="83"/>
      <c r="N553" s="83"/>
      <c r="O553" s="83"/>
      <c r="P553" s="83"/>
      <c r="Q553" s="83"/>
      <c r="R553" s="7"/>
      <c r="S553" s="83"/>
      <c r="T553" s="83"/>
      <c r="U553" s="83"/>
      <c r="V553" s="83"/>
      <c r="W553" s="83"/>
      <c r="X553" s="83"/>
      <c r="Y553" s="83"/>
      <c r="Z553" s="83"/>
    </row>
    <row r="554" spans="3:26" ht="15" customHeight="1" x14ac:dyDescent="0.45">
      <c r="C554" s="7"/>
      <c r="D554" s="83"/>
      <c r="E554" s="83"/>
      <c r="F554" s="83"/>
      <c r="G554" s="83"/>
      <c r="H554" s="83"/>
      <c r="I554" s="83"/>
      <c r="J554" s="83"/>
      <c r="K554" s="7"/>
      <c r="L554" s="7"/>
      <c r="M554" s="83"/>
      <c r="N554" s="83"/>
      <c r="O554" s="83"/>
      <c r="P554" s="83"/>
      <c r="Q554" s="83"/>
      <c r="R554" s="7"/>
      <c r="S554" s="83"/>
      <c r="T554" s="83"/>
      <c r="U554" s="83"/>
      <c r="V554" s="83"/>
      <c r="W554" s="83"/>
      <c r="X554" s="83"/>
      <c r="Y554" s="83"/>
      <c r="Z554" s="83"/>
    </row>
    <row r="555" spans="3:26" ht="15" customHeight="1" x14ac:dyDescent="0.45">
      <c r="C555" s="7"/>
      <c r="D555" s="83"/>
      <c r="E555" s="83"/>
      <c r="F555" s="83"/>
      <c r="G555" s="83"/>
      <c r="H555" s="83"/>
      <c r="I555" s="83"/>
      <c r="J555" s="83"/>
      <c r="K555" s="7"/>
      <c r="L555" s="7"/>
      <c r="M555" s="83"/>
      <c r="N555" s="83"/>
      <c r="O555" s="83"/>
      <c r="P555" s="83"/>
      <c r="Q555" s="83"/>
      <c r="R555" s="7"/>
      <c r="S555" s="83"/>
      <c r="T555" s="83"/>
      <c r="U555" s="83"/>
      <c r="V555" s="83"/>
      <c r="W555" s="83"/>
      <c r="X555" s="83"/>
      <c r="Y555" s="83"/>
      <c r="Z555" s="83"/>
    </row>
    <row r="556" spans="3:26" ht="15" customHeight="1" x14ac:dyDescent="0.45">
      <c r="C556" s="7"/>
      <c r="D556" s="83"/>
      <c r="E556" s="83"/>
      <c r="F556" s="83"/>
      <c r="G556" s="83"/>
      <c r="H556" s="83"/>
      <c r="I556" s="83"/>
      <c r="J556" s="83"/>
      <c r="K556" s="7"/>
      <c r="L556" s="7"/>
      <c r="M556" s="83"/>
      <c r="N556" s="83"/>
      <c r="O556" s="83"/>
      <c r="P556" s="83"/>
      <c r="Q556" s="83"/>
      <c r="R556" s="7"/>
      <c r="S556" s="83"/>
      <c r="T556" s="83"/>
      <c r="U556" s="83"/>
      <c r="V556" s="83"/>
      <c r="W556" s="83"/>
      <c r="X556" s="83"/>
      <c r="Y556" s="83"/>
      <c r="Z556" s="83"/>
    </row>
    <row r="557" spans="3:26" ht="15" customHeight="1" x14ac:dyDescent="0.45">
      <c r="C557" s="7"/>
      <c r="D557" s="83"/>
      <c r="E557" s="83"/>
      <c r="F557" s="83"/>
      <c r="G557" s="83"/>
      <c r="H557" s="83"/>
      <c r="I557" s="83"/>
      <c r="J557" s="83"/>
      <c r="K557" s="7"/>
      <c r="L557" s="7"/>
      <c r="M557" s="83"/>
      <c r="N557" s="83"/>
      <c r="O557" s="83"/>
      <c r="P557" s="83"/>
      <c r="Q557" s="83"/>
      <c r="R557" s="7"/>
      <c r="S557" s="83"/>
      <c r="T557" s="83"/>
      <c r="U557" s="83"/>
      <c r="V557" s="83"/>
      <c r="W557" s="83"/>
      <c r="X557" s="83"/>
      <c r="Y557" s="83"/>
      <c r="Z557" s="83"/>
    </row>
    <row r="558" spans="3:26" ht="15" customHeight="1" x14ac:dyDescent="0.45">
      <c r="C558" s="7"/>
      <c r="D558" s="83"/>
      <c r="E558" s="83"/>
      <c r="F558" s="83"/>
      <c r="G558" s="83"/>
      <c r="H558" s="83"/>
      <c r="I558" s="83"/>
      <c r="J558" s="83"/>
      <c r="K558" s="7"/>
      <c r="L558" s="7"/>
      <c r="M558" s="83"/>
      <c r="N558" s="83"/>
      <c r="O558" s="83"/>
      <c r="P558" s="83"/>
      <c r="Q558" s="83"/>
      <c r="R558" s="7"/>
      <c r="S558" s="83"/>
      <c r="T558" s="83"/>
      <c r="U558" s="83"/>
      <c r="V558" s="83"/>
      <c r="W558" s="83"/>
      <c r="X558" s="83"/>
      <c r="Y558" s="83"/>
      <c r="Z558" s="83"/>
    </row>
    <row r="559" spans="3:26" ht="15" customHeight="1" x14ac:dyDescent="0.45">
      <c r="C559" s="7"/>
      <c r="D559" s="83"/>
      <c r="E559" s="83"/>
      <c r="F559" s="83"/>
      <c r="G559" s="83"/>
      <c r="H559" s="83"/>
      <c r="I559" s="83"/>
      <c r="J559" s="83"/>
      <c r="K559" s="7"/>
      <c r="L559" s="7"/>
      <c r="M559" s="83"/>
      <c r="N559" s="83"/>
      <c r="O559" s="83"/>
      <c r="P559" s="83"/>
      <c r="Q559" s="83"/>
      <c r="R559" s="7"/>
      <c r="S559" s="83"/>
      <c r="T559" s="83"/>
      <c r="U559" s="83"/>
      <c r="V559" s="83"/>
      <c r="W559" s="83"/>
      <c r="X559" s="83"/>
      <c r="Y559" s="83"/>
      <c r="Z559" s="83"/>
    </row>
    <row r="560" spans="3:26" ht="15" customHeight="1" x14ac:dyDescent="0.45">
      <c r="C560" s="7"/>
      <c r="D560" s="83"/>
      <c r="E560" s="83"/>
      <c r="F560" s="83"/>
      <c r="G560" s="83"/>
      <c r="H560" s="83"/>
      <c r="I560" s="83"/>
      <c r="J560" s="83"/>
      <c r="K560" s="7"/>
      <c r="L560" s="7"/>
      <c r="M560" s="83"/>
      <c r="N560" s="83"/>
      <c r="O560" s="83"/>
      <c r="P560" s="83"/>
      <c r="Q560" s="83"/>
      <c r="R560" s="7"/>
      <c r="S560" s="83"/>
      <c r="T560" s="83"/>
      <c r="U560" s="83"/>
      <c r="V560" s="83"/>
      <c r="W560" s="83"/>
      <c r="X560" s="83"/>
      <c r="Y560" s="83"/>
      <c r="Z560" s="83"/>
    </row>
    <row r="561" ht="15" customHeight="1" x14ac:dyDescent="0.45"/>
  </sheetData>
  <mergeCells count="35">
    <mergeCell ref="A1:B1"/>
    <mergeCell ref="AA1:AJ3"/>
    <mergeCell ref="AK1:AK4"/>
    <mergeCell ref="A2:B2"/>
    <mergeCell ref="A3:B3"/>
    <mergeCell ref="A4:B4"/>
    <mergeCell ref="A5:B5"/>
    <mergeCell ref="A7:B7"/>
    <mergeCell ref="AK7:AK52"/>
    <mergeCell ref="A19:B19"/>
    <mergeCell ref="A23:B23"/>
    <mergeCell ref="A35:B35"/>
    <mergeCell ref="A47:B47"/>
    <mergeCell ref="AK54:AK84"/>
    <mergeCell ref="C153:AK153"/>
    <mergeCell ref="A165:B165"/>
    <mergeCell ref="C165:K165"/>
    <mergeCell ref="L165:Q165"/>
    <mergeCell ref="AA165:AK165"/>
    <mergeCell ref="R165:Z165"/>
    <mergeCell ref="AK154:AK164"/>
    <mergeCell ref="A85:B85"/>
    <mergeCell ref="AK87:AK110"/>
    <mergeCell ref="AK112:AK123"/>
    <mergeCell ref="A152:B152"/>
    <mergeCell ref="AK146:AK151"/>
    <mergeCell ref="AK125:AK133"/>
    <mergeCell ref="AK135:AK144"/>
    <mergeCell ref="AK172:AK185"/>
    <mergeCell ref="C166:AK166"/>
    <mergeCell ref="AK167:AK170"/>
    <mergeCell ref="C171:K171"/>
    <mergeCell ref="L171:Q171"/>
    <mergeCell ref="AA171:AK171"/>
    <mergeCell ref="R171:Z171"/>
  </mergeCells>
  <phoneticPr fontId="15" type="noConversion"/>
  <dataValidations disablePrompts="1" count="1">
    <dataValidation type="list" allowBlank="1" showInputMessage="1" showErrorMessage="1" sqref="C3:Z3" xr:uid="{A59C8146-FAA1-4866-A985-D014FA04262B}">
      <formula1>$AB$4:$AJ$4</formula1>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A3588-B368-481D-B0F3-3F7737848FE9}">
  <dimension ref="A1:VN460"/>
  <sheetViews>
    <sheetView zoomScale="74" zoomScaleNormal="80" workbookViewId="0">
      <pane xSplit="2" topLeftCell="AA1" activePane="topRight" state="frozen"/>
      <selection activeCell="A120" sqref="A120"/>
      <selection pane="topRight" activeCell="AC1" sqref="AC1:AL6"/>
    </sheetView>
  </sheetViews>
  <sheetFormatPr defaultColWidth="9.1796875" defaultRowHeight="16.5" x14ac:dyDescent="0.45"/>
  <cols>
    <col min="1" max="1" width="9.36328125" style="7" bestFit="1" customWidth="1"/>
    <col min="2" max="2" width="129.81640625" style="39" bestFit="1" customWidth="1"/>
    <col min="3" max="3" width="31.1796875" style="21" bestFit="1" customWidth="1"/>
    <col min="4" max="4" width="31.1796875" style="20" bestFit="1" customWidth="1"/>
    <col min="5" max="5" width="19.1796875" style="20" bestFit="1" customWidth="1"/>
    <col min="6" max="6" width="18" style="20" bestFit="1" customWidth="1"/>
    <col min="7" max="7" width="21.36328125" style="20" bestFit="1" customWidth="1"/>
    <col min="8" max="9" width="32.81640625" style="20" bestFit="1" customWidth="1"/>
    <col min="10" max="10" width="31.1796875" style="20" bestFit="1" customWidth="1"/>
    <col min="11" max="11" width="21.36328125" style="21" bestFit="1" customWidth="1"/>
    <col min="12" max="12" width="32.81640625" style="21" customWidth="1"/>
    <col min="13" max="16" width="21.36328125" style="20" bestFit="1" customWidth="1"/>
    <col min="17" max="17" width="19.90625" style="20" bestFit="1" customWidth="1"/>
    <col min="18" max="18" width="22.36328125" style="20" bestFit="1" customWidth="1"/>
    <col min="19" max="19" width="22.7265625" style="20" bestFit="1" customWidth="1"/>
    <col min="20" max="20" width="19.90625" style="20" bestFit="1" customWidth="1"/>
    <col min="21" max="22" width="21.36328125" style="20" bestFit="1" customWidth="1"/>
    <col min="23" max="23" width="27.54296875" style="20" bestFit="1" customWidth="1"/>
    <col min="24" max="24" width="29.26953125" style="20" bestFit="1" customWidth="1"/>
    <col min="25" max="26" width="19.90625" style="20" bestFit="1" customWidth="1"/>
    <col min="27" max="28" width="21.36328125" style="20" bestFit="1" customWidth="1"/>
    <col min="29" max="29" width="5.54296875" style="7" bestFit="1" customWidth="1"/>
    <col min="30" max="30" width="6.08984375" style="7" bestFit="1" customWidth="1"/>
    <col min="31" max="31" width="7.453125" style="7" bestFit="1" customWidth="1"/>
    <col min="32" max="32" width="4.90625" style="7" bestFit="1" customWidth="1"/>
    <col min="33" max="33" width="11.7265625" style="7" bestFit="1" customWidth="1"/>
    <col min="34" max="34" width="12.36328125" style="7" bestFit="1" customWidth="1"/>
    <col min="35" max="35" width="5" style="7" bestFit="1" customWidth="1"/>
    <col min="36" max="36" width="9.6328125" style="7" bestFit="1" customWidth="1"/>
    <col min="37" max="37" width="10.453125" style="7" bestFit="1" customWidth="1"/>
    <col min="38" max="38" width="8.453125" style="7" bestFit="1" customWidth="1"/>
    <col min="39" max="39" width="255.6328125" style="7" bestFit="1" customWidth="1"/>
    <col min="40" max="40" width="9.1796875" style="7"/>
    <col min="41" max="586" width="1.6328125" style="7" bestFit="1" customWidth="1"/>
    <col min="587" max="16384" width="9.1796875" style="7"/>
  </cols>
  <sheetData>
    <row r="1" spans="1:39" s="65" customFormat="1" ht="52" customHeight="1" x14ac:dyDescent="0.7">
      <c r="A1" s="410" t="s">
        <v>8</v>
      </c>
      <c r="B1" s="411"/>
      <c r="C1" s="66" t="s">
        <v>317</v>
      </c>
      <c r="D1" s="66" t="s">
        <v>318</v>
      </c>
      <c r="E1" s="66" t="s">
        <v>319</v>
      </c>
      <c r="F1" s="66" t="s">
        <v>320</v>
      </c>
      <c r="G1" s="66" t="s">
        <v>321</v>
      </c>
      <c r="H1" s="66" t="s">
        <v>322</v>
      </c>
      <c r="I1" s="66" t="s">
        <v>323</v>
      </c>
      <c r="J1" s="66" t="s">
        <v>324</v>
      </c>
      <c r="K1" s="66" t="s">
        <v>325</v>
      </c>
      <c r="L1" s="66" t="s">
        <v>326</v>
      </c>
      <c r="M1" s="66" t="s">
        <v>327</v>
      </c>
      <c r="N1" s="66" t="s">
        <v>328</v>
      </c>
      <c r="O1" s="66" t="s">
        <v>329</v>
      </c>
      <c r="P1" s="66" t="s">
        <v>330</v>
      </c>
      <c r="Q1" s="66" t="s">
        <v>331</v>
      </c>
      <c r="R1" s="66" t="s">
        <v>332</v>
      </c>
      <c r="S1" s="66" t="s">
        <v>333</v>
      </c>
      <c r="T1" s="66" t="s">
        <v>334</v>
      </c>
      <c r="U1" s="66" t="s">
        <v>335</v>
      </c>
      <c r="V1" s="66" t="s">
        <v>336</v>
      </c>
      <c r="W1" s="66" t="s">
        <v>337</v>
      </c>
      <c r="X1" s="66" t="s">
        <v>338</v>
      </c>
      <c r="Y1" s="66" t="s">
        <v>339</v>
      </c>
      <c r="Z1" s="66" t="s">
        <v>340</v>
      </c>
      <c r="AA1" s="66" t="s">
        <v>341</v>
      </c>
      <c r="AB1" s="66" t="s">
        <v>342</v>
      </c>
      <c r="AC1" s="383" t="s">
        <v>18</v>
      </c>
      <c r="AD1" s="382"/>
      <c r="AE1" s="382"/>
      <c r="AF1" s="382"/>
      <c r="AG1" s="382"/>
      <c r="AH1" s="382"/>
      <c r="AI1" s="382"/>
      <c r="AJ1" s="382"/>
      <c r="AK1" s="382"/>
      <c r="AL1" s="382"/>
      <c r="AM1" s="456" t="s">
        <v>19</v>
      </c>
    </row>
    <row r="2" spans="1:39" s="40" customFormat="1" ht="31.5" customHeight="1" x14ac:dyDescent="0.45">
      <c r="A2" s="413" t="s">
        <v>20</v>
      </c>
      <c r="B2" s="414"/>
      <c r="C2" s="147">
        <v>46079</v>
      </c>
      <c r="D2" s="147">
        <v>46080</v>
      </c>
      <c r="E2" s="147">
        <v>46080</v>
      </c>
      <c r="F2" s="149">
        <v>46080</v>
      </c>
      <c r="G2" s="149">
        <v>46079</v>
      </c>
      <c r="H2" s="303">
        <v>46080</v>
      </c>
      <c r="I2" s="303">
        <v>46080</v>
      </c>
      <c r="J2" s="303">
        <v>46079</v>
      </c>
      <c r="K2" s="303">
        <v>46080</v>
      </c>
      <c r="L2" s="303">
        <v>46080</v>
      </c>
      <c r="M2" s="149">
        <v>46083</v>
      </c>
      <c r="N2" s="149">
        <v>46083</v>
      </c>
      <c r="O2" s="202">
        <v>46083</v>
      </c>
      <c r="P2" s="202">
        <v>46083</v>
      </c>
      <c r="Q2" s="202">
        <v>46083</v>
      </c>
      <c r="R2" s="202">
        <v>46083</v>
      </c>
      <c r="S2" s="149">
        <v>46084</v>
      </c>
      <c r="T2" s="149">
        <v>46084</v>
      </c>
      <c r="U2" s="149">
        <v>46084</v>
      </c>
      <c r="V2" s="149">
        <v>46085</v>
      </c>
      <c r="W2" s="149">
        <v>46085</v>
      </c>
      <c r="X2" s="149">
        <v>46084</v>
      </c>
      <c r="Y2" s="149">
        <v>46085</v>
      </c>
      <c r="Z2" s="149">
        <v>46085</v>
      </c>
      <c r="AA2" s="149">
        <v>46084</v>
      </c>
      <c r="AB2" s="149">
        <v>46085</v>
      </c>
      <c r="AC2" s="383"/>
      <c r="AD2" s="382"/>
      <c r="AE2" s="382"/>
      <c r="AF2" s="382"/>
      <c r="AG2" s="382"/>
      <c r="AH2" s="382"/>
      <c r="AI2" s="382"/>
      <c r="AJ2" s="382"/>
      <c r="AK2" s="382"/>
      <c r="AL2" s="382"/>
      <c r="AM2" s="457"/>
    </row>
    <row r="3" spans="1:39" s="40" customFormat="1" ht="31.5" customHeight="1" x14ac:dyDescent="0.45">
      <c r="A3" s="413" t="s">
        <v>21</v>
      </c>
      <c r="B3" s="414"/>
      <c r="C3" s="42" t="s">
        <v>22</v>
      </c>
      <c r="D3" s="42" t="s">
        <v>30</v>
      </c>
      <c r="E3" s="42" t="s">
        <v>30</v>
      </c>
      <c r="F3" s="42" t="s">
        <v>23</v>
      </c>
      <c r="G3" s="42" t="s">
        <v>22</v>
      </c>
      <c r="H3" s="42" t="s">
        <v>30</v>
      </c>
      <c r="I3" s="42" t="s">
        <v>23</v>
      </c>
      <c r="J3" s="42" t="s">
        <v>22</v>
      </c>
      <c r="K3" s="42" t="s">
        <v>30</v>
      </c>
      <c r="L3" s="42" t="s">
        <v>23</v>
      </c>
      <c r="M3" s="42" t="s">
        <v>24</v>
      </c>
      <c r="N3" s="42" t="s">
        <v>25</v>
      </c>
      <c r="O3" s="42" t="s">
        <v>24</v>
      </c>
      <c r="P3" s="42" t="s">
        <v>25</v>
      </c>
      <c r="Q3" s="42" t="s">
        <v>24</v>
      </c>
      <c r="R3" s="140" t="s">
        <v>25</v>
      </c>
      <c r="S3" s="140" t="s">
        <v>26</v>
      </c>
      <c r="T3" s="140" t="s">
        <v>26</v>
      </c>
      <c r="U3" s="140" t="s">
        <v>27</v>
      </c>
      <c r="V3" s="140" t="s">
        <v>28</v>
      </c>
      <c r="W3" s="140" t="s">
        <v>29</v>
      </c>
      <c r="X3" s="140" t="s">
        <v>27</v>
      </c>
      <c r="Y3" s="140" t="s">
        <v>28</v>
      </c>
      <c r="Z3" s="140" t="s">
        <v>29</v>
      </c>
      <c r="AA3" s="140" t="s">
        <v>27</v>
      </c>
      <c r="AB3" s="140" t="s">
        <v>28</v>
      </c>
      <c r="AC3" s="383"/>
      <c r="AD3" s="382"/>
      <c r="AE3" s="382"/>
      <c r="AF3" s="382"/>
      <c r="AG3" s="382"/>
      <c r="AH3" s="382"/>
      <c r="AI3" s="382"/>
      <c r="AJ3" s="382"/>
      <c r="AK3" s="382"/>
      <c r="AL3" s="382"/>
      <c r="AM3" s="457"/>
    </row>
    <row r="4" spans="1:39" s="40" customFormat="1" ht="31.5" customHeight="1" x14ac:dyDescent="0.45">
      <c r="A4" s="413" t="s">
        <v>343</v>
      </c>
      <c r="B4" s="414"/>
      <c r="C4" s="304" t="s">
        <v>344</v>
      </c>
      <c r="D4" s="304" t="s">
        <v>344</v>
      </c>
      <c r="E4" s="304" t="s">
        <v>344</v>
      </c>
      <c r="F4" s="304" t="s">
        <v>344</v>
      </c>
      <c r="G4" s="304" t="s">
        <v>344</v>
      </c>
      <c r="H4" s="304" t="s">
        <v>344</v>
      </c>
      <c r="I4" s="148" t="s">
        <v>345</v>
      </c>
      <c r="J4" s="304" t="s">
        <v>344</v>
      </c>
      <c r="K4" s="304" t="s">
        <v>344</v>
      </c>
      <c r="L4" s="305" t="s">
        <v>346</v>
      </c>
      <c r="M4" s="304" t="s">
        <v>344</v>
      </c>
      <c r="N4" s="304" t="s">
        <v>344</v>
      </c>
      <c r="O4" s="304" t="s">
        <v>344</v>
      </c>
      <c r="P4" s="304" t="s">
        <v>344</v>
      </c>
      <c r="Q4" s="304" t="s">
        <v>344</v>
      </c>
      <c r="R4" s="304" t="s">
        <v>344</v>
      </c>
      <c r="S4" s="148" t="s">
        <v>347</v>
      </c>
      <c r="T4" s="304" t="s">
        <v>344</v>
      </c>
      <c r="U4" s="304" t="s">
        <v>344</v>
      </c>
      <c r="V4" s="304" t="s">
        <v>344</v>
      </c>
      <c r="W4" s="148" t="s">
        <v>348</v>
      </c>
      <c r="X4" s="304" t="s">
        <v>344</v>
      </c>
      <c r="Y4" s="304" t="s">
        <v>344</v>
      </c>
      <c r="Z4" s="304" t="s">
        <v>344</v>
      </c>
      <c r="AA4" s="304" t="s">
        <v>344</v>
      </c>
      <c r="AB4" s="304" t="s">
        <v>344</v>
      </c>
      <c r="AC4" s="383"/>
      <c r="AD4" s="382"/>
      <c r="AE4" s="382"/>
      <c r="AF4" s="382"/>
      <c r="AG4" s="382"/>
      <c r="AH4" s="382"/>
      <c r="AI4" s="382"/>
      <c r="AJ4" s="382"/>
      <c r="AK4" s="382"/>
      <c r="AL4" s="382"/>
      <c r="AM4" s="457"/>
    </row>
    <row r="5" spans="1:39" s="40" customFormat="1" ht="31.5" customHeight="1" x14ac:dyDescent="0.45">
      <c r="A5" s="413" t="s">
        <v>349</v>
      </c>
      <c r="B5" s="414"/>
      <c r="C5" s="151" t="s">
        <v>350</v>
      </c>
      <c r="D5" s="151" t="s">
        <v>73</v>
      </c>
      <c r="E5" s="151" t="s">
        <v>147</v>
      </c>
      <c r="F5" s="151" t="s">
        <v>73</v>
      </c>
      <c r="G5" s="151" t="s">
        <v>350</v>
      </c>
      <c r="H5" s="151" t="s">
        <v>351</v>
      </c>
      <c r="I5" s="151" t="s">
        <v>352</v>
      </c>
      <c r="J5" s="151" t="s">
        <v>350</v>
      </c>
      <c r="K5" s="151" t="s">
        <v>350</v>
      </c>
      <c r="L5" s="151" t="s">
        <v>350</v>
      </c>
      <c r="M5" s="151" t="s">
        <v>350</v>
      </c>
      <c r="N5" s="151" t="s">
        <v>350</v>
      </c>
      <c r="O5" s="151" t="s">
        <v>350</v>
      </c>
      <c r="P5" s="151" t="s">
        <v>350</v>
      </c>
      <c r="Q5" s="151" t="s">
        <v>73</v>
      </c>
      <c r="R5" s="151" t="s">
        <v>353</v>
      </c>
      <c r="S5" s="151" t="s">
        <v>73</v>
      </c>
      <c r="T5" s="151" t="s">
        <v>73</v>
      </c>
      <c r="U5" s="151" t="s">
        <v>350</v>
      </c>
      <c r="V5" s="151" t="s">
        <v>350</v>
      </c>
      <c r="W5" s="148" t="s">
        <v>73</v>
      </c>
      <c r="X5" s="151" t="s">
        <v>354</v>
      </c>
      <c r="Y5" s="148" t="s">
        <v>73</v>
      </c>
      <c r="Z5" s="151" t="s">
        <v>147</v>
      </c>
      <c r="AA5" s="151" t="s">
        <v>350</v>
      </c>
      <c r="AB5" s="151" t="s">
        <v>350</v>
      </c>
      <c r="AC5" s="383"/>
      <c r="AD5" s="382"/>
      <c r="AE5" s="382"/>
      <c r="AF5" s="382"/>
      <c r="AG5" s="382"/>
      <c r="AH5" s="382"/>
      <c r="AI5" s="382"/>
      <c r="AJ5" s="382"/>
      <c r="AK5" s="382"/>
      <c r="AL5" s="382"/>
      <c r="AM5" s="457"/>
    </row>
    <row r="6" spans="1:39" s="40" customFormat="1" ht="31.5" customHeight="1" x14ac:dyDescent="0.45">
      <c r="A6" s="413" t="s">
        <v>355</v>
      </c>
      <c r="B6" s="414"/>
      <c r="C6" s="150" t="s">
        <v>217</v>
      </c>
      <c r="D6" s="150" t="s">
        <v>217</v>
      </c>
      <c r="E6" s="151" t="s">
        <v>33</v>
      </c>
      <c r="F6" s="151" t="s">
        <v>6</v>
      </c>
      <c r="G6" s="151" t="s">
        <v>34</v>
      </c>
      <c r="H6" s="151" t="s">
        <v>6</v>
      </c>
      <c r="I6" s="151" t="s">
        <v>6</v>
      </c>
      <c r="J6" s="151" t="s">
        <v>32</v>
      </c>
      <c r="K6" s="151" t="s">
        <v>217</v>
      </c>
      <c r="L6" s="151" t="s">
        <v>34</v>
      </c>
      <c r="M6" s="148" t="s">
        <v>31</v>
      </c>
      <c r="N6" s="148" t="s">
        <v>217</v>
      </c>
      <c r="O6" s="151" t="s">
        <v>31</v>
      </c>
      <c r="P6" s="151" t="s">
        <v>31</v>
      </c>
      <c r="Q6" s="151" t="s">
        <v>218</v>
      </c>
      <c r="R6" s="151" t="s">
        <v>32</v>
      </c>
      <c r="S6" s="151" t="s">
        <v>356</v>
      </c>
      <c r="T6" s="148" t="s">
        <v>357</v>
      </c>
      <c r="U6" s="148" t="s">
        <v>34</v>
      </c>
      <c r="V6" s="148" t="s">
        <v>31</v>
      </c>
      <c r="W6" s="148" t="s">
        <v>218</v>
      </c>
      <c r="X6" s="148" t="s">
        <v>34</v>
      </c>
      <c r="Y6" s="148" t="s">
        <v>358</v>
      </c>
      <c r="Z6" s="148" t="s">
        <v>219</v>
      </c>
      <c r="AA6" s="151" t="s">
        <v>359</v>
      </c>
      <c r="AB6" s="151" t="s">
        <v>217</v>
      </c>
      <c r="AC6" s="383"/>
      <c r="AD6" s="382"/>
      <c r="AE6" s="382"/>
      <c r="AF6" s="382"/>
      <c r="AG6" s="382"/>
      <c r="AH6" s="382"/>
      <c r="AI6" s="382"/>
      <c r="AJ6" s="382"/>
      <c r="AK6" s="382"/>
      <c r="AL6" s="382"/>
      <c r="AM6" s="457"/>
    </row>
    <row r="7" spans="1:39" s="40" customFormat="1" ht="16" x14ac:dyDescent="0.45">
      <c r="A7" s="412"/>
      <c r="B7" s="412"/>
      <c r="C7" s="67"/>
      <c r="D7" s="67"/>
      <c r="E7" s="67"/>
      <c r="F7" s="67"/>
      <c r="G7" s="67"/>
      <c r="H7" s="67"/>
      <c r="I7" s="67"/>
      <c r="J7" s="67"/>
      <c r="K7" s="67"/>
      <c r="L7" s="67"/>
      <c r="M7" s="67"/>
      <c r="N7" s="67"/>
      <c r="O7" s="67"/>
      <c r="P7" s="67"/>
      <c r="Q7" s="67"/>
      <c r="R7" s="306"/>
      <c r="S7" s="306"/>
      <c r="T7" s="306"/>
      <c r="U7" s="306"/>
      <c r="V7" s="306"/>
      <c r="W7" s="306"/>
      <c r="X7" s="306"/>
      <c r="Y7" s="306"/>
      <c r="Z7" s="306"/>
      <c r="AA7" s="306"/>
      <c r="AB7" s="306"/>
      <c r="AC7" s="16" t="s">
        <v>35</v>
      </c>
      <c r="AD7" s="16" t="s">
        <v>22</v>
      </c>
      <c r="AE7" s="43" t="s">
        <v>23</v>
      </c>
      <c r="AF7" s="43" t="s">
        <v>24</v>
      </c>
      <c r="AG7" s="43" t="s">
        <v>25</v>
      </c>
      <c r="AH7" s="43" t="s">
        <v>26</v>
      </c>
      <c r="AI7" s="43" t="s">
        <v>27</v>
      </c>
      <c r="AJ7" s="43" t="s">
        <v>28</v>
      </c>
      <c r="AK7" s="43" t="s">
        <v>29</v>
      </c>
      <c r="AL7" s="43" t="s">
        <v>30</v>
      </c>
      <c r="AM7" s="457"/>
    </row>
    <row r="8" spans="1:39" x14ac:dyDescent="0.45">
      <c r="A8" s="419" t="s">
        <v>360</v>
      </c>
      <c r="B8" s="420"/>
      <c r="C8" s="47"/>
      <c r="D8" s="48"/>
      <c r="E8" s="48"/>
      <c r="F8" s="48"/>
      <c r="G8" s="48"/>
      <c r="H8" s="48"/>
      <c r="I8" s="49"/>
      <c r="J8" s="48"/>
      <c r="K8" s="48"/>
      <c r="L8" s="47"/>
      <c r="M8" s="48"/>
      <c r="N8" s="48"/>
      <c r="O8" s="48"/>
      <c r="P8" s="48"/>
      <c r="Q8" s="48"/>
      <c r="R8" s="288"/>
      <c r="S8" s="288"/>
      <c r="T8" s="288"/>
      <c r="U8" s="288"/>
      <c r="V8" s="288"/>
      <c r="W8" s="288"/>
      <c r="X8" s="288"/>
      <c r="Y8" s="288"/>
      <c r="Z8" s="288"/>
      <c r="AA8" s="288"/>
      <c r="AB8" s="288"/>
      <c r="AC8" s="18"/>
      <c r="AD8" s="18"/>
      <c r="AE8" s="18"/>
      <c r="AF8" s="18"/>
      <c r="AG8" s="18"/>
      <c r="AH8" s="18"/>
      <c r="AI8" s="18"/>
      <c r="AJ8" s="18"/>
      <c r="AK8" s="18"/>
      <c r="AL8" s="18"/>
      <c r="AM8" s="307"/>
    </row>
    <row r="9" spans="1:39" x14ac:dyDescent="0.45">
      <c r="A9" s="17" t="s">
        <v>37</v>
      </c>
      <c r="B9" s="87" t="s">
        <v>361</v>
      </c>
      <c r="C9" s="210"/>
      <c r="D9" s="211"/>
      <c r="E9" s="91"/>
      <c r="F9" s="91"/>
      <c r="G9" s="91"/>
      <c r="H9" s="91"/>
      <c r="I9" s="211"/>
      <c r="J9" s="91"/>
      <c r="K9" s="91"/>
      <c r="L9" s="210"/>
      <c r="M9" s="211"/>
      <c r="N9" s="91"/>
      <c r="O9" s="91"/>
      <c r="P9" s="91"/>
      <c r="Q9" s="91"/>
      <c r="R9" s="308"/>
      <c r="S9" s="308"/>
      <c r="T9" s="308"/>
      <c r="U9" s="308"/>
      <c r="V9" s="308"/>
      <c r="W9" s="308"/>
      <c r="X9" s="308"/>
      <c r="Y9" s="308"/>
      <c r="Z9" s="308"/>
      <c r="AA9" s="308"/>
      <c r="AB9" s="308"/>
      <c r="AC9" s="17"/>
      <c r="AD9" s="17"/>
      <c r="AE9" s="17"/>
      <c r="AF9" s="17"/>
      <c r="AG9" s="17"/>
      <c r="AH9" s="17"/>
      <c r="AI9" s="17"/>
      <c r="AJ9" s="17"/>
      <c r="AK9" s="17"/>
      <c r="AL9" s="17"/>
      <c r="AM9" s="309"/>
    </row>
    <row r="10" spans="1:39" x14ac:dyDescent="0.45">
      <c r="A10" s="19" t="s">
        <v>41</v>
      </c>
      <c r="B10" s="224" t="s">
        <v>142</v>
      </c>
      <c r="C10" s="292" t="s">
        <v>40</v>
      </c>
      <c r="D10" s="293" t="s">
        <v>40</v>
      </c>
      <c r="E10" s="294" t="s">
        <v>40</v>
      </c>
      <c r="F10" s="294" t="s">
        <v>40</v>
      </c>
      <c r="G10" s="294" t="s">
        <v>40</v>
      </c>
      <c r="H10" s="294" t="s">
        <v>40</v>
      </c>
      <c r="I10" s="293" t="s">
        <v>40</v>
      </c>
      <c r="J10" s="294" t="s">
        <v>40</v>
      </c>
      <c r="K10" s="294" t="s">
        <v>40</v>
      </c>
      <c r="L10" s="292" t="s">
        <v>40</v>
      </c>
      <c r="M10" s="293"/>
      <c r="N10" s="294"/>
      <c r="O10" s="294" t="s">
        <v>40</v>
      </c>
      <c r="P10" s="294" t="s">
        <v>40</v>
      </c>
      <c r="Q10" s="294" t="s">
        <v>40</v>
      </c>
      <c r="R10" s="264" t="s">
        <v>40</v>
      </c>
      <c r="S10" s="264" t="s">
        <v>40</v>
      </c>
      <c r="T10" s="264" t="s">
        <v>40</v>
      </c>
      <c r="U10" s="264" t="s">
        <v>40</v>
      </c>
      <c r="V10" s="264" t="s">
        <v>40</v>
      </c>
      <c r="W10" s="264" t="s">
        <v>40</v>
      </c>
      <c r="X10" s="264" t="s">
        <v>40</v>
      </c>
      <c r="Y10" s="264" t="s">
        <v>40</v>
      </c>
      <c r="Z10" s="264" t="s">
        <v>40</v>
      </c>
      <c r="AA10" s="264" t="s">
        <v>40</v>
      </c>
      <c r="AB10" s="264" t="s">
        <v>40</v>
      </c>
      <c r="AC10" s="97">
        <f t="shared" ref="AC10:AC37" si="0">COUNTIF(C10:AB10,"x")</f>
        <v>24</v>
      </c>
      <c r="AD10" s="97">
        <f t="shared" ref="AD10:AL19" si="1">COUNTIFS($C10:$AB10,"x",$C$3:$AB$3,AD$7)</f>
        <v>3</v>
      </c>
      <c r="AE10" s="97">
        <f t="shared" si="1"/>
        <v>3</v>
      </c>
      <c r="AF10" s="97">
        <f t="shared" si="1"/>
        <v>2</v>
      </c>
      <c r="AG10" s="97">
        <f t="shared" si="1"/>
        <v>2</v>
      </c>
      <c r="AH10" s="97">
        <f t="shared" si="1"/>
        <v>2</v>
      </c>
      <c r="AI10" s="97">
        <f t="shared" si="1"/>
        <v>3</v>
      </c>
      <c r="AJ10" s="97">
        <f t="shared" si="1"/>
        <v>3</v>
      </c>
      <c r="AK10" s="97">
        <f t="shared" si="1"/>
        <v>2</v>
      </c>
      <c r="AL10" s="97">
        <f t="shared" si="1"/>
        <v>4</v>
      </c>
      <c r="AM10" s="310"/>
    </row>
    <row r="11" spans="1:39" s="233" customFormat="1" x14ac:dyDescent="0.45">
      <c r="A11" s="160" t="s">
        <v>43</v>
      </c>
      <c r="B11" s="295" t="s">
        <v>362</v>
      </c>
      <c r="C11" s="296" t="s">
        <v>40</v>
      </c>
      <c r="D11" s="107" t="s">
        <v>40</v>
      </c>
      <c r="E11" s="107" t="s">
        <v>40</v>
      </c>
      <c r="F11" s="107"/>
      <c r="G11" s="107"/>
      <c r="H11" s="107" t="s">
        <v>40</v>
      </c>
      <c r="I11" s="107"/>
      <c r="J11" s="107" t="s">
        <v>40</v>
      </c>
      <c r="K11" s="107" t="s">
        <v>40</v>
      </c>
      <c r="L11" s="296"/>
      <c r="M11" s="107" t="s">
        <v>40</v>
      </c>
      <c r="N11" s="107" t="s">
        <v>40</v>
      </c>
      <c r="O11" s="107" t="s">
        <v>40</v>
      </c>
      <c r="P11" s="107" t="s">
        <v>40</v>
      </c>
      <c r="Q11" s="107"/>
      <c r="R11" s="107" t="s">
        <v>40</v>
      </c>
      <c r="S11" s="107"/>
      <c r="T11" s="107"/>
      <c r="U11" s="107"/>
      <c r="V11" s="107"/>
      <c r="W11" s="107"/>
      <c r="X11" s="107"/>
      <c r="Y11" s="107"/>
      <c r="Z11" s="107"/>
      <c r="AA11" s="107" t="s">
        <v>40</v>
      </c>
      <c r="AB11" s="107" t="s">
        <v>40</v>
      </c>
      <c r="AC11" s="107">
        <f t="shared" si="0"/>
        <v>13</v>
      </c>
      <c r="AD11" s="107">
        <f t="shared" si="1"/>
        <v>2</v>
      </c>
      <c r="AE11" s="107">
        <f t="shared" si="1"/>
        <v>0</v>
      </c>
      <c r="AF11" s="107">
        <f t="shared" si="1"/>
        <v>2</v>
      </c>
      <c r="AG11" s="107">
        <f t="shared" si="1"/>
        <v>3</v>
      </c>
      <c r="AH11" s="107">
        <f t="shared" si="1"/>
        <v>0</v>
      </c>
      <c r="AI11" s="107">
        <f t="shared" si="1"/>
        <v>1</v>
      </c>
      <c r="AJ11" s="107">
        <f t="shared" si="1"/>
        <v>1</v>
      </c>
      <c r="AK11" s="107">
        <f t="shared" si="1"/>
        <v>0</v>
      </c>
      <c r="AL11" s="107">
        <f t="shared" si="1"/>
        <v>4</v>
      </c>
      <c r="AM11" s="453" t="s">
        <v>578</v>
      </c>
    </row>
    <row r="12" spans="1:39" s="233" customFormat="1" x14ac:dyDescent="0.45">
      <c r="A12" s="154" t="s">
        <v>45</v>
      </c>
      <c r="B12" s="155" t="s">
        <v>147</v>
      </c>
      <c r="C12" s="99" t="s">
        <v>40</v>
      </c>
      <c r="D12" s="99"/>
      <c r="E12" s="99" t="s">
        <v>40</v>
      </c>
      <c r="F12" s="99"/>
      <c r="G12" s="99"/>
      <c r="H12" s="99" t="s">
        <v>40</v>
      </c>
      <c r="I12" s="99"/>
      <c r="J12" s="99" t="s">
        <v>40</v>
      </c>
      <c r="K12" s="99" t="s">
        <v>40</v>
      </c>
      <c r="L12" s="99"/>
      <c r="M12" s="99"/>
      <c r="N12" s="99" t="s">
        <v>40</v>
      </c>
      <c r="O12" s="99" t="s">
        <v>40</v>
      </c>
      <c r="P12" s="99" t="s">
        <v>40</v>
      </c>
      <c r="Q12" s="99"/>
      <c r="R12" s="99" t="s">
        <v>40</v>
      </c>
      <c r="S12" s="99"/>
      <c r="T12" s="99"/>
      <c r="U12" s="99"/>
      <c r="V12" s="99"/>
      <c r="W12" s="99"/>
      <c r="X12" s="99"/>
      <c r="Y12" s="99"/>
      <c r="Z12" s="99"/>
      <c r="AA12" s="99" t="s">
        <v>40</v>
      </c>
      <c r="AB12" s="99" t="s">
        <v>40</v>
      </c>
      <c r="AC12" s="99">
        <f t="shared" si="0"/>
        <v>11</v>
      </c>
      <c r="AD12" s="99">
        <f t="shared" si="1"/>
        <v>2</v>
      </c>
      <c r="AE12" s="99">
        <f t="shared" si="1"/>
        <v>0</v>
      </c>
      <c r="AF12" s="99">
        <f t="shared" si="1"/>
        <v>1</v>
      </c>
      <c r="AG12" s="99">
        <f t="shared" si="1"/>
        <v>3</v>
      </c>
      <c r="AH12" s="99">
        <f t="shared" si="1"/>
        <v>0</v>
      </c>
      <c r="AI12" s="99">
        <f t="shared" si="1"/>
        <v>1</v>
      </c>
      <c r="AJ12" s="99">
        <f t="shared" si="1"/>
        <v>1</v>
      </c>
      <c r="AK12" s="99">
        <f t="shared" si="1"/>
        <v>0</v>
      </c>
      <c r="AL12" s="99">
        <f t="shared" si="1"/>
        <v>3</v>
      </c>
      <c r="AM12" s="454"/>
    </row>
    <row r="13" spans="1:39" s="233" customFormat="1" x14ac:dyDescent="0.45">
      <c r="A13" s="154" t="s">
        <v>579</v>
      </c>
      <c r="B13" s="155" t="s">
        <v>73</v>
      </c>
      <c r="C13" s="99" t="s">
        <v>40</v>
      </c>
      <c r="D13" s="99" t="s">
        <v>40</v>
      </c>
      <c r="E13" s="99"/>
      <c r="F13" s="99"/>
      <c r="G13" s="99"/>
      <c r="H13" s="99"/>
      <c r="I13" s="99"/>
      <c r="J13" s="99"/>
      <c r="K13" s="99" t="s">
        <v>40</v>
      </c>
      <c r="L13" s="99"/>
      <c r="M13" s="99"/>
      <c r="N13" s="99" t="s">
        <v>40</v>
      </c>
      <c r="O13" s="99"/>
      <c r="P13" s="99" t="s">
        <v>40</v>
      </c>
      <c r="Q13" s="99"/>
      <c r="R13" s="99"/>
      <c r="S13" s="99"/>
      <c r="T13" s="99"/>
      <c r="U13" s="99"/>
      <c r="V13" s="99"/>
      <c r="W13" s="99"/>
      <c r="X13" s="99"/>
      <c r="Y13" s="99"/>
      <c r="Z13" s="99"/>
      <c r="AA13" s="99" t="s">
        <v>40</v>
      </c>
      <c r="AB13" s="99" t="s">
        <v>40</v>
      </c>
      <c r="AC13" s="99">
        <f t="shared" si="0"/>
        <v>7</v>
      </c>
      <c r="AD13" s="99">
        <f t="shared" si="1"/>
        <v>1</v>
      </c>
      <c r="AE13" s="99">
        <f t="shared" si="1"/>
        <v>0</v>
      </c>
      <c r="AF13" s="99">
        <f t="shared" si="1"/>
        <v>0</v>
      </c>
      <c r="AG13" s="99">
        <f t="shared" si="1"/>
        <v>2</v>
      </c>
      <c r="AH13" s="99">
        <f t="shared" si="1"/>
        <v>0</v>
      </c>
      <c r="AI13" s="99">
        <f t="shared" si="1"/>
        <v>1</v>
      </c>
      <c r="AJ13" s="99">
        <f t="shared" si="1"/>
        <v>1</v>
      </c>
      <c r="AK13" s="99">
        <f t="shared" si="1"/>
        <v>0</v>
      </c>
      <c r="AL13" s="99">
        <f t="shared" si="1"/>
        <v>2</v>
      </c>
      <c r="AM13" s="454"/>
    </row>
    <row r="14" spans="1:39" s="233" customFormat="1" x14ac:dyDescent="0.45">
      <c r="A14" s="160" t="s">
        <v>47</v>
      </c>
      <c r="B14" s="164" t="s">
        <v>576</v>
      </c>
      <c r="C14" s="107"/>
      <c r="D14" s="107"/>
      <c r="E14" s="107"/>
      <c r="F14" s="107"/>
      <c r="G14" s="107"/>
      <c r="H14" s="107"/>
      <c r="I14" s="107"/>
      <c r="J14" s="107"/>
      <c r="K14" s="107"/>
      <c r="L14" s="107" t="s">
        <v>40</v>
      </c>
      <c r="M14" s="107"/>
      <c r="N14" s="107"/>
      <c r="O14" s="107" t="s">
        <v>40</v>
      </c>
      <c r="P14" s="107"/>
      <c r="Q14" s="107"/>
      <c r="R14" s="107"/>
      <c r="S14" s="107"/>
      <c r="T14" s="107" t="s">
        <v>40</v>
      </c>
      <c r="U14" s="107"/>
      <c r="V14" s="107"/>
      <c r="W14" s="107"/>
      <c r="X14" s="107" t="s">
        <v>40</v>
      </c>
      <c r="Y14" s="107"/>
      <c r="Z14" s="107"/>
      <c r="AA14" s="107"/>
      <c r="AB14" s="107"/>
      <c r="AC14" s="107">
        <f t="shared" si="0"/>
        <v>4</v>
      </c>
      <c r="AD14" s="107">
        <f t="shared" si="1"/>
        <v>0</v>
      </c>
      <c r="AE14" s="107">
        <f t="shared" si="1"/>
        <v>1</v>
      </c>
      <c r="AF14" s="107">
        <f t="shared" si="1"/>
        <v>1</v>
      </c>
      <c r="AG14" s="107">
        <f t="shared" si="1"/>
        <v>0</v>
      </c>
      <c r="AH14" s="107">
        <f t="shared" si="1"/>
        <v>1</v>
      </c>
      <c r="AI14" s="107">
        <f t="shared" si="1"/>
        <v>1</v>
      </c>
      <c r="AJ14" s="107">
        <f t="shared" si="1"/>
        <v>0</v>
      </c>
      <c r="AK14" s="107">
        <f t="shared" si="1"/>
        <v>0</v>
      </c>
      <c r="AL14" s="107">
        <f t="shared" si="1"/>
        <v>0</v>
      </c>
      <c r="AM14" s="454"/>
    </row>
    <row r="15" spans="1:39" s="233" customFormat="1" x14ac:dyDescent="0.45">
      <c r="A15" s="297" t="s">
        <v>50</v>
      </c>
      <c r="B15" s="298" t="s">
        <v>363</v>
      </c>
      <c r="C15" s="100"/>
      <c r="D15" s="100"/>
      <c r="E15" s="100"/>
      <c r="F15" s="100"/>
      <c r="G15" s="100"/>
      <c r="H15" s="100"/>
      <c r="I15" s="100"/>
      <c r="J15" s="100"/>
      <c r="K15" s="100"/>
      <c r="L15" s="100"/>
      <c r="M15" s="100"/>
      <c r="N15" s="100"/>
      <c r="O15" s="100"/>
      <c r="P15" s="100"/>
      <c r="Q15" s="100"/>
      <c r="R15" s="100"/>
      <c r="S15" s="100"/>
      <c r="T15" s="100" t="s">
        <v>40</v>
      </c>
      <c r="U15" s="100"/>
      <c r="V15" s="100"/>
      <c r="W15" s="100"/>
      <c r="X15" s="100" t="s">
        <v>40</v>
      </c>
      <c r="Y15" s="100"/>
      <c r="Z15" s="100"/>
      <c r="AA15" s="100"/>
      <c r="AB15" s="100"/>
      <c r="AC15" s="100">
        <f t="shared" si="0"/>
        <v>2</v>
      </c>
      <c r="AD15" s="100">
        <f t="shared" si="1"/>
        <v>0</v>
      </c>
      <c r="AE15" s="100">
        <f t="shared" si="1"/>
        <v>0</v>
      </c>
      <c r="AF15" s="100">
        <f t="shared" si="1"/>
        <v>0</v>
      </c>
      <c r="AG15" s="100">
        <f t="shared" si="1"/>
        <v>0</v>
      </c>
      <c r="AH15" s="100">
        <f t="shared" si="1"/>
        <v>1</v>
      </c>
      <c r="AI15" s="100">
        <f t="shared" si="1"/>
        <v>1</v>
      </c>
      <c r="AJ15" s="100">
        <f t="shared" si="1"/>
        <v>0</v>
      </c>
      <c r="AK15" s="100">
        <f t="shared" si="1"/>
        <v>0</v>
      </c>
      <c r="AL15" s="100">
        <f t="shared" si="1"/>
        <v>0</v>
      </c>
      <c r="AM15" s="454"/>
    </row>
    <row r="16" spans="1:39" s="233" customFormat="1" x14ac:dyDescent="0.45">
      <c r="A16" s="154" t="s">
        <v>52</v>
      </c>
      <c r="B16" s="155" t="s">
        <v>146</v>
      </c>
      <c r="C16" s="99"/>
      <c r="D16" s="99"/>
      <c r="E16" s="99"/>
      <c r="F16" s="99"/>
      <c r="G16" s="99"/>
      <c r="H16" s="99"/>
      <c r="I16" s="99"/>
      <c r="J16" s="99"/>
      <c r="K16" s="99"/>
      <c r="L16" s="99"/>
      <c r="M16" s="99"/>
      <c r="N16" s="99"/>
      <c r="O16" s="99"/>
      <c r="P16" s="99"/>
      <c r="Q16" s="99"/>
      <c r="R16" s="99"/>
      <c r="S16" s="99"/>
      <c r="T16" s="99"/>
      <c r="U16" s="99"/>
      <c r="V16" s="99"/>
      <c r="W16" s="99"/>
      <c r="X16" s="99" t="s">
        <v>40</v>
      </c>
      <c r="Y16" s="99"/>
      <c r="Z16" s="99"/>
      <c r="AA16" s="99"/>
      <c r="AB16" s="99"/>
      <c r="AC16" s="99">
        <f t="shared" si="0"/>
        <v>1</v>
      </c>
      <c r="AD16" s="99">
        <f t="shared" si="1"/>
        <v>0</v>
      </c>
      <c r="AE16" s="99">
        <f t="shared" si="1"/>
        <v>0</v>
      </c>
      <c r="AF16" s="99">
        <f t="shared" si="1"/>
        <v>0</v>
      </c>
      <c r="AG16" s="99">
        <f t="shared" si="1"/>
        <v>0</v>
      </c>
      <c r="AH16" s="99">
        <f t="shared" si="1"/>
        <v>0</v>
      </c>
      <c r="AI16" s="99">
        <f t="shared" si="1"/>
        <v>1</v>
      </c>
      <c r="AJ16" s="99">
        <f t="shared" si="1"/>
        <v>0</v>
      </c>
      <c r="AK16" s="99">
        <f t="shared" si="1"/>
        <v>0</v>
      </c>
      <c r="AL16" s="99">
        <f t="shared" si="1"/>
        <v>0</v>
      </c>
      <c r="AM16" s="454"/>
    </row>
    <row r="17" spans="1:39" s="233" customFormat="1" x14ac:dyDescent="0.45">
      <c r="A17" s="154" t="s">
        <v>580</v>
      </c>
      <c r="B17" s="155" t="s">
        <v>73</v>
      </c>
      <c r="C17" s="99"/>
      <c r="D17" s="99"/>
      <c r="E17" s="99"/>
      <c r="F17" s="99"/>
      <c r="G17" s="99"/>
      <c r="H17" s="99"/>
      <c r="I17" s="99"/>
      <c r="J17" s="99"/>
      <c r="K17" s="99"/>
      <c r="L17" s="99"/>
      <c r="M17" s="99"/>
      <c r="N17" s="99"/>
      <c r="O17" s="99"/>
      <c r="P17" s="99"/>
      <c r="Q17" s="99"/>
      <c r="R17" s="99"/>
      <c r="S17" s="99"/>
      <c r="T17" s="99" t="s">
        <v>40</v>
      </c>
      <c r="U17" s="99"/>
      <c r="V17" s="99"/>
      <c r="W17" s="99"/>
      <c r="X17" s="99"/>
      <c r="Y17" s="99"/>
      <c r="Z17" s="99"/>
      <c r="AA17" s="99"/>
      <c r="AB17" s="99"/>
      <c r="AC17" s="99">
        <f t="shared" si="0"/>
        <v>1</v>
      </c>
      <c r="AD17" s="99">
        <f t="shared" si="1"/>
        <v>0</v>
      </c>
      <c r="AE17" s="99">
        <f t="shared" si="1"/>
        <v>0</v>
      </c>
      <c r="AF17" s="99">
        <f t="shared" si="1"/>
        <v>0</v>
      </c>
      <c r="AG17" s="99">
        <f t="shared" si="1"/>
        <v>0</v>
      </c>
      <c r="AH17" s="99">
        <f t="shared" si="1"/>
        <v>1</v>
      </c>
      <c r="AI17" s="99">
        <f t="shared" si="1"/>
        <v>0</v>
      </c>
      <c r="AJ17" s="99">
        <f t="shared" si="1"/>
        <v>0</v>
      </c>
      <c r="AK17" s="99">
        <f t="shared" si="1"/>
        <v>0</v>
      </c>
      <c r="AL17" s="99">
        <f t="shared" si="1"/>
        <v>0</v>
      </c>
      <c r="AM17" s="454"/>
    </row>
    <row r="18" spans="1:39" s="233" customFormat="1" x14ac:dyDescent="0.45">
      <c r="A18" s="297" t="s">
        <v>53</v>
      </c>
      <c r="B18" s="299" t="s">
        <v>364</v>
      </c>
      <c r="C18" s="100"/>
      <c r="D18" s="100"/>
      <c r="E18" s="100"/>
      <c r="F18" s="100"/>
      <c r="G18" s="100"/>
      <c r="H18" s="100"/>
      <c r="I18" s="100"/>
      <c r="J18" s="100"/>
      <c r="K18" s="100"/>
      <c r="L18" s="100" t="s">
        <v>40</v>
      </c>
      <c r="M18" s="100"/>
      <c r="N18" s="100"/>
      <c r="O18" s="100" t="s">
        <v>40</v>
      </c>
      <c r="P18" s="100"/>
      <c r="Q18" s="100"/>
      <c r="R18" s="100"/>
      <c r="S18" s="100"/>
      <c r="T18" s="100"/>
      <c r="U18" s="100"/>
      <c r="V18" s="100"/>
      <c r="W18" s="100"/>
      <c r="X18" s="100"/>
      <c r="Y18" s="100"/>
      <c r="Z18" s="100"/>
      <c r="AA18" s="100"/>
      <c r="AB18" s="100"/>
      <c r="AC18" s="100">
        <f t="shared" si="0"/>
        <v>2</v>
      </c>
      <c r="AD18" s="100">
        <f t="shared" si="1"/>
        <v>0</v>
      </c>
      <c r="AE18" s="100">
        <f t="shared" si="1"/>
        <v>1</v>
      </c>
      <c r="AF18" s="100">
        <f t="shared" si="1"/>
        <v>1</v>
      </c>
      <c r="AG18" s="100">
        <f t="shared" si="1"/>
        <v>0</v>
      </c>
      <c r="AH18" s="100">
        <f t="shared" si="1"/>
        <v>0</v>
      </c>
      <c r="AI18" s="100">
        <f t="shared" si="1"/>
        <v>0</v>
      </c>
      <c r="AJ18" s="100">
        <f t="shared" si="1"/>
        <v>0</v>
      </c>
      <c r="AK18" s="100">
        <f t="shared" si="1"/>
        <v>0</v>
      </c>
      <c r="AL18" s="100">
        <f t="shared" si="1"/>
        <v>0</v>
      </c>
      <c r="AM18" s="454"/>
    </row>
    <row r="19" spans="1:39" s="233" customFormat="1" x14ac:dyDescent="0.45">
      <c r="A19" s="154" t="s">
        <v>61</v>
      </c>
      <c r="B19" s="155" t="s">
        <v>73</v>
      </c>
      <c r="C19" s="99"/>
      <c r="D19" s="99"/>
      <c r="E19" s="99"/>
      <c r="F19" s="99"/>
      <c r="G19" s="99"/>
      <c r="H19" s="99"/>
      <c r="I19" s="99"/>
      <c r="J19" s="99"/>
      <c r="K19" s="99"/>
      <c r="L19" s="99"/>
      <c r="M19" s="99"/>
      <c r="N19" s="99"/>
      <c r="O19" s="99" t="s">
        <v>40</v>
      </c>
      <c r="P19" s="99"/>
      <c r="Q19" s="99"/>
      <c r="R19" s="99"/>
      <c r="S19" s="99"/>
      <c r="T19" s="99"/>
      <c r="U19" s="99"/>
      <c r="V19" s="99"/>
      <c r="W19" s="99"/>
      <c r="X19" s="99"/>
      <c r="Y19" s="99"/>
      <c r="Z19" s="99"/>
      <c r="AA19" s="99"/>
      <c r="AB19" s="99"/>
      <c r="AC19" s="99">
        <f t="shared" si="0"/>
        <v>1</v>
      </c>
      <c r="AD19" s="99">
        <f t="shared" si="1"/>
        <v>0</v>
      </c>
      <c r="AE19" s="99">
        <f t="shared" si="1"/>
        <v>0</v>
      </c>
      <c r="AF19" s="99">
        <f t="shared" si="1"/>
        <v>1</v>
      </c>
      <c r="AG19" s="99">
        <f t="shared" si="1"/>
        <v>0</v>
      </c>
      <c r="AH19" s="99">
        <f t="shared" si="1"/>
        <v>0</v>
      </c>
      <c r="AI19" s="99">
        <f t="shared" si="1"/>
        <v>0</v>
      </c>
      <c r="AJ19" s="99">
        <f t="shared" si="1"/>
        <v>0</v>
      </c>
      <c r="AK19" s="99">
        <f t="shared" si="1"/>
        <v>0</v>
      </c>
      <c r="AL19" s="99">
        <f t="shared" si="1"/>
        <v>0</v>
      </c>
      <c r="AM19" s="454"/>
    </row>
    <row r="20" spans="1:39" s="233" customFormat="1" x14ac:dyDescent="0.45">
      <c r="A20" s="160" t="s">
        <v>56</v>
      </c>
      <c r="B20" s="164" t="s">
        <v>510</v>
      </c>
      <c r="C20" s="107" t="s">
        <v>40</v>
      </c>
      <c r="D20" s="107"/>
      <c r="E20" s="107"/>
      <c r="F20" s="107"/>
      <c r="G20" s="107"/>
      <c r="H20" s="107"/>
      <c r="I20" s="107"/>
      <c r="J20" s="107"/>
      <c r="K20" s="107"/>
      <c r="L20" s="107"/>
      <c r="M20" s="107"/>
      <c r="N20" s="107"/>
      <c r="O20" s="107" t="s">
        <v>40</v>
      </c>
      <c r="P20" s="107"/>
      <c r="Q20" s="107"/>
      <c r="R20" s="107"/>
      <c r="S20" s="107" t="s">
        <v>40</v>
      </c>
      <c r="T20" s="107"/>
      <c r="U20" s="107"/>
      <c r="V20" s="107"/>
      <c r="W20" s="107"/>
      <c r="X20" s="107"/>
      <c r="Y20" s="107" t="s">
        <v>40</v>
      </c>
      <c r="Z20" s="107"/>
      <c r="AA20" s="107"/>
      <c r="AB20" s="107"/>
      <c r="AC20" s="107">
        <f t="shared" si="0"/>
        <v>4</v>
      </c>
      <c r="AD20" s="107">
        <f t="shared" ref="AD20:AL29" si="2">COUNTIFS($C20:$AB20,"x",$C$3:$AB$3,AD$7)</f>
        <v>1</v>
      </c>
      <c r="AE20" s="107">
        <f t="shared" si="2"/>
        <v>0</v>
      </c>
      <c r="AF20" s="107">
        <f t="shared" si="2"/>
        <v>1</v>
      </c>
      <c r="AG20" s="107">
        <f t="shared" si="2"/>
        <v>0</v>
      </c>
      <c r="AH20" s="107">
        <f t="shared" si="2"/>
        <v>1</v>
      </c>
      <c r="AI20" s="107">
        <f t="shared" si="2"/>
        <v>0</v>
      </c>
      <c r="AJ20" s="107">
        <f t="shared" si="2"/>
        <v>1</v>
      </c>
      <c r="AK20" s="107">
        <f t="shared" si="2"/>
        <v>0</v>
      </c>
      <c r="AL20" s="107">
        <f t="shared" si="2"/>
        <v>0</v>
      </c>
      <c r="AM20" s="454"/>
    </row>
    <row r="21" spans="1:39" s="233" customFormat="1" x14ac:dyDescent="0.45">
      <c r="A21" s="297" t="s">
        <v>581</v>
      </c>
      <c r="B21" s="299" t="s">
        <v>365</v>
      </c>
      <c r="C21" s="100"/>
      <c r="D21" s="100"/>
      <c r="E21" s="100"/>
      <c r="F21" s="100"/>
      <c r="G21" s="100"/>
      <c r="H21" s="100"/>
      <c r="I21" s="100"/>
      <c r="J21" s="100"/>
      <c r="K21" s="100"/>
      <c r="L21" s="100"/>
      <c r="M21" s="100"/>
      <c r="N21" s="100"/>
      <c r="O21" s="100" t="s">
        <v>40</v>
      </c>
      <c r="P21" s="100"/>
      <c r="Q21" s="100"/>
      <c r="R21" s="100"/>
      <c r="S21" s="100"/>
      <c r="T21" s="100"/>
      <c r="U21" s="100"/>
      <c r="V21" s="100"/>
      <c r="W21" s="100"/>
      <c r="X21" s="100"/>
      <c r="Y21" s="100"/>
      <c r="Z21" s="100"/>
      <c r="AA21" s="100"/>
      <c r="AB21" s="100"/>
      <c r="AC21" s="100">
        <f t="shared" si="0"/>
        <v>1</v>
      </c>
      <c r="AD21" s="100">
        <f t="shared" si="2"/>
        <v>0</v>
      </c>
      <c r="AE21" s="100">
        <f t="shared" si="2"/>
        <v>0</v>
      </c>
      <c r="AF21" s="100">
        <f t="shared" si="2"/>
        <v>1</v>
      </c>
      <c r="AG21" s="100">
        <f t="shared" si="2"/>
        <v>0</v>
      </c>
      <c r="AH21" s="100">
        <f t="shared" si="2"/>
        <v>0</v>
      </c>
      <c r="AI21" s="100">
        <f t="shared" si="2"/>
        <v>0</v>
      </c>
      <c r="AJ21" s="100">
        <f t="shared" si="2"/>
        <v>0</v>
      </c>
      <c r="AK21" s="100">
        <f t="shared" si="2"/>
        <v>0</v>
      </c>
      <c r="AL21" s="100">
        <f t="shared" si="2"/>
        <v>0</v>
      </c>
      <c r="AM21" s="454"/>
    </row>
    <row r="22" spans="1:39" s="233" customFormat="1" x14ac:dyDescent="0.45">
      <c r="A22" s="154" t="s">
        <v>587</v>
      </c>
      <c r="B22" s="155" t="s">
        <v>73</v>
      </c>
      <c r="C22" s="99"/>
      <c r="D22" s="99"/>
      <c r="E22" s="99"/>
      <c r="F22" s="99"/>
      <c r="G22" s="99"/>
      <c r="H22" s="99"/>
      <c r="I22" s="99"/>
      <c r="J22" s="99"/>
      <c r="K22" s="99"/>
      <c r="L22" s="99"/>
      <c r="M22" s="99"/>
      <c r="N22" s="99"/>
      <c r="O22" s="99" t="s">
        <v>40</v>
      </c>
      <c r="P22" s="99"/>
      <c r="Q22" s="99"/>
      <c r="R22" s="99"/>
      <c r="S22" s="99"/>
      <c r="T22" s="99"/>
      <c r="U22" s="99"/>
      <c r="V22" s="99"/>
      <c r="W22" s="99"/>
      <c r="X22" s="99"/>
      <c r="Y22" s="99"/>
      <c r="Z22" s="99"/>
      <c r="AA22" s="99"/>
      <c r="AB22" s="99"/>
      <c r="AC22" s="99">
        <f t="shared" si="0"/>
        <v>1</v>
      </c>
      <c r="AD22" s="99">
        <f t="shared" si="2"/>
        <v>0</v>
      </c>
      <c r="AE22" s="99">
        <f t="shared" si="2"/>
        <v>0</v>
      </c>
      <c r="AF22" s="99">
        <f t="shared" si="2"/>
        <v>1</v>
      </c>
      <c r="AG22" s="99">
        <f t="shared" si="2"/>
        <v>0</v>
      </c>
      <c r="AH22" s="99">
        <f t="shared" si="2"/>
        <v>0</v>
      </c>
      <c r="AI22" s="99">
        <f t="shared" si="2"/>
        <v>0</v>
      </c>
      <c r="AJ22" s="99">
        <f t="shared" si="2"/>
        <v>0</v>
      </c>
      <c r="AK22" s="99">
        <f t="shared" si="2"/>
        <v>0</v>
      </c>
      <c r="AL22" s="99">
        <f t="shared" si="2"/>
        <v>0</v>
      </c>
      <c r="AM22" s="454"/>
    </row>
    <row r="23" spans="1:39" s="233" customFormat="1" x14ac:dyDescent="0.45">
      <c r="A23" s="297" t="s">
        <v>582</v>
      </c>
      <c r="B23" s="299" t="s">
        <v>366</v>
      </c>
      <c r="C23" s="100" t="s">
        <v>40</v>
      </c>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f t="shared" si="0"/>
        <v>1</v>
      </c>
      <c r="AD23" s="100">
        <f t="shared" si="2"/>
        <v>1</v>
      </c>
      <c r="AE23" s="100">
        <f t="shared" si="2"/>
        <v>0</v>
      </c>
      <c r="AF23" s="100">
        <f t="shared" si="2"/>
        <v>0</v>
      </c>
      <c r="AG23" s="100">
        <f t="shared" si="2"/>
        <v>0</v>
      </c>
      <c r="AH23" s="100">
        <f t="shared" si="2"/>
        <v>0</v>
      </c>
      <c r="AI23" s="100">
        <f t="shared" si="2"/>
        <v>0</v>
      </c>
      <c r="AJ23" s="100">
        <f t="shared" si="2"/>
        <v>0</v>
      </c>
      <c r="AK23" s="100">
        <f t="shared" si="2"/>
        <v>0</v>
      </c>
      <c r="AL23" s="100">
        <f t="shared" si="2"/>
        <v>0</v>
      </c>
      <c r="AM23" s="454"/>
    </row>
    <row r="24" spans="1:39" s="233" customFormat="1" x14ac:dyDescent="0.45">
      <c r="A24" s="297" t="s">
        <v>583</v>
      </c>
      <c r="B24" s="299" t="s">
        <v>575</v>
      </c>
      <c r="C24" s="100"/>
      <c r="D24" s="100"/>
      <c r="E24" s="100"/>
      <c r="F24" s="100"/>
      <c r="G24" s="100"/>
      <c r="H24" s="100"/>
      <c r="I24" s="100"/>
      <c r="J24" s="100"/>
      <c r="K24" s="100"/>
      <c r="L24" s="100"/>
      <c r="M24" s="100"/>
      <c r="N24" s="100"/>
      <c r="O24" s="100"/>
      <c r="P24" s="100"/>
      <c r="Q24" s="100"/>
      <c r="R24" s="100"/>
      <c r="S24" s="100"/>
      <c r="T24" s="100"/>
      <c r="U24" s="100"/>
      <c r="V24" s="100"/>
      <c r="W24" s="100"/>
      <c r="X24" s="100"/>
      <c r="Y24" s="100" t="s">
        <v>40</v>
      </c>
      <c r="Z24" s="100"/>
      <c r="AA24" s="100"/>
      <c r="AB24" s="100"/>
      <c r="AC24" s="100">
        <f t="shared" si="0"/>
        <v>1</v>
      </c>
      <c r="AD24" s="100">
        <f t="shared" si="2"/>
        <v>0</v>
      </c>
      <c r="AE24" s="100">
        <f t="shared" si="2"/>
        <v>0</v>
      </c>
      <c r="AF24" s="100">
        <f t="shared" si="2"/>
        <v>0</v>
      </c>
      <c r="AG24" s="100">
        <f t="shared" si="2"/>
        <v>0</v>
      </c>
      <c r="AH24" s="100">
        <f t="shared" si="2"/>
        <v>0</v>
      </c>
      <c r="AI24" s="100">
        <f t="shared" si="2"/>
        <v>0</v>
      </c>
      <c r="AJ24" s="100">
        <f t="shared" si="2"/>
        <v>1</v>
      </c>
      <c r="AK24" s="100">
        <f t="shared" si="2"/>
        <v>0</v>
      </c>
      <c r="AL24" s="100">
        <f t="shared" si="2"/>
        <v>0</v>
      </c>
      <c r="AM24" s="454"/>
    </row>
    <row r="25" spans="1:39" s="233" customFormat="1" x14ac:dyDescent="0.45">
      <c r="A25" s="297" t="s">
        <v>584</v>
      </c>
      <c r="B25" s="299" t="s">
        <v>367</v>
      </c>
      <c r="C25" s="100"/>
      <c r="D25" s="100"/>
      <c r="E25" s="100"/>
      <c r="F25" s="100"/>
      <c r="G25" s="100"/>
      <c r="H25" s="100"/>
      <c r="I25" s="100"/>
      <c r="J25" s="100"/>
      <c r="K25" s="100"/>
      <c r="L25" s="100"/>
      <c r="M25" s="100"/>
      <c r="N25" s="100"/>
      <c r="O25" s="100"/>
      <c r="P25" s="100"/>
      <c r="Q25" s="100"/>
      <c r="R25" s="100"/>
      <c r="S25" s="100" t="s">
        <v>40</v>
      </c>
      <c r="T25" s="100"/>
      <c r="U25" s="100"/>
      <c r="V25" s="100"/>
      <c r="W25" s="100"/>
      <c r="X25" s="100"/>
      <c r="Y25" s="100"/>
      <c r="Z25" s="100"/>
      <c r="AA25" s="100"/>
      <c r="AB25" s="100"/>
      <c r="AC25" s="100">
        <f t="shared" si="0"/>
        <v>1</v>
      </c>
      <c r="AD25" s="100">
        <f t="shared" si="2"/>
        <v>0</v>
      </c>
      <c r="AE25" s="100">
        <f t="shared" si="2"/>
        <v>0</v>
      </c>
      <c r="AF25" s="100">
        <f t="shared" si="2"/>
        <v>0</v>
      </c>
      <c r="AG25" s="100">
        <f t="shared" si="2"/>
        <v>0</v>
      </c>
      <c r="AH25" s="100">
        <f t="shared" si="2"/>
        <v>1</v>
      </c>
      <c r="AI25" s="100">
        <f t="shared" si="2"/>
        <v>0</v>
      </c>
      <c r="AJ25" s="100">
        <f t="shared" si="2"/>
        <v>0</v>
      </c>
      <c r="AK25" s="100">
        <f t="shared" si="2"/>
        <v>0</v>
      </c>
      <c r="AL25" s="100">
        <f t="shared" si="2"/>
        <v>0</v>
      </c>
      <c r="AM25" s="454"/>
    </row>
    <row r="26" spans="1:39" s="233" customFormat="1" x14ac:dyDescent="0.45">
      <c r="A26" s="160" t="s">
        <v>585</v>
      </c>
      <c r="B26" s="164" t="s">
        <v>368</v>
      </c>
      <c r="C26" s="107"/>
      <c r="D26" s="107"/>
      <c r="E26" s="107"/>
      <c r="F26" s="107" t="s">
        <v>40</v>
      </c>
      <c r="G26" s="107"/>
      <c r="H26" s="107"/>
      <c r="I26" s="107"/>
      <c r="J26" s="107"/>
      <c r="K26" s="107"/>
      <c r="L26" s="107"/>
      <c r="M26" s="107"/>
      <c r="N26" s="107"/>
      <c r="O26" s="107"/>
      <c r="P26" s="107"/>
      <c r="Q26" s="107"/>
      <c r="R26" s="107"/>
      <c r="S26" s="107"/>
      <c r="T26" s="107"/>
      <c r="U26" s="107"/>
      <c r="V26" s="107"/>
      <c r="W26" s="107"/>
      <c r="X26" s="107"/>
      <c r="Y26" s="107"/>
      <c r="Z26" s="107"/>
      <c r="AA26" s="107" t="s">
        <v>40</v>
      </c>
      <c r="AB26" s="107"/>
      <c r="AC26" s="107">
        <f t="shared" si="0"/>
        <v>2</v>
      </c>
      <c r="AD26" s="107">
        <f t="shared" si="2"/>
        <v>0</v>
      </c>
      <c r="AE26" s="107">
        <f t="shared" si="2"/>
        <v>1</v>
      </c>
      <c r="AF26" s="107">
        <f t="shared" si="2"/>
        <v>0</v>
      </c>
      <c r="AG26" s="107">
        <f t="shared" si="2"/>
        <v>0</v>
      </c>
      <c r="AH26" s="107">
        <f t="shared" si="2"/>
        <v>0</v>
      </c>
      <c r="AI26" s="107">
        <f t="shared" si="2"/>
        <v>1</v>
      </c>
      <c r="AJ26" s="107">
        <f t="shared" si="2"/>
        <v>0</v>
      </c>
      <c r="AK26" s="107">
        <f t="shared" si="2"/>
        <v>0</v>
      </c>
      <c r="AL26" s="107">
        <f t="shared" si="2"/>
        <v>0</v>
      </c>
      <c r="AM26" s="454"/>
    </row>
    <row r="27" spans="1:39" s="233" customFormat="1" x14ac:dyDescent="0.45">
      <c r="A27" s="160" t="s">
        <v>586</v>
      </c>
      <c r="B27" s="164" t="s">
        <v>369</v>
      </c>
      <c r="C27" s="107"/>
      <c r="D27" s="107"/>
      <c r="E27" s="107"/>
      <c r="F27" s="107"/>
      <c r="G27" s="107" t="s">
        <v>40</v>
      </c>
      <c r="H27" s="107" t="s">
        <v>40</v>
      </c>
      <c r="I27" s="107" t="s">
        <v>40</v>
      </c>
      <c r="J27" s="107"/>
      <c r="K27" s="107"/>
      <c r="L27" s="107"/>
      <c r="M27" s="107"/>
      <c r="N27" s="107"/>
      <c r="O27" s="107"/>
      <c r="P27" s="107"/>
      <c r="Q27" s="107" t="s">
        <v>40</v>
      </c>
      <c r="R27" s="107"/>
      <c r="S27" s="107"/>
      <c r="T27" s="107"/>
      <c r="U27" s="107" t="s">
        <v>40</v>
      </c>
      <c r="V27" s="107" t="s">
        <v>40</v>
      </c>
      <c r="W27" s="107" t="s">
        <v>40</v>
      </c>
      <c r="X27" s="107"/>
      <c r="Y27" s="107"/>
      <c r="Z27" s="107" t="s">
        <v>40</v>
      </c>
      <c r="AA27" s="107"/>
      <c r="AB27" s="107"/>
      <c r="AC27" s="107">
        <f t="shared" si="0"/>
        <v>8</v>
      </c>
      <c r="AD27" s="107">
        <f t="shared" si="2"/>
        <v>1</v>
      </c>
      <c r="AE27" s="107">
        <f t="shared" si="2"/>
        <v>1</v>
      </c>
      <c r="AF27" s="107">
        <f t="shared" si="2"/>
        <v>1</v>
      </c>
      <c r="AG27" s="107">
        <f t="shared" si="2"/>
        <v>0</v>
      </c>
      <c r="AH27" s="107">
        <f t="shared" si="2"/>
        <v>0</v>
      </c>
      <c r="AI27" s="107">
        <f t="shared" si="2"/>
        <v>1</v>
      </c>
      <c r="AJ27" s="107">
        <f t="shared" si="2"/>
        <v>1</v>
      </c>
      <c r="AK27" s="107">
        <f t="shared" si="2"/>
        <v>2</v>
      </c>
      <c r="AL27" s="107">
        <f t="shared" si="2"/>
        <v>1</v>
      </c>
      <c r="AM27" s="454"/>
    </row>
    <row r="28" spans="1:39" s="233" customFormat="1" x14ac:dyDescent="0.45">
      <c r="A28" s="154" t="s">
        <v>588</v>
      </c>
      <c r="B28" s="155" t="s">
        <v>146</v>
      </c>
      <c r="C28" s="99"/>
      <c r="D28" s="99"/>
      <c r="E28" s="99"/>
      <c r="F28" s="99"/>
      <c r="G28" s="99"/>
      <c r="H28" s="99" t="s">
        <v>40</v>
      </c>
      <c r="I28" s="99" t="s">
        <v>40</v>
      </c>
      <c r="J28" s="99"/>
      <c r="K28" s="99"/>
      <c r="L28" s="99"/>
      <c r="M28" s="99"/>
      <c r="N28" s="99"/>
      <c r="O28" s="99"/>
      <c r="P28" s="99"/>
      <c r="Q28" s="99"/>
      <c r="R28" s="99"/>
      <c r="S28" s="99"/>
      <c r="T28" s="99"/>
      <c r="U28" s="99"/>
      <c r="V28" s="99"/>
      <c r="W28" s="99"/>
      <c r="X28" s="99"/>
      <c r="Y28" s="99"/>
      <c r="Z28" s="99"/>
      <c r="AA28" s="99"/>
      <c r="AB28" s="99"/>
      <c r="AC28" s="99">
        <f t="shared" si="0"/>
        <v>2</v>
      </c>
      <c r="AD28" s="99">
        <f t="shared" si="2"/>
        <v>0</v>
      </c>
      <c r="AE28" s="99">
        <f t="shared" si="2"/>
        <v>1</v>
      </c>
      <c r="AF28" s="99">
        <f t="shared" si="2"/>
        <v>0</v>
      </c>
      <c r="AG28" s="99">
        <f t="shared" si="2"/>
        <v>0</v>
      </c>
      <c r="AH28" s="99">
        <f t="shared" si="2"/>
        <v>0</v>
      </c>
      <c r="AI28" s="99">
        <f t="shared" si="2"/>
        <v>0</v>
      </c>
      <c r="AJ28" s="99">
        <f t="shared" si="2"/>
        <v>0</v>
      </c>
      <c r="AK28" s="99">
        <f t="shared" si="2"/>
        <v>0</v>
      </c>
      <c r="AL28" s="99">
        <f t="shared" si="2"/>
        <v>1</v>
      </c>
      <c r="AM28" s="454"/>
    </row>
    <row r="29" spans="1:39" s="233" customFormat="1" x14ac:dyDescent="0.45">
      <c r="A29" s="154" t="s">
        <v>589</v>
      </c>
      <c r="B29" s="155" t="s">
        <v>147</v>
      </c>
      <c r="C29" s="99"/>
      <c r="D29" s="99"/>
      <c r="E29" s="99"/>
      <c r="F29" s="99"/>
      <c r="G29" s="99"/>
      <c r="H29" s="99"/>
      <c r="I29" s="99" t="s">
        <v>40</v>
      </c>
      <c r="J29" s="99"/>
      <c r="K29" s="99"/>
      <c r="L29" s="99"/>
      <c r="M29" s="99"/>
      <c r="N29" s="99"/>
      <c r="O29" s="99"/>
      <c r="P29" s="99"/>
      <c r="Q29" s="99"/>
      <c r="R29" s="99"/>
      <c r="S29" s="99"/>
      <c r="T29" s="99"/>
      <c r="U29" s="99"/>
      <c r="V29" s="99"/>
      <c r="W29" s="99"/>
      <c r="X29" s="99"/>
      <c r="Y29" s="99"/>
      <c r="Z29" s="99"/>
      <c r="AA29" s="99"/>
      <c r="AB29" s="99"/>
      <c r="AC29" s="99">
        <f t="shared" si="0"/>
        <v>1</v>
      </c>
      <c r="AD29" s="99">
        <f t="shared" si="2"/>
        <v>0</v>
      </c>
      <c r="AE29" s="99">
        <f t="shared" si="2"/>
        <v>1</v>
      </c>
      <c r="AF29" s="99">
        <f t="shared" si="2"/>
        <v>0</v>
      </c>
      <c r="AG29" s="99">
        <f t="shared" si="2"/>
        <v>0</v>
      </c>
      <c r="AH29" s="99">
        <f t="shared" si="2"/>
        <v>0</v>
      </c>
      <c r="AI29" s="99">
        <f t="shared" si="2"/>
        <v>0</v>
      </c>
      <c r="AJ29" s="99">
        <f t="shared" si="2"/>
        <v>0</v>
      </c>
      <c r="AK29" s="99">
        <f t="shared" si="2"/>
        <v>0</v>
      </c>
      <c r="AL29" s="99">
        <f t="shared" si="2"/>
        <v>0</v>
      </c>
      <c r="AM29" s="454"/>
    </row>
    <row r="30" spans="1:39" s="233" customFormat="1" x14ac:dyDescent="0.45">
      <c r="A30" s="154" t="s">
        <v>590</v>
      </c>
      <c r="B30" s="155" t="s">
        <v>73</v>
      </c>
      <c r="C30" s="99"/>
      <c r="D30" s="99"/>
      <c r="E30" s="99"/>
      <c r="F30" s="99"/>
      <c r="G30" s="99"/>
      <c r="H30" s="99" t="s">
        <v>40</v>
      </c>
      <c r="I30" s="99" t="s">
        <v>40</v>
      </c>
      <c r="J30" s="99"/>
      <c r="K30" s="99"/>
      <c r="L30" s="99"/>
      <c r="M30" s="99"/>
      <c r="N30" s="99"/>
      <c r="O30" s="99"/>
      <c r="P30" s="99"/>
      <c r="Q30" s="99"/>
      <c r="R30" s="99"/>
      <c r="S30" s="99"/>
      <c r="T30" s="99"/>
      <c r="U30" s="99"/>
      <c r="V30" s="99"/>
      <c r="W30" s="99" t="s">
        <v>40</v>
      </c>
      <c r="X30" s="99"/>
      <c r="Y30" s="99"/>
      <c r="Z30" s="99"/>
      <c r="AA30" s="99"/>
      <c r="AB30" s="99"/>
      <c r="AC30" s="99">
        <f t="shared" si="0"/>
        <v>3</v>
      </c>
      <c r="AD30" s="99">
        <f t="shared" ref="AD30:AL37" si="3">COUNTIFS($C30:$AB30,"x",$C$3:$AB$3,AD$7)</f>
        <v>0</v>
      </c>
      <c r="AE30" s="99">
        <f t="shared" si="3"/>
        <v>1</v>
      </c>
      <c r="AF30" s="99">
        <f t="shared" si="3"/>
        <v>0</v>
      </c>
      <c r="AG30" s="99">
        <f t="shared" si="3"/>
        <v>0</v>
      </c>
      <c r="AH30" s="99">
        <f t="shared" si="3"/>
        <v>0</v>
      </c>
      <c r="AI30" s="99">
        <f t="shared" si="3"/>
        <v>0</v>
      </c>
      <c r="AJ30" s="99">
        <f t="shared" si="3"/>
        <v>0</v>
      </c>
      <c r="AK30" s="99">
        <f t="shared" si="3"/>
        <v>1</v>
      </c>
      <c r="AL30" s="99">
        <f t="shared" si="3"/>
        <v>1</v>
      </c>
      <c r="AM30" s="454"/>
    </row>
    <row r="31" spans="1:39" s="233" customFormat="1" x14ac:dyDescent="0.45">
      <c r="A31" s="157" t="s">
        <v>58</v>
      </c>
      <c r="B31" s="158" t="s">
        <v>144</v>
      </c>
      <c r="C31" s="97" t="s">
        <v>40</v>
      </c>
      <c r="D31" s="97" t="s">
        <v>40</v>
      </c>
      <c r="E31" s="97"/>
      <c r="F31" s="97" t="s">
        <v>40</v>
      </c>
      <c r="G31" s="97" t="s">
        <v>40</v>
      </c>
      <c r="H31" s="97"/>
      <c r="I31" s="97"/>
      <c r="J31" s="97"/>
      <c r="K31" s="97"/>
      <c r="L31" s="97" t="s">
        <v>40</v>
      </c>
      <c r="M31" s="97"/>
      <c r="N31" s="97" t="s">
        <v>40</v>
      </c>
      <c r="O31" s="97" t="s">
        <v>40</v>
      </c>
      <c r="P31" s="97" t="s">
        <v>40</v>
      </c>
      <c r="Q31" s="97" t="s">
        <v>40</v>
      </c>
      <c r="R31" s="97"/>
      <c r="S31" s="97" t="s">
        <v>40</v>
      </c>
      <c r="T31" s="97" t="s">
        <v>40</v>
      </c>
      <c r="U31" s="97" t="s">
        <v>40</v>
      </c>
      <c r="V31" s="97" t="s">
        <v>40</v>
      </c>
      <c r="W31" s="97"/>
      <c r="X31" s="97" t="s">
        <v>40</v>
      </c>
      <c r="Y31" s="97" t="s">
        <v>40</v>
      </c>
      <c r="Z31" s="97" t="s">
        <v>40</v>
      </c>
      <c r="AA31" s="97"/>
      <c r="AB31" s="97"/>
      <c r="AC31" s="97">
        <f t="shared" si="0"/>
        <v>16</v>
      </c>
      <c r="AD31" s="97">
        <f t="shared" si="3"/>
        <v>2</v>
      </c>
      <c r="AE31" s="97">
        <f t="shared" si="3"/>
        <v>2</v>
      </c>
      <c r="AF31" s="97">
        <f t="shared" si="3"/>
        <v>2</v>
      </c>
      <c r="AG31" s="97">
        <f t="shared" si="3"/>
        <v>2</v>
      </c>
      <c r="AH31" s="97">
        <f t="shared" si="3"/>
        <v>2</v>
      </c>
      <c r="AI31" s="97">
        <f t="shared" si="3"/>
        <v>2</v>
      </c>
      <c r="AJ31" s="97">
        <f t="shared" si="3"/>
        <v>2</v>
      </c>
      <c r="AK31" s="97">
        <f t="shared" si="3"/>
        <v>1</v>
      </c>
      <c r="AL31" s="97">
        <f t="shared" si="3"/>
        <v>1</v>
      </c>
      <c r="AM31" s="454"/>
    </row>
    <row r="32" spans="1:39" s="233" customFormat="1" x14ac:dyDescent="0.45">
      <c r="A32" s="160" t="s">
        <v>78</v>
      </c>
      <c r="B32" s="161" t="s">
        <v>372</v>
      </c>
      <c r="C32" s="107"/>
      <c r="D32" s="107" t="s">
        <v>40</v>
      </c>
      <c r="E32" s="107"/>
      <c r="F32" s="107" t="s">
        <v>40</v>
      </c>
      <c r="G32" s="107" t="s">
        <v>40</v>
      </c>
      <c r="H32" s="107"/>
      <c r="I32" s="107"/>
      <c r="J32" s="107"/>
      <c r="K32" s="107"/>
      <c r="L32" s="107" t="s">
        <v>40</v>
      </c>
      <c r="M32" s="107"/>
      <c r="N32" s="107" t="s">
        <v>40</v>
      </c>
      <c r="O32" s="107" t="s">
        <v>40</v>
      </c>
      <c r="P32" s="107" t="s">
        <v>40</v>
      </c>
      <c r="Q32" s="107"/>
      <c r="R32" s="107"/>
      <c r="S32" s="107" t="s">
        <v>40</v>
      </c>
      <c r="T32" s="107" t="s">
        <v>40</v>
      </c>
      <c r="U32" s="107" t="s">
        <v>40</v>
      </c>
      <c r="V32" s="107" t="s">
        <v>40</v>
      </c>
      <c r="W32" s="107"/>
      <c r="X32" s="107"/>
      <c r="Y32" s="107"/>
      <c r="Z32" s="107" t="s">
        <v>40</v>
      </c>
      <c r="AA32" s="107"/>
      <c r="AB32" s="107"/>
      <c r="AC32" s="107">
        <f t="shared" si="0"/>
        <v>12</v>
      </c>
      <c r="AD32" s="107">
        <f t="shared" si="3"/>
        <v>1</v>
      </c>
      <c r="AE32" s="107">
        <f t="shared" si="3"/>
        <v>2</v>
      </c>
      <c r="AF32" s="107">
        <f t="shared" si="3"/>
        <v>1</v>
      </c>
      <c r="AG32" s="107">
        <f t="shared" si="3"/>
        <v>2</v>
      </c>
      <c r="AH32" s="107">
        <f t="shared" si="3"/>
        <v>2</v>
      </c>
      <c r="AI32" s="107">
        <f t="shared" si="3"/>
        <v>1</v>
      </c>
      <c r="AJ32" s="107">
        <f t="shared" si="3"/>
        <v>1</v>
      </c>
      <c r="AK32" s="107">
        <f t="shared" si="3"/>
        <v>1</v>
      </c>
      <c r="AL32" s="107">
        <f t="shared" si="3"/>
        <v>1</v>
      </c>
      <c r="AM32" s="454"/>
    </row>
    <row r="33" spans="1:39" s="233" customFormat="1" x14ac:dyDescent="0.45">
      <c r="A33" s="160" t="s">
        <v>80</v>
      </c>
      <c r="B33" s="300" t="s">
        <v>375</v>
      </c>
      <c r="C33" s="296" t="s">
        <v>40</v>
      </c>
      <c r="D33" s="107"/>
      <c r="E33" s="107"/>
      <c r="F33" s="107"/>
      <c r="G33" s="107"/>
      <c r="H33" s="107"/>
      <c r="I33" s="107"/>
      <c r="J33" s="107"/>
      <c r="K33" s="107"/>
      <c r="L33" s="296"/>
      <c r="M33" s="107"/>
      <c r="N33" s="107"/>
      <c r="O33" s="107"/>
      <c r="P33" s="107"/>
      <c r="Q33" s="107"/>
      <c r="R33" s="107"/>
      <c r="S33" s="107"/>
      <c r="T33" s="107"/>
      <c r="U33" s="107"/>
      <c r="V33" s="107"/>
      <c r="W33" s="107"/>
      <c r="X33" s="107"/>
      <c r="Y33" s="107"/>
      <c r="Z33" s="107"/>
      <c r="AA33" s="107"/>
      <c r="AB33" s="107"/>
      <c r="AC33" s="107">
        <f t="shared" si="0"/>
        <v>1</v>
      </c>
      <c r="AD33" s="107">
        <f t="shared" si="3"/>
        <v>1</v>
      </c>
      <c r="AE33" s="107">
        <f t="shared" si="3"/>
        <v>0</v>
      </c>
      <c r="AF33" s="107">
        <f t="shared" si="3"/>
        <v>0</v>
      </c>
      <c r="AG33" s="107">
        <f t="shared" si="3"/>
        <v>0</v>
      </c>
      <c r="AH33" s="107">
        <f t="shared" si="3"/>
        <v>0</v>
      </c>
      <c r="AI33" s="107">
        <f t="shared" si="3"/>
        <v>0</v>
      </c>
      <c r="AJ33" s="107">
        <f t="shared" si="3"/>
        <v>0</v>
      </c>
      <c r="AK33" s="107">
        <f t="shared" si="3"/>
        <v>0</v>
      </c>
      <c r="AL33" s="107">
        <f t="shared" si="3"/>
        <v>0</v>
      </c>
      <c r="AM33" s="454"/>
    </row>
    <row r="34" spans="1:39" s="233" customFormat="1" x14ac:dyDescent="0.45">
      <c r="A34" s="160" t="s">
        <v>83</v>
      </c>
      <c r="B34" s="300" t="s">
        <v>577</v>
      </c>
      <c r="C34" s="296"/>
      <c r="D34" s="107"/>
      <c r="E34" s="107"/>
      <c r="F34" s="107"/>
      <c r="G34" s="107"/>
      <c r="H34" s="107"/>
      <c r="I34" s="107"/>
      <c r="J34" s="107"/>
      <c r="K34" s="107"/>
      <c r="L34" s="296"/>
      <c r="M34" s="107"/>
      <c r="N34" s="107"/>
      <c r="O34" s="107"/>
      <c r="P34" s="107"/>
      <c r="Q34" s="107"/>
      <c r="R34" s="107"/>
      <c r="S34" s="107"/>
      <c r="T34" s="107"/>
      <c r="U34" s="107"/>
      <c r="V34" s="107"/>
      <c r="W34" s="107"/>
      <c r="X34" s="107" t="s">
        <v>40</v>
      </c>
      <c r="Y34" s="107"/>
      <c r="Z34" s="107"/>
      <c r="AA34" s="107"/>
      <c r="AB34" s="107"/>
      <c r="AC34" s="107">
        <f t="shared" si="0"/>
        <v>1</v>
      </c>
      <c r="AD34" s="107">
        <f t="shared" si="3"/>
        <v>0</v>
      </c>
      <c r="AE34" s="107">
        <f t="shared" si="3"/>
        <v>0</v>
      </c>
      <c r="AF34" s="107">
        <f t="shared" si="3"/>
        <v>0</v>
      </c>
      <c r="AG34" s="107">
        <f t="shared" si="3"/>
        <v>0</v>
      </c>
      <c r="AH34" s="107">
        <f t="shared" si="3"/>
        <v>0</v>
      </c>
      <c r="AI34" s="107">
        <f t="shared" si="3"/>
        <v>1</v>
      </c>
      <c r="AJ34" s="107">
        <f t="shared" si="3"/>
        <v>0</v>
      </c>
      <c r="AK34" s="107">
        <f t="shared" si="3"/>
        <v>0</v>
      </c>
      <c r="AL34" s="107">
        <f t="shared" si="3"/>
        <v>0</v>
      </c>
      <c r="AM34" s="454"/>
    </row>
    <row r="35" spans="1:39" s="233" customFormat="1" x14ac:dyDescent="0.45">
      <c r="A35" s="160" t="s">
        <v>88</v>
      </c>
      <c r="B35" s="300" t="s">
        <v>379</v>
      </c>
      <c r="C35" s="296"/>
      <c r="D35" s="107"/>
      <c r="E35" s="107"/>
      <c r="F35" s="107"/>
      <c r="G35" s="107"/>
      <c r="H35" s="107"/>
      <c r="I35" s="107"/>
      <c r="J35" s="107"/>
      <c r="K35" s="107"/>
      <c r="L35" s="296"/>
      <c r="M35" s="107"/>
      <c r="N35" s="107"/>
      <c r="O35" s="107"/>
      <c r="P35" s="107"/>
      <c r="Q35" s="107"/>
      <c r="R35" s="107"/>
      <c r="S35" s="107"/>
      <c r="T35" s="107"/>
      <c r="U35" s="107"/>
      <c r="V35" s="107"/>
      <c r="W35" s="107"/>
      <c r="X35" s="107"/>
      <c r="Y35" s="107" t="s">
        <v>40</v>
      </c>
      <c r="Z35" s="107"/>
      <c r="AA35" s="107"/>
      <c r="AB35" s="107"/>
      <c r="AC35" s="107">
        <f t="shared" si="0"/>
        <v>1</v>
      </c>
      <c r="AD35" s="107">
        <f t="shared" si="3"/>
        <v>0</v>
      </c>
      <c r="AE35" s="107">
        <f t="shared" si="3"/>
        <v>0</v>
      </c>
      <c r="AF35" s="107">
        <f t="shared" si="3"/>
        <v>0</v>
      </c>
      <c r="AG35" s="107">
        <f t="shared" si="3"/>
        <v>0</v>
      </c>
      <c r="AH35" s="107">
        <f t="shared" si="3"/>
        <v>0</v>
      </c>
      <c r="AI35" s="107">
        <f t="shared" si="3"/>
        <v>0</v>
      </c>
      <c r="AJ35" s="107">
        <f t="shared" si="3"/>
        <v>1</v>
      </c>
      <c r="AK35" s="107">
        <f t="shared" si="3"/>
        <v>0</v>
      </c>
      <c r="AL35" s="107">
        <f t="shared" si="3"/>
        <v>0</v>
      </c>
      <c r="AM35" s="454"/>
    </row>
    <row r="36" spans="1:39" s="233" customFormat="1" x14ac:dyDescent="0.45">
      <c r="A36" s="157" t="s">
        <v>115</v>
      </c>
      <c r="B36" s="224" t="s">
        <v>134</v>
      </c>
      <c r="C36" s="225" t="s">
        <v>40</v>
      </c>
      <c r="D36" s="97" t="s">
        <v>40</v>
      </c>
      <c r="E36" s="97" t="s">
        <v>40</v>
      </c>
      <c r="F36" s="97"/>
      <c r="G36" s="97"/>
      <c r="H36" s="97" t="s">
        <v>40</v>
      </c>
      <c r="I36" s="97"/>
      <c r="J36" s="97" t="s">
        <v>40</v>
      </c>
      <c r="K36" s="97" t="s">
        <v>40</v>
      </c>
      <c r="L36" s="225"/>
      <c r="M36" s="97" t="s">
        <v>40</v>
      </c>
      <c r="N36" s="97" t="s">
        <v>40</v>
      </c>
      <c r="O36" s="97" t="s">
        <v>40</v>
      </c>
      <c r="P36" s="97" t="s">
        <v>40</v>
      </c>
      <c r="Q36" s="97"/>
      <c r="R36" s="97" t="s">
        <v>40</v>
      </c>
      <c r="S36" s="97" t="s">
        <v>40</v>
      </c>
      <c r="T36" s="97"/>
      <c r="U36" s="97"/>
      <c r="V36" s="97"/>
      <c r="W36" s="97"/>
      <c r="X36" s="97"/>
      <c r="Y36" s="97"/>
      <c r="Z36" s="97"/>
      <c r="AA36" s="97" t="s">
        <v>40</v>
      </c>
      <c r="AB36" s="97" t="s">
        <v>40</v>
      </c>
      <c r="AC36" s="97">
        <f t="shared" si="0"/>
        <v>14</v>
      </c>
      <c r="AD36" s="97">
        <f t="shared" si="3"/>
        <v>2</v>
      </c>
      <c r="AE36" s="97">
        <f t="shared" si="3"/>
        <v>0</v>
      </c>
      <c r="AF36" s="97">
        <f t="shared" si="3"/>
        <v>2</v>
      </c>
      <c r="AG36" s="97">
        <f t="shared" si="3"/>
        <v>3</v>
      </c>
      <c r="AH36" s="97">
        <f t="shared" si="3"/>
        <v>1</v>
      </c>
      <c r="AI36" s="97">
        <f t="shared" si="3"/>
        <v>1</v>
      </c>
      <c r="AJ36" s="97">
        <f t="shared" si="3"/>
        <v>1</v>
      </c>
      <c r="AK36" s="97">
        <f t="shared" si="3"/>
        <v>0</v>
      </c>
      <c r="AL36" s="97">
        <f t="shared" si="3"/>
        <v>4</v>
      </c>
      <c r="AM36" s="454"/>
    </row>
    <row r="37" spans="1:39" s="233" customFormat="1" x14ac:dyDescent="0.45">
      <c r="A37" s="160" t="s">
        <v>150</v>
      </c>
      <c r="B37" s="161" t="s">
        <v>136</v>
      </c>
      <c r="C37" s="107" t="s">
        <v>40</v>
      </c>
      <c r="D37" s="107" t="s">
        <v>40</v>
      </c>
      <c r="E37" s="107" t="s">
        <v>40</v>
      </c>
      <c r="F37" s="107"/>
      <c r="G37" s="107"/>
      <c r="H37" s="107" t="s">
        <v>40</v>
      </c>
      <c r="I37" s="107"/>
      <c r="J37" s="107" t="s">
        <v>40</v>
      </c>
      <c r="K37" s="107" t="s">
        <v>40</v>
      </c>
      <c r="L37" s="107"/>
      <c r="M37" s="107" t="s">
        <v>40</v>
      </c>
      <c r="N37" s="107" t="s">
        <v>40</v>
      </c>
      <c r="O37" s="107" t="s">
        <v>40</v>
      </c>
      <c r="P37" s="107" t="s">
        <v>40</v>
      </c>
      <c r="Q37" s="107"/>
      <c r="R37" s="107" t="s">
        <v>40</v>
      </c>
      <c r="S37" s="107" t="s">
        <v>40</v>
      </c>
      <c r="T37" s="107"/>
      <c r="U37" s="107"/>
      <c r="V37" s="107"/>
      <c r="W37" s="107"/>
      <c r="X37" s="107"/>
      <c r="Y37" s="107"/>
      <c r="Z37" s="107"/>
      <c r="AA37" s="107" t="s">
        <v>40</v>
      </c>
      <c r="AB37" s="107" t="s">
        <v>40</v>
      </c>
      <c r="AC37" s="107">
        <f t="shared" si="0"/>
        <v>14</v>
      </c>
      <c r="AD37" s="107">
        <f t="shared" si="3"/>
        <v>2</v>
      </c>
      <c r="AE37" s="107">
        <f t="shared" si="3"/>
        <v>0</v>
      </c>
      <c r="AF37" s="107">
        <f t="shared" si="3"/>
        <v>2</v>
      </c>
      <c r="AG37" s="107">
        <f t="shared" si="3"/>
        <v>3</v>
      </c>
      <c r="AH37" s="107">
        <f t="shared" si="3"/>
        <v>1</v>
      </c>
      <c r="AI37" s="107">
        <f t="shared" si="3"/>
        <v>1</v>
      </c>
      <c r="AJ37" s="107">
        <f t="shared" si="3"/>
        <v>1</v>
      </c>
      <c r="AK37" s="107">
        <f t="shared" si="3"/>
        <v>0</v>
      </c>
      <c r="AL37" s="107">
        <f t="shared" si="3"/>
        <v>4</v>
      </c>
      <c r="AM37" s="455"/>
    </row>
    <row r="38" spans="1:39" x14ac:dyDescent="0.45">
      <c r="A38" s="17" t="s">
        <v>90</v>
      </c>
      <c r="B38" s="223" t="s">
        <v>382</v>
      </c>
      <c r="C38" s="51"/>
      <c r="D38" s="52"/>
      <c r="E38" s="53"/>
      <c r="F38" s="53"/>
      <c r="G38" s="53"/>
      <c r="H38" s="53"/>
      <c r="I38" s="52"/>
      <c r="J38" s="53"/>
      <c r="K38" s="53"/>
      <c r="L38" s="51"/>
      <c r="M38" s="52"/>
      <c r="N38" s="53"/>
      <c r="O38" s="53"/>
      <c r="P38" s="53"/>
      <c r="Q38" s="53"/>
      <c r="R38" s="308"/>
      <c r="S38" s="308"/>
      <c r="T38" s="308"/>
      <c r="U38" s="308"/>
      <c r="V38" s="308"/>
      <c r="W38" s="308"/>
      <c r="X38" s="308"/>
      <c r="Y38" s="308"/>
      <c r="Z38" s="308"/>
      <c r="AA38" s="308"/>
      <c r="AB38" s="308"/>
      <c r="AC38" s="17"/>
      <c r="AD38" s="17"/>
      <c r="AE38" s="17"/>
      <c r="AF38" s="17"/>
      <c r="AG38" s="17"/>
      <c r="AH38" s="17"/>
      <c r="AI38" s="17"/>
      <c r="AJ38" s="17"/>
      <c r="AK38" s="17"/>
      <c r="AL38" s="17"/>
      <c r="AM38" s="311"/>
    </row>
    <row r="39" spans="1:39" x14ac:dyDescent="0.45">
      <c r="A39" s="34" t="s">
        <v>41</v>
      </c>
      <c r="B39" s="108" t="s">
        <v>383</v>
      </c>
      <c r="C39" s="35" t="s">
        <v>40</v>
      </c>
      <c r="D39" s="36" t="s">
        <v>40</v>
      </c>
      <c r="E39" s="35"/>
      <c r="F39" s="35" t="s">
        <v>40</v>
      </c>
      <c r="G39" s="35" t="s">
        <v>40</v>
      </c>
      <c r="H39" s="35" t="s">
        <v>40</v>
      </c>
      <c r="I39" s="36" t="s">
        <v>40</v>
      </c>
      <c r="J39" s="35" t="s">
        <v>40</v>
      </c>
      <c r="K39" s="35" t="s">
        <v>40</v>
      </c>
      <c r="L39" s="35" t="s">
        <v>40</v>
      </c>
      <c r="M39" s="36"/>
      <c r="N39" s="35" t="s">
        <v>40</v>
      </c>
      <c r="O39" s="35" t="s">
        <v>40</v>
      </c>
      <c r="P39" s="35" t="s">
        <v>40</v>
      </c>
      <c r="Q39" s="35" t="s">
        <v>40</v>
      </c>
      <c r="R39" s="35" t="s">
        <v>40</v>
      </c>
      <c r="S39" s="35" t="s">
        <v>40</v>
      </c>
      <c r="T39" s="35" t="s">
        <v>40</v>
      </c>
      <c r="U39" s="35" t="s">
        <v>40</v>
      </c>
      <c r="V39" s="35"/>
      <c r="W39" s="35" t="s">
        <v>40</v>
      </c>
      <c r="X39" s="35" t="s">
        <v>40</v>
      </c>
      <c r="Y39" s="35" t="s">
        <v>40</v>
      </c>
      <c r="Z39" s="35" t="s">
        <v>40</v>
      </c>
      <c r="AA39" s="35" t="s">
        <v>40</v>
      </c>
      <c r="AB39" s="35" t="s">
        <v>40</v>
      </c>
      <c r="AC39" s="97">
        <f t="shared" ref="AC39:AC44" si="4">COUNTIF(C39:AB39,"x")</f>
        <v>23</v>
      </c>
      <c r="AD39" s="97">
        <f t="shared" ref="AD39:AL44" si="5">COUNTIFS($C39:$AB39,"x",$C$3:$AB$3,AD$7)</f>
        <v>3</v>
      </c>
      <c r="AE39" s="97">
        <f t="shared" si="5"/>
        <v>3</v>
      </c>
      <c r="AF39" s="97">
        <f t="shared" si="5"/>
        <v>2</v>
      </c>
      <c r="AG39" s="97">
        <f t="shared" si="5"/>
        <v>3</v>
      </c>
      <c r="AH39" s="97">
        <f t="shared" si="5"/>
        <v>2</v>
      </c>
      <c r="AI39" s="97">
        <f t="shared" si="5"/>
        <v>3</v>
      </c>
      <c r="AJ39" s="97">
        <f t="shared" si="5"/>
        <v>2</v>
      </c>
      <c r="AK39" s="97">
        <f t="shared" si="5"/>
        <v>2</v>
      </c>
      <c r="AL39" s="97">
        <f t="shared" si="5"/>
        <v>3</v>
      </c>
      <c r="AM39" s="459" t="s">
        <v>591</v>
      </c>
    </row>
    <row r="40" spans="1:39" x14ac:dyDescent="0.45">
      <c r="A40" s="34" t="s">
        <v>58</v>
      </c>
      <c r="B40" s="108" t="s">
        <v>384</v>
      </c>
      <c r="C40" s="35"/>
      <c r="D40" s="36"/>
      <c r="E40" s="35" t="s">
        <v>40</v>
      </c>
      <c r="F40" s="35"/>
      <c r="G40" s="35"/>
      <c r="H40" s="35"/>
      <c r="I40" s="36"/>
      <c r="J40" s="35"/>
      <c r="K40" s="35"/>
      <c r="L40" s="35"/>
      <c r="M40" s="36"/>
      <c r="N40" s="35"/>
      <c r="O40" s="35"/>
      <c r="P40" s="35"/>
      <c r="Q40" s="35"/>
      <c r="R40" s="35"/>
      <c r="S40" s="35"/>
      <c r="T40" s="35"/>
      <c r="U40" s="35"/>
      <c r="V40" s="35"/>
      <c r="W40" s="35"/>
      <c r="X40" s="35"/>
      <c r="Y40" s="35"/>
      <c r="Z40" s="35"/>
      <c r="AA40" s="35"/>
      <c r="AB40" s="35"/>
      <c r="AC40" s="97">
        <f t="shared" si="4"/>
        <v>1</v>
      </c>
      <c r="AD40" s="97">
        <f t="shared" si="5"/>
        <v>0</v>
      </c>
      <c r="AE40" s="97">
        <f t="shared" si="5"/>
        <v>0</v>
      </c>
      <c r="AF40" s="97">
        <f t="shared" si="5"/>
        <v>0</v>
      </c>
      <c r="AG40" s="97">
        <f t="shared" si="5"/>
        <v>0</v>
      </c>
      <c r="AH40" s="97">
        <f t="shared" si="5"/>
        <v>0</v>
      </c>
      <c r="AI40" s="97">
        <f t="shared" si="5"/>
        <v>0</v>
      </c>
      <c r="AJ40" s="97">
        <f t="shared" si="5"/>
        <v>0</v>
      </c>
      <c r="AK40" s="97">
        <f t="shared" si="5"/>
        <v>0</v>
      </c>
      <c r="AL40" s="97">
        <f t="shared" si="5"/>
        <v>1</v>
      </c>
      <c r="AM40" s="459"/>
    </row>
    <row r="41" spans="1:39" x14ac:dyDescent="0.45">
      <c r="A41" s="34" t="s">
        <v>115</v>
      </c>
      <c r="B41" s="108" t="s">
        <v>385</v>
      </c>
      <c r="C41" s="35"/>
      <c r="D41" s="36"/>
      <c r="E41" s="35"/>
      <c r="F41" s="35"/>
      <c r="G41" s="35"/>
      <c r="H41" s="35"/>
      <c r="I41" s="36"/>
      <c r="J41" s="35"/>
      <c r="K41" s="35"/>
      <c r="L41" s="35"/>
      <c r="M41" s="36" t="s">
        <v>40</v>
      </c>
      <c r="N41" s="35"/>
      <c r="O41" s="35"/>
      <c r="P41" s="35"/>
      <c r="Q41" s="35"/>
      <c r="R41" s="35"/>
      <c r="S41" s="35"/>
      <c r="T41" s="35"/>
      <c r="U41" s="35"/>
      <c r="V41" s="35" t="s">
        <v>40</v>
      </c>
      <c r="W41" s="35"/>
      <c r="X41" s="35"/>
      <c r="Y41" s="35"/>
      <c r="Z41" s="35"/>
      <c r="AA41" s="35"/>
      <c r="AB41" s="35"/>
      <c r="AC41" s="97">
        <f t="shared" si="4"/>
        <v>2</v>
      </c>
      <c r="AD41" s="97">
        <f t="shared" si="5"/>
        <v>0</v>
      </c>
      <c r="AE41" s="97">
        <f t="shared" si="5"/>
        <v>0</v>
      </c>
      <c r="AF41" s="97">
        <f t="shared" si="5"/>
        <v>1</v>
      </c>
      <c r="AG41" s="97">
        <f t="shared" si="5"/>
        <v>0</v>
      </c>
      <c r="AH41" s="97">
        <f t="shared" si="5"/>
        <v>0</v>
      </c>
      <c r="AI41" s="97">
        <f t="shared" si="5"/>
        <v>0</v>
      </c>
      <c r="AJ41" s="97">
        <f t="shared" si="5"/>
        <v>1</v>
      </c>
      <c r="AK41" s="97">
        <f t="shared" si="5"/>
        <v>0</v>
      </c>
      <c r="AL41" s="97">
        <f t="shared" si="5"/>
        <v>0</v>
      </c>
      <c r="AM41" s="459"/>
    </row>
    <row r="42" spans="1:39" x14ac:dyDescent="0.45">
      <c r="A42" s="34" t="s">
        <v>117</v>
      </c>
      <c r="B42" s="109" t="s">
        <v>134</v>
      </c>
      <c r="C42" s="35"/>
      <c r="D42" s="35"/>
      <c r="E42" s="35" t="s">
        <v>40</v>
      </c>
      <c r="F42" s="35"/>
      <c r="G42" s="35"/>
      <c r="H42" s="35"/>
      <c r="I42" s="35"/>
      <c r="J42" s="35"/>
      <c r="K42" s="35"/>
      <c r="L42" s="35"/>
      <c r="M42" s="35" t="s">
        <v>40</v>
      </c>
      <c r="N42" s="35"/>
      <c r="O42" s="35"/>
      <c r="P42" s="35"/>
      <c r="Q42" s="35"/>
      <c r="R42" s="35"/>
      <c r="S42" s="35"/>
      <c r="T42" s="35"/>
      <c r="U42" s="35"/>
      <c r="V42" s="35" t="s">
        <v>40</v>
      </c>
      <c r="W42" s="35"/>
      <c r="X42" s="35"/>
      <c r="Y42" s="35"/>
      <c r="Z42" s="35"/>
      <c r="AA42" s="35"/>
      <c r="AB42" s="35"/>
      <c r="AC42" s="97">
        <f t="shared" si="4"/>
        <v>3</v>
      </c>
      <c r="AD42" s="97">
        <f t="shared" si="5"/>
        <v>0</v>
      </c>
      <c r="AE42" s="97">
        <f t="shared" si="5"/>
        <v>0</v>
      </c>
      <c r="AF42" s="97">
        <f t="shared" si="5"/>
        <v>1</v>
      </c>
      <c r="AG42" s="97">
        <f t="shared" si="5"/>
        <v>0</v>
      </c>
      <c r="AH42" s="97">
        <f t="shared" si="5"/>
        <v>0</v>
      </c>
      <c r="AI42" s="97">
        <f t="shared" si="5"/>
        <v>0</v>
      </c>
      <c r="AJ42" s="97">
        <f t="shared" si="5"/>
        <v>1</v>
      </c>
      <c r="AK42" s="97">
        <f t="shared" si="5"/>
        <v>0</v>
      </c>
      <c r="AL42" s="97">
        <f t="shared" si="5"/>
        <v>1</v>
      </c>
      <c r="AM42" s="459"/>
    </row>
    <row r="43" spans="1:39" x14ac:dyDescent="0.45">
      <c r="A43" s="60" t="s">
        <v>177</v>
      </c>
      <c r="B43" s="110" t="s">
        <v>136</v>
      </c>
      <c r="C43" s="58"/>
      <c r="D43" s="58"/>
      <c r="E43" s="58" t="s">
        <v>40</v>
      </c>
      <c r="F43" s="58"/>
      <c r="G43" s="58"/>
      <c r="H43" s="58"/>
      <c r="I43" s="58"/>
      <c r="J43" s="58"/>
      <c r="K43" s="58"/>
      <c r="L43" s="58"/>
      <c r="M43" s="58"/>
      <c r="N43" s="58"/>
      <c r="O43" s="58"/>
      <c r="P43" s="58"/>
      <c r="Q43" s="58"/>
      <c r="R43" s="58"/>
      <c r="S43" s="58"/>
      <c r="T43" s="58"/>
      <c r="U43" s="58"/>
      <c r="V43" s="58"/>
      <c r="W43" s="58"/>
      <c r="X43" s="58"/>
      <c r="Y43" s="58"/>
      <c r="Z43" s="58"/>
      <c r="AA43" s="58"/>
      <c r="AB43" s="58"/>
      <c r="AC43" s="99">
        <f t="shared" si="4"/>
        <v>1</v>
      </c>
      <c r="AD43" s="99">
        <f t="shared" si="5"/>
        <v>0</v>
      </c>
      <c r="AE43" s="99">
        <f t="shared" si="5"/>
        <v>0</v>
      </c>
      <c r="AF43" s="99">
        <f t="shared" si="5"/>
        <v>0</v>
      </c>
      <c r="AG43" s="99">
        <f t="shared" si="5"/>
        <v>0</v>
      </c>
      <c r="AH43" s="99">
        <f t="shared" si="5"/>
        <v>0</v>
      </c>
      <c r="AI43" s="99">
        <f t="shared" si="5"/>
        <v>0</v>
      </c>
      <c r="AJ43" s="99">
        <f t="shared" si="5"/>
        <v>0</v>
      </c>
      <c r="AK43" s="99">
        <f t="shared" si="5"/>
        <v>0</v>
      </c>
      <c r="AL43" s="99">
        <f t="shared" si="5"/>
        <v>1</v>
      </c>
      <c r="AM43" s="459"/>
    </row>
    <row r="44" spans="1:39" x14ac:dyDescent="0.45">
      <c r="A44" s="60" t="s">
        <v>273</v>
      </c>
      <c r="B44" s="110" t="s">
        <v>138</v>
      </c>
      <c r="C44" s="58"/>
      <c r="D44" s="58"/>
      <c r="E44" s="58"/>
      <c r="F44" s="58"/>
      <c r="G44" s="58"/>
      <c r="H44" s="58"/>
      <c r="I44" s="58"/>
      <c r="J44" s="58"/>
      <c r="K44" s="58"/>
      <c r="L44" s="58"/>
      <c r="M44" s="58" t="s">
        <v>40</v>
      </c>
      <c r="N44" s="58"/>
      <c r="O44" s="58"/>
      <c r="P44" s="58"/>
      <c r="Q44" s="58"/>
      <c r="R44" s="58"/>
      <c r="S44" s="58"/>
      <c r="T44" s="58"/>
      <c r="U44" s="58"/>
      <c r="V44" s="58" t="s">
        <v>40</v>
      </c>
      <c r="W44" s="58"/>
      <c r="X44" s="58"/>
      <c r="Y44" s="58"/>
      <c r="Z44" s="58"/>
      <c r="AA44" s="58"/>
      <c r="AB44" s="58"/>
      <c r="AC44" s="99">
        <f t="shared" si="4"/>
        <v>2</v>
      </c>
      <c r="AD44" s="99">
        <f t="shared" si="5"/>
        <v>0</v>
      </c>
      <c r="AE44" s="99">
        <f t="shared" si="5"/>
        <v>0</v>
      </c>
      <c r="AF44" s="99">
        <f t="shared" si="5"/>
        <v>1</v>
      </c>
      <c r="AG44" s="99">
        <f t="shared" si="5"/>
        <v>0</v>
      </c>
      <c r="AH44" s="99">
        <f t="shared" si="5"/>
        <v>0</v>
      </c>
      <c r="AI44" s="99">
        <f t="shared" si="5"/>
        <v>0</v>
      </c>
      <c r="AJ44" s="99">
        <f t="shared" si="5"/>
        <v>1</v>
      </c>
      <c r="AK44" s="99">
        <f t="shared" si="5"/>
        <v>0</v>
      </c>
      <c r="AL44" s="99">
        <f t="shared" si="5"/>
        <v>0</v>
      </c>
      <c r="AM44" s="459"/>
    </row>
    <row r="45" spans="1:39" x14ac:dyDescent="0.45">
      <c r="A45" s="17" t="s">
        <v>90</v>
      </c>
      <c r="B45" s="152" t="s">
        <v>386</v>
      </c>
      <c r="C45" s="210"/>
      <c r="D45" s="211"/>
      <c r="E45" s="91"/>
      <c r="F45" s="91"/>
      <c r="G45" s="91"/>
      <c r="H45" s="91"/>
      <c r="I45" s="211"/>
      <c r="J45" s="91"/>
      <c r="K45" s="91"/>
      <c r="L45" s="210"/>
      <c r="M45" s="211"/>
      <c r="N45" s="91"/>
      <c r="O45" s="91"/>
      <c r="P45" s="91"/>
      <c r="Q45" s="91"/>
      <c r="R45" s="308"/>
      <c r="S45" s="308"/>
      <c r="T45" s="308"/>
      <c r="U45" s="308"/>
      <c r="V45" s="308"/>
      <c r="W45" s="308"/>
      <c r="X45" s="308"/>
      <c r="Y45" s="308"/>
      <c r="Z45" s="308"/>
      <c r="AA45" s="308"/>
      <c r="AB45" s="308"/>
      <c r="AC45" s="17"/>
      <c r="AD45" s="17"/>
      <c r="AE45" s="17"/>
      <c r="AF45" s="17"/>
      <c r="AG45" s="17"/>
      <c r="AH45" s="17"/>
      <c r="AI45" s="17"/>
      <c r="AJ45" s="17"/>
      <c r="AK45" s="17"/>
      <c r="AL45" s="17"/>
      <c r="AM45" s="311"/>
    </row>
    <row r="46" spans="1:39" x14ac:dyDescent="0.45">
      <c r="A46" s="34" t="s">
        <v>41</v>
      </c>
      <c r="B46" s="109" t="s">
        <v>387</v>
      </c>
      <c r="C46" s="212"/>
      <c r="D46" s="35" t="s">
        <v>40</v>
      </c>
      <c r="E46" s="35" t="s">
        <v>40</v>
      </c>
      <c r="F46" s="35" t="s">
        <v>40</v>
      </c>
      <c r="G46" s="35" t="s">
        <v>40</v>
      </c>
      <c r="H46" s="35" t="s">
        <v>40</v>
      </c>
      <c r="I46" s="35" t="s">
        <v>40</v>
      </c>
      <c r="J46" s="35" t="s">
        <v>40</v>
      </c>
      <c r="K46" s="35"/>
      <c r="L46" s="212" t="s">
        <v>40</v>
      </c>
      <c r="M46" s="35" t="s">
        <v>40</v>
      </c>
      <c r="N46" s="35" t="s">
        <v>40</v>
      </c>
      <c r="O46" s="35" t="s">
        <v>40</v>
      </c>
      <c r="P46" s="35" t="s">
        <v>40</v>
      </c>
      <c r="Q46" s="35" t="s">
        <v>40</v>
      </c>
      <c r="R46" s="35" t="s">
        <v>40</v>
      </c>
      <c r="S46" s="35" t="s">
        <v>40</v>
      </c>
      <c r="T46" s="35" t="s">
        <v>40</v>
      </c>
      <c r="U46" s="35" t="s">
        <v>40</v>
      </c>
      <c r="V46" s="35" t="s">
        <v>40</v>
      </c>
      <c r="W46" s="35" t="s">
        <v>40</v>
      </c>
      <c r="X46" s="35" t="s">
        <v>40</v>
      </c>
      <c r="Y46" s="35" t="s">
        <v>40</v>
      </c>
      <c r="Z46" s="35" t="s">
        <v>40</v>
      </c>
      <c r="AA46" s="35" t="s">
        <v>40</v>
      </c>
      <c r="AB46" s="35" t="s">
        <v>40</v>
      </c>
      <c r="AC46" s="97">
        <f t="shared" ref="AC46:AC53" si="6">COUNTIF(C46:AB46,"x")</f>
        <v>24</v>
      </c>
      <c r="AD46" s="97">
        <f t="shared" ref="AD46:AL53" si="7">COUNTIFS($C46:$AB46,"x",$C$3:$AB$3,AD$7)</f>
        <v>2</v>
      </c>
      <c r="AE46" s="97">
        <f t="shared" si="7"/>
        <v>3</v>
      </c>
      <c r="AF46" s="97">
        <f t="shared" si="7"/>
        <v>3</v>
      </c>
      <c r="AG46" s="97">
        <f t="shared" si="7"/>
        <v>3</v>
      </c>
      <c r="AH46" s="97">
        <f t="shared" si="7"/>
        <v>2</v>
      </c>
      <c r="AI46" s="97">
        <f t="shared" si="7"/>
        <v>3</v>
      </c>
      <c r="AJ46" s="97">
        <f t="shared" si="7"/>
        <v>3</v>
      </c>
      <c r="AK46" s="97">
        <f t="shared" si="7"/>
        <v>2</v>
      </c>
      <c r="AL46" s="97">
        <f t="shared" si="7"/>
        <v>3</v>
      </c>
      <c r="AM46" s="461" t="s">
        <v>593</v>
      </c>
    </row>
    <row r="47" spans="1:39" x14ac:dyDescent="0.45">
      <c r="A47" s="34" t="s">
        <v>58</v>
      </c>
      <c r="B47" s="109" t="s">
        <v>388</v>
      </c>
      <c r="C47" s="212"/>
      <c r="D47" s="35"/>
      <c r="E47" s="35" t="s">
        <v>40</v>
      </c>
      <c r="F47" s="35"/>
      <c r="G47" s="35"/>
      <c r="H47" s="35"/>
      <c r="I47" s="35" t="s">
        <v>40</v>
      </c>
      <c r="J47" s="35"/>
      <c r="K47" s="35"/>
      <c r="L47" s="212" t="s">
        <v>40</v>
      </c>
      <c r="M47" s="35"/>
      <c r="N47" s="35"/>
      <c r="O47" s="35"/>
      <c r="P47" s="35" t="s">
        <v>40</v>
      </c>
      <c r="Q47" s="35" t="s">
        <v>40</v>
      </c>
      <c r="R47" s="35" t="s">
        <v>40</v>
      </c>
      <c r="S47" s="35"/>
      <c r="T47" s="35" t="s">
        <v>40</v>
      </c>
      <c r="U47" s="35"/>
      <c r="V47" s="35"/>
      <c r="W47" s="35"/>
      <c r="X47" s="35" t="s">
        <v>40</v>
      </c>
      <c r="Y47" s="35" t="s">
        <v>40</v>
      </c>
      <c r="Z47" s="35" t="s">
        <v>40</v>
      </c>
      <c r="AA47" s="35"/>
      <c r="AB47" s="35"/>
      <c r="AC47" s="97">
        <f t="shared" si="6"/>
        <v>10</v>
      </c>
      <c r="AD47" s="97">
        <f t="shared" si="7"/>
        <v>0</v>
      </c>
      <c r="AE47" s="97">
        <f t="shared" si="7"/>
        <v>2</v>
      </c>
      <c r="AF47" s="97">
        <f t="shared" si="7"/>
        <v>1</v>
      </c>
      <c r="AG47" s="97">
        <f t="shared" si="7"/>
        <v>2</v>
      </c>
      <c r="AH47" s="97">
        <f t="shared" si="7"/>
        <v>1</v>
      </c>
      <c r="AI47" s="97">
        <f t="shared" si="7"/>
        <v>1</v>
      </c>
      <c r="AJ47" s="97">
        <f t="shared" si="7"/>
        <v>1</v>
      </c>
      <c r="AK47" s="97">
        <f t="shared" si="7"/>
        <v>1</v>
      </c>
      <c r="AL47" s="97">
        <f t="shared" si="7"/>
        <v>1</v>
      </c>
      <c r="AM47" s="461"/>
    </row>
    <row r="48" spans="1:39" x14ac:dyDescent="0.45">
      <c r="A48" s="34" t="s">
        <v>115</v>
      </c>
      <c r="B48" s="109" t="s">
        <v>389</v>
      </c>
      <c r="C48" s="212"/>
      <c r="D48" s="35"/>
      <c r="E48" s="35" t="s">
        <v>40</v>
      </c>
      <c r="F48" s="35"/>
      <c r="G48" s="35"/>
      <c r="H48" s="35"/>
      <c r="I48" s="35"/>
      <c r="J48" s="35"/>
      <c r="K48" s="35"/>
      <c r="L48" s="212"/>
      <c r="M48" s="35"/>
      <c r="N48" s="35" t="s">
        <v>40</v>
      </c>
      <c r="O48" s="35"/>
      <c r="P48" s="35" t="s">
        <v>40</v>
      </c>
      <c r="Q48" s="35" t="s">
        <v>40</v>
      </c>
      <c r="R48" s="35" t="s">
        <v>40</v>
      </c>
      <c r="S48" s="35"/>
      <c r="T48" s="35" t="s">
        <v>40</v>
      </c>
      <c r="U48" s="35"/>
      <c r="V48" s="35"/>
      <c r="W48" s="35"/>
      <c r="X48" s="35" t="s">
        <v>40</v>
      </c>
      <c r="Y48" s="35" t="s">
        <v>40</v>
      </c>
      <c r="Z48" s="35" t="s">
        <v>40</v>
      </c>
      <c r="AA48" s="35" t="s">
        <v>40</v>
      </c>
      <c r="AB48" s="35"/>
      <c r="AC48" s="97">
        <f t="shared" si="6"/>
        <v>10</v>
      </c>
      <c r="AD48" s="97">
        <f t="shared" si="7"/>
        <v>0</v>
      </c>
      <c r="AE48" s="97">
        <f t="shared" si="7"/>
        <v>0</v>
      </c>
      <c r="AF48" s="97">
        <f t="shared" si="7"/>
        <v>1</v>
      </c>
      <c r="AG48" s="97">
        <f t="shared" si="7"/>
        <v>3</v>
      </c>
      <c r="AH48" s="97">
        <f t="shared" si="7"/>
        <v>1</v>
      </c>
      <c r="AI48" s="97">
        <f t="shared" si="7"/>
        <v>2</v>
      </c>
      <c r="AJ48" s="97">
        <f t="shared" si="7"/>
        <v>1</v>
      </c>
      <c r="AK48" s="97">
        <f t="shared" si="7"/>
        <v>1</v>
      </c>
      <c r="AL48" s="97">
        <f t="shared" si="7"/>
        <v>1</v>
      </c>
      <c r="AM48" s="461"/>
    </row>
    <row r="49" spans="1:586" x14ac:dyDescent="0.45">
      <c r="A49" s="34" t="s">
        <v>117</v>
      </c>
      <c r="B49" s="109" t="s">
        <v>390</v>
      </c>
      <c r="C49" s="35" t="s">
        <v>40</v>
      </c>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97">
        <f t="shared" si="6"/>
        <v>1</v>
      </c>
      <c r="AD49" s="97">
        <f t="shared" si="7"/>
        <v>1</v>
      </c>
      <c r="AE49" s="97">
        <f t="shared" si="7"/>
        <v>0</v>
      </c>
      <c r="AF49" s="97">
        <f t="shared" si="7"/>
        <v>0</v>
      </c>
      <c r="AG49" s="97">
        <f t="shared" si="7"/>
        <v>0</v>
      </c>
      <c r="AH49" s="97">
        <f t="shared" si="7"/>
        <v>0</v>
      </c>
      <c r="AI49" s="97">
        <f t="shared" si="7"/>
        <v>0</v>
      </c>
      <c r="AJ49" s="97">
        <f t="shared" si="7"/>
        <v>0</v>
      </c>
      <c r="AK49" s="97">
        <f t="shared" si="7"/>
        <v>0</v>
      </c>
      <c r="AL49" s="97">
        <f t="shared" si="7"/>
        <v>0</v>
      </c>
      <c r="AM49" s="461"/>
    </row>
    <row r="50" spans="1:586" x14ac:dyDescent="0.45">
      <c r="A50" s="34" t="s">
        <v>119</v>
      </c>
      <c r="B50" s="109" t="s">
        <v>592</v>
      </c>
      <c r="C50" s="35" t="s">
        <v>40</v>
      </c>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97">
        <f t="shared" si="6"/>
        <v>1</v>
      </c>
      <c r="AD50" s="97">
        <f t="shared" si="7"/>
        <v>1</v>
      </c>
      <c r="AE50" s="97">
        <f t="shared" si="7"/>
        <v>0</v>
      </c>
      <c r="AF50" s="97">
        <f t="shared" si="7"/>
        <v>0</v>
      </c>
      <c r="AG50" s="97">
        <f t="shared" si="7"/>
        <v>0</v>
      </c>
      <c r="AH50" s="97">
        <f t="shared" si="7"/>
        <v>0</v>
      </c>
      <c r="AI50" s="97">
        <f t="shared" si="7"/>
        <v>0</v>
      </c>
      <c r="AJ50" s="97">
        <f t="shared" si="7"/>
        <v>0</v>
      </c>
      <c r="AK50" s="97">
        <f t="shared" si="7"/>
        <v>0</v>
      </c>
      <c r="AL50" s="97">
        <f t="shared" si="7"/>
        <v>0</v>
      </c>
      <c r="AM50" s="461"/>
    </row>
    <row r="51" spans="1:586" x14ac:dyDescent="0.45">
      <c r="A51" s="34" t="s">
        <v>133</v>
      </c>
      <c r="B51" s="109" t="s">
        <v>391</v>
      </c>
      <c r="C51" s="35" t="s">
        <v>40</v>
      </c>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97">
        <f t="shared" si="6"/>
        <v>1</v>
      </c>
      <c r="AD51" s="97">
        <f t="shared" si="7"/>
        <v>1</v>
      </c>
      <c r="AE51" s="97">
        <f t="shared" si="7"/>
        <v>0</v>
      </c>
      <c r="AF51" s="97">
        <f t="shared" si="7"/>
        <v>0</v>
      </c>
      <c r="AG51" s="97">
        <f t="shared" si="7"/>
        <v>0</v>
      </c>
      <c r="AH51" s="97">
        <f t="shared" si="7"/>
        <v>0</v>
      </c>
      <c r="AI51" s="97">
        <f t="shared" si="7"/>
        <v>0</v>
      </c>
      <c r="AJ51" s="97">
        <f t="shared" si="7"/>
        <v>0</v>
      </c>
      <c r="AK51" s="97">
        <f t="shared" si="7"/>
        <v>0</v>
      </c>
      <c r="AL51" s="97">
        <f t="shared" si="7"/>
        <v>0</v>
      </c>
      <c r="AM51" s="461"/>
    </row>
    <row r="52" spans="1:586" x14ac:dyDescent="0.45">
      <c r="A52" s="44" t="s">
        <v>135</v>
      </c>
      <c r="B52" s="111" t="s">
        <v>134</v>
      </c>
      <c r="C52" s="45" t="s">
        <v>40</v>
      </c>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107">
        <f t="shared" si="6"/>
        <v>1</v>
      </c>
      <c r="AD52" s="107">
        <f t="shared" si="7"/>
        <v>1</v>
      </c>
      <c r="AE52" s="107">
        <f t="shared" si="7"/>
        <v>0</v>
      </c>
      <c r="AF52" s="107">
        <f t="shared" si="7"/>
        <v>0</v>
      </c>
      <c r="AG52" s="107">
        <f t="shared" si="7"/>
        <v>0</v>
      </c>
      <c r="AH52" s="107">
        <f t="shared" si="7"/>
        <v>0</v>
      </c>
      <c r="AI52" s="107">
        <f t="shared" si="7"/>
        <v>0</v>
      </c>
      <c r="AJ52" s="107">
        <f t="shared" si="7"/>
        <v>0</v>
      </c>
      <c r="AK52" s="107">
        <f t="shared" si="7"/>
        <v>0</v>
      </c>
      <c r="AL52" s="107">
        <f t="shared" si="7"/>
        <v>0</v>
      </c>
      <c r="AM52" s="461"/>
    </row>
    <row r="53" spans="1:586" x14ac:dyDescent="0.45">
      <c r="A53" s="60" t="s">
        <v>392</v>
      </c>
      <c r="B53" s="110" t="s">
        <v>136</v>
      </c>
      <c r="C53" s="58" t="s">
        <v>40</v>
      </c>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99">
        <f t="shared" si="6"/>
        <v>1</v>
      </c>
      <c r="AD53" s="99">
        <f t="shared" si="7"/>
        <v>1</v>
      </c>
      <c r="AE53" s="99">
        <f t="shared" si="7"/>
        <v>0</v>
      </c>
      <c r="AF53" s="99">
        <f t="shared" si="7"/>
        <v>0</v>
      </c>
      <c r="AG53" s="99">
        <f t="shared" si="7"/>
        <v>0</v>
      </c>
      <c r="AH53" s="99">
        <f t="shared" si="7"/>
        <v>0</v>
      </c>
      <c r="AI53" s="99">
        <f t="shared" si="7"/>
        <v>0</v>
      </c>
      <c r="AJ53" s="99">
        <f t="shared" si="7"/>
        <v>0</v>
      </c>
      <c r="AK53" s="99">
        <f t="shared" si="7"/>
        <v>0</v>
      </c>
      <c r="AL53" s="99">
        <f t="shared" si="7"/>
        <v>0</v>
      </c>
      <c r="AM53" s="461"/>
    </row>
    <row r="54" spans="1:586" x14ac:dyDescent="0.45">
      <c r="A54" s="394" t="s">
        <v>393</v>
      </c>
      <c r="B54" s="394"/>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9"/>
      <c r="AD54" s="29"/>
      <c r="AE54" s="29"/>
      <c r="AF54" s="29"/>
      <c r="AG54" s="29"/>
      <c r="AH54" s="29"/>
      <c r="AI54" s="29"/>
      <c r="AJ54" s="29"/>
      <c r="AK54" s="29"/>
      <c r="AL54" s="29"/>
      <c r="AM54" s="312"/>
    </row>
    <row r="55" spans="1:586" x14ac:dyDescent="0.45">
      <c r="A55" s="182" t="s">
        <v>37</v>
      </c>
      <c r="B55" s="183" t="s">
        <v>394</v>
      </c>
      <c r="C55" s="417"/>
      <c r="D55" s="417"/>
      <c r="E55" s="417"/>
      <c r="F55" s="417"/>
      <c r="G55" s="417"/>
      <c r="H55" s="417"/>
      <c r="I55" s="417"/>
      <c r="J55" s="417"/>
      <c r="K55" s="417"/>
      <c r="L55" s="417"/>
      <c r="M55" s="417"/>
      <c r="N55" s="417"/>
      <c r="O55" s="417"/>
      <c r="P55" s="417"/>
      <c r="Q55" s="417"/>
      <c r="R55" s="417"/>
      <c r="S55" s="417"/>
      <c r="T55" s="417"/>
      <c r="U55" s="417"/>
      <c r="V55" s="417"/>
      <c r="W55" s="417"/>
      <c r="X55" s="417"/>
      <c r="Y55" s="417"/>
      <c r="Z55" s="417"/>
      <c r="AA55" s="417"/>
      <c r="AB55" s="417"/>
      <c r="AC55" s="417"/>
      <c r="AD55" s="417"/>
      <c r="AE55" s="417"/>
      <c r="AF55" s="417"/>
      <c r="AG55" s="417"/>
      <c r="AH55" s="417"/>
      <c r="AI55" s="417"/>
      <c r="AJ55" s="417"/>
      <c r="AK55" s="417"/>
      <c r="AL55" s="417"/>
      <c r="AM55" s="313"/>
      <c r="AN55" s="84"/>
      <c r="AO55" s="84" t="s">
        <v>112</v>
      </c>
      <c r="AP55" s="84" t="s">
        <v>112</v>
      </c>
      <c r="AQ55" s="84" t="s">
        <v>112</v>
      </c>
      <c r="AR55" s="84" t="s">
        <v>112</v>
      </c>
      <c r="AS55" s="84" t="s">
        <v>112</v>
      </c>
      <c r="AT55" s="84" t="s">
        <v>112</v>
      </c>
      <c r="AU55" s="84" t="s">
        <v>112</v>
      </c>
      <c r="AV55" s="84" t="s">
        <v>112</v>
      </c>
      <c r="AW55" s="84" t="s">
        <v>112</v>
      </c>
      <c r="AX55" s="84" t="s">
        <v>112</v>
      </c>
      <c r="AY55" s="84" t="s">
        <v>112</v>
      </c>
      <c r="AZ55" s="84" t="s">
        <v>112</v>
      </c>
      <c r="BA55" s="84" t="s">
        <v>112</v>
      </c>
      <c r="BB55" s="84" t="s">
        <v>112</v>
      </c>
      <c r="BC55" s="84" t="s">
        <v>112</v>
      </c>
      <c r="BD55" s="84" t="s">
        <v>112</v>
      </c>
      <c r="BE55" s="84" t="s">
        <v>112</v>
      </c>
      <c r="BF55" s="84" t="s">
        <v>112</v>
      </c>
      <c r="BG55" s="84" t="s">
        <v>112</v>
      </c>
      <c r="BH55" s="84" t="s">
        <v>112</v>
      </c>
      <c r="BI55" s="84" t="s">
        <v>112</v>
      </c>
      <c r="BJ55" s="84" t="s">
        <v>112</v>
      </c>
      <c r="BK55" s="84" t="s">
        <v>112</v>
      </c>
      <c r="BL55" s="84" t="s">
        <v>112</v>
      </c>
      <c r="BM55" s="84" t="s">
        <v>112</v>
      </c>
      <c r="BN55" s="84" t="s">
        <v>112</v>
      </c>
      <c r="BO55" s="84" t="s">
        <v>112</v>
      </c>
      <c r="BP55" s="84" t="s">
        <v>112</v>
      </c>
      <c r="BQ55" s="84" t="s">
        <v>112</v>
      </c>
      <c r="BR55" s="84" t="s">
        <v>112</v>
      </c>
      <c r="BS55" s="84" t="s">
        <v>112</v>
      </c>
      <c r="BT55" s="84" t="s">
        <v>112</v>
      </c>
      <c r="BU55" s="84" t="s">
        <v>112</v>
      </c>
      <c r="BV55" s="84" t="s">
        <v>112</v>
      </c>
      <c r="BW55" s="84" t="s">
        <v>112</v>
      </c>
      <c r="BX55" s="84" t="s">
        <v>112</v>
      </c>
      <c r="BY55" s="84" t="s">
        <v>112</v>
      </c>
      <c r="BZ55" s="84" t="s">
        <v>112</v>
      </c>
      <c r="CA55" s="84" t="s">
        <v>112</v>
      </c>
      <c r="CB55" s="84" t="s">
        <v>112</v>
      </c>
      <c r="CC55" s="84" t="s">
        <v>112</v>
      </c>
      <c r="CD55" s="84" t="s">
        <v>112</v>
      </c>
      <c r="CE55" s="84" t="s">
        <v>112</v>
      </c>
      <c r="CF55" s="84" t="s">
        <v>112</v>
      </c>
      <c r="CG55" s="84" t="s">
        <v>112</v>
      </c>
      <c r="CH55" s="84" t="s">
        <v>112</v>
      </c>
      <c r="CI55" s="84" t="s">
        <v>112</v>
      </c>
      <c r="CJ55" s="84" t="s">
        <v>112</v>
      </c>
      <c r="CK55" s="84" t="s">
        <v>112</v>
      </c>
      <c r="CL55" s="84" t="s">
        <v>112</v>
      </c>
      <c r="CM55" s="84" t="s">
        <v>112</v>
      </c>
      <c r="CN55" s="84" t="s">
        <v>112</v>
      </c>
      <c r="CO55" s="84" t="s">
        <v>112</v>
      </c>
      <c r="CP55" s="84" t="s">
        <v>112</v>
      </c>
      <c r="CQ55" s="84" t="s">
        <v>112</v>
      </c>
      <c r="CR55" s="84" t="s">
        <v>112</v>
      </c>
      <c r="CS55" s="84" t="s">
        <v>112</v>
      </c>
      <c r="CT55" s="84" t="s">
        <v>112</v>
      </c>
      <c r="CU55" s="84" t="s">
        <v>112</v>
      </c>
      <c r="CV55" s="84" t="s">
        <v>112</v>
      </c>
      <c r="CW55" s="84" t="s">
        <v>112</v>
      </c>
      <c r="CX55" s="84" t="s">
        <v>112</v>
      </c>
      <c r="CY55" s="84" t="s">
        <v>112</v>
      </c>
      <c r="CZ55" s="84" t="s">
        <v>112</v>
      </c>
      <c r="DA55" s="84" t="s">
        <v>112</v>
      </c>
      <c r="DB55" s="84" t="s">
        <v>112</v>
      </c>
      <c r="DC55" s="84" t="s">
        <v>112</v>
      </c>
      <c r="DD55" s="84" t="s">
        <v>112</v>
      </c>
      <c r="DE55" s="84" t="s">
        <v>112</v>
      </c>
      <c r="DF55" s="84" t="s">
        <v>112</v>
      </c>
      <c r="DG55" s="84" t="s">
        <v>112</v>
      </c>
      <c r="DH55" s="84" t="s">
        <v>112</v>
      </c>
      <c r="DI55" s="84" t="s">
        <v>112</v>
      </c>
      <c r="DJ55" s="84" t="s">
        <v>112</v>
      </c>
      <c r="DK55" s="84" t="s">
        <v>112</v>
      </c>
      <c r="DL55" s="84" t="s">
        <v>112</v>
      </c>
      <c r="DM55" s="84" t="s">
        <v>112</v>
      </c>
      <c r="DN55" s="84" t="s">
        <v>112</v>
      </c>
      <c r="DO55" s="84" t="s">
        <v>112</v>
      </c>
      <c r="DP55" s="84" t="s">
        <v>112</v>
      </c>
      <c r="DQ55" s="84" t="s">
        <v>112</v>
      </c>
      <c r="DR55" s="84" t="s">
        <v>112</v>
      </c>
      <c r="DS55" s="84" t="s">
        <v>112</v>
      </c>
      <c r="DT55" s="84" t="s">
        <v>112</v>
      </c>
      <c r="DU55" s="84" t="s">
        <v>112</v>
      </c>
      <c r="DV55" s="84" t="s">
        <v>112</v>
      </c>
      <c r="DW55" s="84" t="s">
        <v>112</v>
      </c>
      <c r="DX55" s="84" t="s">
        <v>112</v>
      </c>
      <c r="DY55" s="84" t="s">
        <v>112</v>
      </c>
      <c r="DZ55" s="84" t="s">
        <v>112</v>
      </c>
      <c r="EA55" s="84" t="s">
        <v>112</v>
      </c>
      <c r="EB55" s="84" t="s">
        <v>112</v>
      </c>
      <c r="EC55" s="84" t="s">
        <v>112</v>
      </c>
      <c r="ED55" s="84" t="s">
        <v>112</v>
      </c>
      <c r="EE55" s="84" t="s">
        <v>112</v>
      </c>
      <c r="EF55" s="84" t="s">
        <v>112</v>
      </c>
      <c r="EG55" s="84" t="s">
        <v>112</v>
      </c>
      <c r="EH55" s="84" t="s">
        <v>112</v>
      </c>
      <c r="EI55" s="84" t="s">
        <v>112</v>
      </c>
      <c r="EJ55" s="84" t="s">
        <v>112</v>
      </c>
      <c r="EK55" s="84" t="s">
        <v>112</v>
      </c>
      <c r="EL55" s="84" t="s">
        <v>112</v>
      </c>
      <c r="EM55" s="84" t="s">
        <v>112</v>
      </c>
      <c r="EN55" s="84" t="s">
        <v>112</v>
      </c>
      <c r="EO55" s="84" t="s">
        <v>112</v>
      </c>
      <c r="EP55" s="84" t="s">
        <v>112</v>
      </c>
      <c r="EQ55" s="84" t="s">
        <v>112</v>
      </c>
      <c r="ER55" s="84" t="s">
        <v>112</v>
      </c>
      <c r="ES55" s="84" t="s">
        <v>112</v>
      </c>
      <c r="ET55" s="84" t="s">
        <v>112</v>
      </c>
      <c r="EU55" s="84" t="s">
        <v>112</v>
      </c>
      <c r="EV55" s="84" t="s">
        <v>112</v>
      </c>
      <c r="EW55" s="84" t="s">
        <v>112</v>
      </c>
      <c r="EX55" s="84" t="s">
        <v>112</v>
      </c>
      <c r="EY55" s="84" t="s">
        <v>112</v>
      </c>
      <c r="EZ55" s="84" t="s">
        <v>112</v>
      </c>
      <c r="FA55" s="84" t="s">
        <v>112</v>
      </c>
      <c r="FB55" s="84" t="s">
        <v>112</v>
      </c>
      <c r="FC55" s="84" t="s">
        <v>112</v>
      </c>
      <c r="FD55" s="84" t="s">
        <v>112</v>
      </c>
      <c r="FE55" s="84" t="s">
        <v>112</v>
      </c>
      <c r="FF55" s="84" t="s">
        <v>112</v>
      </c>
      <c r="FG55" s="84" t="s">
        <v>112</v>
      </c>
      <c r="FH55" s="84" t="s">
        <v>112</v>
      </c>
      <c r="FI55" s="84" t="s">
        <v>112</v>
      </c>
      <c r="FJ55" s="84" t="s">
        <v>112</v>
      </c>
      <c r="FK55" s="84" t="s">
        <v>112</v>
      </c>
      <c r="FL55" s="84" t="s">
        <v>112</v>
      </c>
      <c r="FM55" s="84" t="s">
        <v>112</v>
      </c>
      <c r="FN55" s="84" t="s">
        <v>112</v>
      </c>
      <c r="FO55" s="84" t="s">
        <v>112</v>
      </c>
      <c r="FP55" s="84" t="s">
        <v>112</v>
      </c>
      <c r="FQ55" s="84" t="s">
        <v>112</v>
      </c>
      <c r="FR55" s="84" t="s">
        <v>112</v>
      </c>
      <c r="FS55" s="84" t="s">
        <v>112</v>
      </c>
      <c r="FT55" s="84" t="s">
        <v>112</v>
      </c>
      <c r="FU55" s="84" t="s">
        <v>112</v>
      </c>
      <c r="FV55" s="84" t="s">
        <v>112</v>
      </c>
      <c r="FW55" s="84" t="s">
        <v>112</v>
      </c>
      <c r="FX55" s="84" t="s">
        <v>112</v>
      </c>
      <c r="FY55" s="84" t="s">
        <v>112</v>
      </c>
      <c r="FZ55" s="84" t="s">
        <v>112</v>
      </c>
      <c r="GA55" s="84" t="s">
        <v>112</v>
      </c>
      <c r="GB55" s="84" t="s">
        <v>112</v>
      </c>
      <c r="GC55" s="84" t="s">
        <v>112</v>
      </c>
      <c r="GD55" s="84" t="s">
        <v>112</v>
      </c>
      <c r="GE55" s="84" t="s">
        <v>112</v>
      </c>
      <c r="GF55" s="84" t="s">
        <v>112</v>
      </c>
      <c r="GG55" s="84" t="s">
        <v>112</v>
      </c>
      <c r="GH55" s="84" t="s">
        <v>112</v>
      </c>
      <c r="GI55" s="84" t="s">
        <v>112</v>
      </c>
      <c r="GJ55" s="84" t="s">
        <v>112</v>
      </c>
      <c r="GK55" s="84" t="s">
        <v>112</v>
      </c>
      <c r="GL55" s="84" t="s">
        <v>112</v>
      </c>
      <c r="GM55" s="84" t="s">
        <v>112</v>
      </c>
      <c r="GN55" s="84" t="s">
        <v>112</v>
      </c>
      <c r="GO55" s="84" t="s">
        <v>112</v>
      </c>
      <c r="GP55" s="84" t="s">
        <v>112</v>
      </c>
      <c r="GQ55" s="84" t="s">
        <v>112</v>
      </c>
      <c r="GR55" s="84" t="s">
        <v>112</v>
      </c>
      <c r="GS55" s="84" t="s">
        <v>112</v>
      </c>
      <c r="GT55" s="84" t="s">
        <v>112</v>
      </c>
      <c r="GU55" s="84" t="s">
        <v>112</v>
      </c>
      <c r="GV55" s="84" t="s">
        <v>112</v>
      </c>
      <c r="GW55" s="84" t="s">
        <v>112</v>
      </c>
      <c r="GX55" s="84" t="s">
        <v>112</v>
      </c>
      <c r="GY55" s="84" t="s">
        <v>112</v>
      </c>
      <c r="GZ55" s="84" t="s">
        <v>112</v>
      </c>
      <c r="HA55" s="84" t="s">
        <v>112</v>
      </c>
      <c r="HB55" s="84" t="s">
        <v>112</v>
      </c>
      <c r="HC55" s="84" t="s">
        <v>112</v>
      </c>
      <c r="HD55" s="84" t="s">
        <v>112</v>
      </c>
      <c r="HE55" s="84" t="s">
        <v>112</v>
      </c>
      <c r="HF55" s="84" t="s">
        <v>112</v>
      </c>
      <c r="HG55" s="84" t="s">
        <v>112</v>
      </c>
      <c r="HH55" s="84" t="s">
        <v>112</v>
      </c>
      <c r="HI55" s="84" t="s">
        <v>112</v>
      </c>
      <c r="HJ55" s="84" t="s">
        <v>112</v>
      </c>
      <c r="HK55" s="84" t="s">
        <v>112</v>
      </c>
      <c r="HL55" s="84" t="s">
        <v>112</v>
      </c>
      <c r="HM55" s="84" t="s">
        <v>112</v>
      </c>
      <c r="HN55" s="84" t="s">
        <v>112</v>
      </c>
      <c r="HO55" s="84" t="s">
        <v>112</v>
      </c>
      <c r="HP55" s="84" t="s">
        <v>112</v>
      </c>
      <c r="HQ55" s="84" t="s">
        <v>112</v>
      </c>
      <c r="HR55" s="84" t="s">
        <v>112</v>
      </c>
      <c r="HS55" s="84" t="s">
        <v>112</v>
      </c>
      <c r="HT55" s="84" t="s">
        <v>112</v>
      </c>
      <c r="HU55" s="84" t="s">
        <v>112</v>
      </c>
      <c r="HV55" s="84" t="s">
        <v>112</v>
      </c>
      <c r="HW55" s="84" t="s">
        <v>112</v>
      </c>
      <c r="HX55" s="84" t="s">
        <v>112</v>
      </c>
      <c r="HY55" s="84" t="s">
        <v>112</v>
      </c>
      <c r="HZ55" s="84" t="s">
        <v>112</v>
      </c>
      <c r="IA55" s="84" t="s">
        <v>112</v>
      </c>
      <c r="IB55" s="84" t="s">
        <v>112</v>
      </c>
      <c r="IC55" s="84" t="s">
        <v>112</v>
      </c>
      <c r="ID55" s="84" t="s">
        <v>112</v>
      </c>
      <c r="IE55" s="84" t="s">
        <v>112</v>
      </c>
      <c r="IF55" s="84" t="s">
        <v>112</v>
      </c>
      <c r="IG55" s="84" t="s">
        <v>112</v>
      </c>
      <c r="IH55" s="84" t="s">
        <v>112</v>
      </c>
      <c r="II55" s="84" t="s">
        <v>112</v>
      </c>
      <c r="IJ55" s="84" t="s">
        <v>112</v>
      </c>
      <c r="IK55" s="84" t="s">
        <v>112</v>
      </c>
      <c r="IL55" s="84" t="s">
        <v>112</v>
      </c>
      <c r="IM55" s="84" t="s">
        <v>112</v>
      </c>
      <c r="IN55" s="84" t="s">
        <v>112</v>
      </c>
      <c r="IO55" s="84" t="s">
        <v>112</v>
      </c>
      <c r="IP55" s="84" t="s">
        <v>112</v>
      </c>
      <c r="IQ55" s="84" t="s">
        <v>112</v>
      </c>
      <c r="IR55" s="84" t="s">
        <v>112</v>
      </c>
      <c r="IS55" s="84" t="s">
        <v>112</v>
      </c>
      <c r="IT55" s="84" t="s">
        <v>112</v>
      </c>
      <c r="IU55" s="84" t="s">
        <v>112</v>
      </c>
      <c r="IV55" s="84" t="s">
        <v>112</v>
      </c>
      <c r="IW55" s="84" t="s">
        <v>112</v>
      </c>
      <c r="IX55" s="84" t="s">
        <v>112</v>
      </c>
      <c r="IY55" s="84" t="s">
        <v>112</v>
      </c>
      <c r="IZ55" s="84" t="s">
        <v>112</v>
      </c>
      <c r="JA55" s="84" t="s">
        <v>112</v>
      </c>
      <c r="JB55" s="84" t="s">
        <v>112</v>
      </c>
      <c r="JC55" s="84" t="s">
        <v>112</v>
      </c>
      <c r="JD55" s="84" t="s">
        <v>112</v>
      </c>
      <c r="JE55" s="84" t="s">
        <v>112</v>
      </c>
      <c r="JF55" s="84" t="s">
        <v>112</v>
      </c>
      <c r="JG55" s="84" t="s">
        <v>112</v>
      </c>
      <c r="JH55" s="84" t="s">
        <v>112</v>
      </c>
      <c r="JI55" s="84" t="s">
        <v>112</v>
      </c>
      <c r="JJ55" s="84" t="s">
        <v>112</v>
      </c>
      <c r="JK55" s="84" t="s">
        <v>112</v>
      </c>
      <c r="JL55" s="84" t="s">
        <v>112</v>
      </c>
      <c r="JM55" s="84" t="s">
        <v>112</v>
      </c>
      <c r="JN55" s="84" t="s">
        <v>112</v>
      </c>
      <c r="JO55" s="84" t="s">
        <v>112</v>
      </c>
      <c r="JP55" s="84" t="s">
        <v>112</v>
      </c>
      <c r="JQ55" s="84" t="s">
        <v>112</v>
      </c>
      <c r="JR55" s="84" t="s">
        <v>112</v>
      </c>
      <c r="JS55" s="84" t="s">
        <v>112</v>
      </c>
      <c r="JT55" s="84" t="s">
        <v>112</v>
      </c>
      <c r="JU55" s="84" t="s">
        <v>112</v>
      </c>
      <c r="JV55" s="84" t="s">
        <v>112</v>
      </c>
      <c r="JW55" s="84" t="s">
        <v>112</v>
      </c>
      <c r="JX55" s="84" t="s">
        <v>112</v>
      </c>
      <c r="JY55" s="84" t="s">
        <v>112</v>
      </c>
      <c r="JZ55" s="84" t="s">
        <v>112</v>
      </c>
      <c r="KA55" s="84" t="s">
        <v>112</v>
      </c>
      <c r="KB55" s="84" t="s">
        <v>112</v>
      </c>
      <c r="KC55" s="84" t="s">
        <v>112</v>
      </c>
      <c r="KD55" s="84" t="s">
        <v>112</v>
      </c>
      <c r="KE55" s="84" t="s">
        <v>112</v>
      </c>
      <c r="KF55" s="84" t="s">
        <v>112</v>
      </c>
      <c r="KG55" s="84" t="s">
        <v>112</v>
      </c>
      <c r="KH55" s="84" t="s">
        <v>112</v>
      </c>
      <c r="KI55" s="84" t="s">
        <v>112</v>
      </c>
      <c r="KJ55" s="84" t="s">
        <v>112</v>
      </c>
      <c r="KK55" s="84" t="s">
        <v>112</v>
      </c>
      <c r="KL55" s="84" t="s">
        <v>112</v>
      </c>
      <c r="KM55" s="84" t="s">
        <v>112</v>
      </c>
      <c r="KN55" s="84" t="s">
        <v>112</v>
      </c>
      <c r="KO55" s="84" t="s">
        <v>112</v>
      </c>
      <c r="KP55" s="84" t="s">
        <v>112</v>
      </c>
      <c r="KQ55" s="84" t="s">
        <v>112</v>
      </c>
      <c r="KR55" s="84" t="s">
        <v>112</v>
      </c>
      <c r="KS55" s="84" t="s">
        <v>112</v>
      </c>
      <c r="KT55" s="84" t="s">
        <v>112</v>
      </c>
      <c r="KU55" s="84" t="s">
        <v>112</v>
      </c>
      <c r="KV55" s="84" t="s">
        <v>112</v>
      </c>
      <c r="KW55" s="84" t="s">
        <v>112</v>
      </c>
      <c r="KX55" s="84" t="s">
        <v>112</v>
      </c>
      <c r="KY55" s="84" t="s">
        <v>112</v>
      </c>
      <c r="KZ55" s="84" t="s">
        <v>112</v>
      </c>
      <c r="LA55" s="84" t="s">
        <v>112</v>
      </c>
      <c r="LB55" s="84" t="s">
        <v>112</v>
      </c>
      <c r="LC55" s="84" t="s">
        <v>112</v>
      </c>
      <c r="LD55" s="84" t="s">
        <v>112</v>
      </c>
      <c r="LE55" s="84" t="s">
        <v>112</v>
      </c>
      <c r="LF55" s="84" t="s">
        <v>112</v>
      </c>
      <c r="LG55" s="84" t="s">
        <v>112</v>
      </c>
      <c r="LH55" s="84" t="s">
        <v>112</v>
      </c>
      <c r="LI55" s="84" t="s">
        <v>112</v>
      </c>
      <c r="LJ55" s="84" t="s">
        <v>112</v>
      </c>
      <c r="LK55" s="84" t="s">
        <v>112</v>
      </c>
      <c r="LL55" s="84" t="s">
        <v>112</v>
      </c>
      <c r="LM55" s="84" t="s">
        <v>112</v>
      </c>
      <c r="LN55" s="84" t="s">
        <v>112</v>
      </c>
      <c r="LO55" s="84" t="s">
        <v>112</v>
      </c>
      <c r="LP55" s="84" t="s">
        <v>112</v>
      </c>
      <c r="LQ55" s="84" t="s">
        <v>112</v>
      </c>
      <c r="LR55" s="84" t="s">
        <v>112</v>
      </c>
      <c r="LS55" s="84" t="s">
        <v>112</v>
      </c>
      <c r="LT55" s="84" t="s">
        <v>112</v>
      </c>
      <c r="LU55" s="84" t="s">
        <v>112</v>
      </c>
      <c r="LV55" s="84" t="s">
        <v>112</v>
      </c>
      <c r="LW55" s="84" t="s">
        <v>112</v>
      </c>
      <c r="LX55" s="84" t="s">
        <v>112</v>
      </c>
      <c r="LY55" s="84" t="s">
        <v>112</v>
      </c>
      <c r="LZ55" s="84" t="s">
        <v>112</v>
      </c>
      <c r="MA55" s="84" t="s">
        <v>112</v>
      </c>
      <c r="MB55" s="84" t="s">
        <v>112</v>
      </c>
      <c r="MC55" s="84" t="s">
        <v>112</v>
      </c>
      <c r="MD55" s="84" t="s">
        <v>112</v>
      </c>
      <c r="ME55" s="84" t="s">
        <v>112</v>
      </c>
      <c r="MF55" s="84" t="s">
        <v>112</v>
      </c>
      <c r="MG55" s="84" t="s">
        <v>112</v>
      </c>
      <c r="MH55" s="84" t="s">
        <v>112</v>
      </c>
      <c r="MI55" s="84" t="s">
        <v>112</v>
      </c>
      <c r="MJ55" s="84" t="s">
        <v>112</v>
      </c>
      <c r="MK55" s="84" t="s">
        <v>112</v>
      </c>
      <c r="ML55" s="84" t="s">
        <v>112</v>
      </c>
      <c r="MM55" s="84" t="s">
        <v>112</v>
      </c>
      <c r="MN55" s="84" t="s">
        <v>112</v>
      </c>
      <c r="MO55" s="84" t="s">
        <v>112</v>
      </c>
      <c r="MP55" s="84" t="s">
        <v>112</v>
      </c>
      <c r="MQ55" s="84" t="s">
        <v>112</v>
      </c>
      <c r="MR55" s="84" t="s">
        <v>112</v>
      </c>
      <c r="MS55" s="84" t="s">
        <v>112</v>
      </c>
      <c r="MT55" s="84" t="s">
        <v>112</v>
      </c>
      <c r="MU55" s="84" t="s">
        <v>112</v>
      </c>
      <c r="MV55" s="84" t="s">
        <v>112</v>
      </c>
      <c r="MW55" s="84" t="s">
        <v>112</v>
      </c>
      <c r="MX55" s="84" t="s">
        <v>112</v>
      </c>
      <c r="MY55" s="84" t="s">
        <v>112</v>
      </c>
      <c r="MZ55" s="84" t="s">
        <v>112</v>
      </c>
      <c r="NA55" s="84" t="s">
        <v>112</v>
      </c>
      <c r="NB55" s="84" t="s">
        <v>112</v>
      </c>
      <c r="NC55" s="84" t="s">
        <v>112</v>
      </c>
      <c r="ND55" s="84" t="s">
        <v>112</v>
      </c>
      <c r="NE55" s="84" t="s">
        <v>112</v>
      </c>
      <c r="NF55" s="84" t="s">
        <v>112</v>
      </c>
      <c r="NG55" s="84" t="s">
        <v>112</v>
      </c>
      <c r="NH55" s="84" t="s">
        <v>112</v>
      </c>
      <c r="NI55" s="84" t="s">
        <v>112</v>
      </c>
      <c r="NJ55" s="84" t="s">
        <v>112</v>
      </c>
      <c r="NK55" s="84" t="s">
        <v>112</v>
      </c>
      <c r="NL55" s="84" t="s">
        <v>112</v>
      </c>
      <c r="NM55" s="84" t="s">
        <v>112</v>
      </c>
      <c r="NN55" s="84" t="s">
        <v>112</v>
      </c>
      <c r="NO55" s="84" t="s">
        <v>112</v>
      </c>
      <c r="NP55" s="84" t="s">
        <v>112</v>
      </c>
      <c r="NQ55" s="84" t="s">
        <v>112</v>
      </c>
      <c r="NR55" s="84" t="s">
        <v>112</v>
      </c>
      <c r="NS55" s="84" t="s">
        <v>112</v>
      </c>
      <c r="NT55" s="84" t="s">
        <v>112</v>
      </c>
      <c r="NU55" s="84" t="s">
        <v>112</v>
      </c>
      <c r="NV55" s="84" t="s">
        <v>112</v>
      </c>
      <c r="NW55" s="84" t="s">
        <v>112</v>
      </c>
      <c r="NX55" s="84" t="s">
        <v>112</v>
      </c>
      <c r="NY55" s="84" t="s">
        <v>112</v>
      </c>
      <c r="NZ55" s="84" t="s">
        <v>112</v>
      </c>
      <c r="OA55" s="84" t="s">
        <v>112</v>
      </c>
      <c r="OB55" s="84" t="s">
        <v>112</v>
      </c>
      <c r="OC55" s="84" t="s">
        <v>112</v>
      </c>
      <c r="OD55" s="84" t="s">
        <v>112</v>
      </c>
      <c r="OE55" s="84" t="s">
        <v>112</v>
      </c>
      <c r="OF55" s="84" t="s">
        <v>112</v>
      </c>
      <c r="OG55" s="84" t="s">
        <v>112</v>
      </c>
      <c r="OH55" s="84" t="s">
        <v>112</v>
      </c>
      <c r="OI55" s="84" t="s">
        <v>112</v>
      </c>
      <c r="OJ55" s="84" t="s">
        <v>112</v>
      </c>
      <c r="OK55" s="84" t="s">
        <v>112</v>
      </c>
      <c r="OL55" s="84" t="s">
        <v>112</v>
      </c>
      <c r="OM55" s="84" t="s">
        <v>112</v>
      </c>
      <c r="ON55" s="84" t="s">
        <v>112</v>
      </c>
      <c r="OO55" s="84" t="s">
        <v>112</v>
      </c>
      <c r="OP55" s="84" t="s">
        <v>112</v>
      </c>
      <c r="OQ55" s="84" t="s">
        <v>112</v>
      </c>
      <c r="OR55" s="84" t="s">
        <v>112</v>
      </c>
      <c r="OS55" s="84" t="s">
        <v>112</v>
      </c>
      <c r="OT55" s="84" t="s">
        <v>112</v>
      </c>
      <c r="OU55" s="84" t="s">
        <v>112</v>
      </c>
      <c r="OV55" s="84" t="s">
        <v>112</v>
      </c>
      <c r="OW55" s="84" t="s">
        <v>112</v>
      </c>
      <c r="OX55" s="84" t="s">
        <v>112</v>
      </c>
      <c r="OY55" s="84" t="s">
        <v>112</v>
      </c>
      <c r="OZ55" s="84" t="s">
        <v>112</v>
      </c>
      <c r="PA55" s="84" t="s">
        <v>112</v>
      </c>
      <c r="PB55" s="84" t="s">
        <v>112</v>
      </c>
      <c r="PC55" s="84" t="s">
        <v>112</v>
      </c>
      <c r="PD55" s="84" t="s">
        <v>112</v>
      </c>
      <c r="PE55" s="84" t="s">
        <v>112</v>
      </c>
      <c r="PF55" s="84" t="s">
        <v>112</v>
      </c>
      <c r="PG55" s="84" t="s">
        <v>112</v>
      </c>
      <c r="PH55" s="84" t="s">
        <v>112</v>
      </c>
      <c r="PI55" s="84" t="s">
        <v>112</v>
      </c>
      <c r="PJ55" s="84" t="s">
        <v>112</v>
      </c>
      <c r="PK55" s="84" t="s">
        <v>112</v>
      </c>
      <c r="PL55" s="84" t="s">
        <v>112</v>
      </c>
      <c r="PM55" s="84" t="s">
        <v>112</v>
      </c>
      <c r="PN55" s="84" t="s">
        <v>112</v>
      </c>
      <c r="PO55" s="84" t="s">
        <v>112</v>
      </c>
      <c r="PP55" s="84" t="s">
        <v>112</v>
      </c>
      <c r="PQ55" s="84" t="s">
        <v>112</v>
      </c>
      <c r="PR55" s="84" t="s">
        <v>112</v>
      </c>
      <c r="PS55" s="84" t="s">
        <v>112</v>
      </c>
      <c r="PT55" s="84" t="s">
        <v>112</v>
      </c>
      <c r="PU55" s="84" t="s">
        <v>112</v>
      </c>
      <c r="PV55" s="84" t="s">
        <v>112</v>
      </c>
      <c r="PW55" s="84" t="s">
        <v>112</v>
      </c>
      <c r="PX55" s="84" t="s">
        <v>112</v>
      </c>
      <c r="PY55" s="84" t="s">
        <v>112</v>
      </c>
      <c r="PZ55" s="84" t="s">
        <v>112</v>
      </c>
      <c r="QA55" s="84" t="s">
        <v>112</v>
      </c>
      <c r="QB55" s="84" t="s">
        <v>112</v>
      </c>
      <c r="QC55" s="84" t="s">
        <v>112</v>
      </c>
      <c r="QD55" s="84" t="s">
        <v>112</v>
      </c>
      <c r="QE55" s="84" t="s">
        <v>112</v>
      </c>
      <c r="QF55" s="84" t="s">
        <v>112</v>
      </c>
      <c r="QG55" s="84" t="s">
        <v>112</v>
      </c>
      <c r="QH55" s="84" t="s">
        <v>112</v>
      </c>
      <c r="QI55" s="84" t="s">
        <v>112</v>
      </c>
      <c r="QJ55" s="84" t="s">
        <v>112</v>
      </c>
      <c r="QK55" s="84" t="s">
        <v>112</v>
      </c>
      <c r="QL55" s="84" t="s">
        <v>112</v>
      </c>
      <c r="QM55" s="84" t="s">
        <v>112</v>
      </c>
      <c r="QN55" s="84" t="s">
        <v>112</v>
      </c>
      <c r="QO55" s="84" t="s">
        <v>112</v>
      </c>
      <c r="QP55" s="84" t="s">
        <v>112</v>
      </c>
      <c r="QQ55" s="84" t="s">
        <v>112</v>
      </c>
      <c r="QR55" s="84" t="s">
        <v>112</v>
      </c>
      <c r="QS55" s="84" t="s">
        <v>112</v>
      </c>
      <c r="QT55" s="84" t="s">
        <v>112</v>
      </c>
      <c r="QU55" s="84" t="s">
        <v>112</v>
      </c>
      <c r="QV55" s="84" t="s">
        <v>112</v>
      </c>
      <c r="QW55" s="84" t="s">
        <v>112</v>
      </c>
      <c r="QX55" s="84" t="s">
        <v>112</v>
      </c>
      <c r="QY55" s="84" t="s">
        <v>112</v>
      </c>
      <c r="QZ55" s="84" t="s">
        <v>112</v>
      </c>
      <c r="RA55" s="84" t="s">
        <v>112</v>
      </c>
      <c r="RB55" s="84" t="s">
        <v>112</v>
      </c>
      <c r="RC55" s="84" t="s">
        <v>112</v>
      </c>
      <c r="RD55" s="84" t="s">
        <v>112</v>
      </c>
      <c r="RE55" s="84" t="s">
        <v>112</v>
      </c>
      <c r="RF55" s="84" t="s">
        <v>112</v>
      </c>
      <c r="RG55" s="84" t="s">
        <v>112</v>
      </c>
      <c r="RH55" s="84" t="s">
        <v>112</v>
      </c>
      <c r="RI55" s="84" t="s">
        <v>112</v>
      </c>
      <c r="RJ55" s="84" t="s">
        <v>112</v>
      </c>
      <c r="RK55" s="84" t="s">
        <v>112</v>
      </c>
      <c r="RL55" s="84" t="s">
        <v>112</v>
      </c>
      <c r="RM55" s="84" t="s">
        <v>112</v>
      </c>
      <c r="RN55" s="84" t="s">
        <v>112</v>
      </c>
      <c r="RO55" s="84" t="s">
        <v>112</v>
      </c>
      <c r="RP55" s="84" t="s">
        <v>112</v>
      </c>
      <c r="RQ55" s="84" t="s">
        <v>112</v>
      </c>
      <c r="RR55" s="84" t="s">
        <v>112</v>
      </c>
      <c r="RS55" s="84" t="s">
        <v>112</v>
      </c>
      <c r="RT55" s="84" t="s">
        <v>112</v>
      </c>
      <c r="RU55" s="84" t="s">
        <v>112</v>
      </c>
      <c r="RV55" s="84" t="s">
        <v>112</v>
      </c>
      <c r="RW55" s="84" t="s">
        <v>112</v>
      </c>
      <c r="RX55" s="84" t="s">
        <v>112</v>
      </c>
      <c r="RY55" s="84" t="s">
        <v>112</v>
      </c>
      <c r="RZ55" s="84" t="s">
        <v>112</v>
      </c>
      <c r="SA55" s="84" t="s">
        <v>112</v>
      </c>
      <c r="SB55" s="84" t="s">
        <v>112</v>
      </c>
      <c r="SC55" s="84" t="s">
        <v>112</v>
      </c>
      <c r="SD55" s="84" t="s">
        <v>112</v>
      </c>
      <c r="SE55" s="84" t="s">
        <v>112</v>
      </c>
      <c r="SF55" s="84" t="s">
        <v>112</v>
      </c>
      <c r="SG55" s="84" t="s">
        <v>112</v>
      </c>
      <c r="SH55" s="84" t="s">
        <v>112</v>
      </c>
      <c r="SI55" s="84" t="s">
        <v>112</v>
      </c>
      <c r="SJ55" s="84" t="s">
        <v>112</v>
      </c>
      <c r="SK55" s="84" t="s">
        <v>112</v>
      </c>
      <c r="SL55" s="84" t="s">
        <v>112</v>
      </c>
      <c r="SM55" s="84" t="s">
        <v>112</v>
      </c>
      <c r="SN55" s="84" t="s">
        <v>112</v>
      </c>
      <c r="SO55" s="84" t="s">
        <v>112</v>
      </c>
      <c r="SP55" s="84" t="s">
        <v>112</v>
      </c>
      <c r="SQ55" s="84" t="s">
        <v>112</v>
      </c>
      <c r="SR55" s="84" t="s">
        <v>112</v>
      </c>
      <c r="SS55" s="84" t="s">
        <v>112</v>
      </c>
      <c r="ST55" s="84" t="s">
        <v>112</v>
      </c>
      <c r="SU55" s="84" t="s">
        <v>112</v>
      </c>
      <c r="SV55" s="84" t="s">
        <v>112</v>
      </c>
      <c r="SW55" s="84" t="s">
        <v>112</v>
      </c>
      <c r="SX55" s="84" t="s">
        <v>112</v>
      </c>
      <c r="SY55" s="84" t="s">
        <v>112</v>
      </c>
      <c r="SZ55" s="84" t="s">
        <v>112</v>
      </c>
      <c r="TA55" s="84" t="s">
        <v>112</v>
      </c>
      <c r="TB55" s="84" t="s">
        <v>112</v>
      </c>
      <c r="TC55" s="84" t="s">
        <v>112</v>
      </c>
      <c r="TD55" s="84" t="s">
        <v>112</v>
      </c>
      <c r="TE55" s="84" t="s">
        <v>112</v>
      </c>
      <c r="TF55" s="84" t="s">
        <v>112</v>
      </c>
      <c r="TG55" s="84" t="s">
        <v>112</v>
      </c>
      <c r="TH55" s="84" t="s">
        <v>112</v>
      </c>
      <c r="TI55" s="84" t="s">
        <v>112</v>
      </c>
      <c r="TJ55" s="84" t="s">
        <v>112</v>
      </c>
      <c r="TK55" s="84" t="s">
        <v>112</v>
      </c>
      <c r="TL55" s="84" t="s">
        <v>112</v>
      </c>
      <c r="TM55" s="84" t="s">
        <v>112</v>
      </c>
      <c r="TN55" s="84" t="s">
        <v>112</v>
      </c>
      <c r="TO55" s="84" t="s">
        <v>112</v>
      </c>
      <c r="TP55" s="84" t="s">
        <v>112</v>
      </c>
      <c r="TQ55" s="84" t="s">
        <v>112</v>
      </c>
      <c r="TR55" s="84" t="s">
        <v>112</v>
      </c>
      <c r="TS55" s="84" t="s">
        <v>112</v>
      </c>
      <c r="TT55" s="84" t="s">
        <v>112</v>
      </c>
      <c r="TU55" s="84" t="s">
        <v>112</v>
      </c>
      <c r="TV55" s="84" t="s">
        <v>112</v>
      </c>
      <c r="TW55" s="84" t="s">
        <v>112</v>
      </c>
      <c r="TX55" s="84" t="s">
        <v>112</v>
      </c>
      <c r="TY55" s="84" t="s">
        <v>112</v>
      </c>
      <c r="TZ55" s="84" t="s">
        <v>112</v>
      </c>
      <c r="UA55" s="84" t="s">
        <v>112</v>
      </c>
      <c r="UB55" s="84" t="s">
        <v>112</v>
      </c>
      <c r="UC55" s="84" t="s">
        <v>112</v>
      </c>
      <c r="UD55" s="84" t="s">
        <v>112</v>
      </c>
      <c r="UE55" s="84" t="s">
        <v>112</v>
      </c>
      <c r="UF55" s="84" t="s">
        <v>112</v>
      </c>
      <c r="UG55" s="84" t="s">
        <v>112</v>
      </c>
      <c r="UH55" s="84" t="s">
        <v>112</v>
      </c>
      <c r="UI55" s="84" t="s">
        <v>112</v>
      </c>
      <c r="UJ55" s="84" t="s">
        <v>112</v>
      </c>
      <c r="UK55" s="84" t="s">
        <v>112</v>
      </c>
      <c r="UL55" s="84" t="s">
        <v>112</v>
      </c>
      <c r="UM55" s="84" t="s">
        <v>112</v>
      </c>
      <c r="UN55" s="84" t="s">
        <v>112</v>
      </c>
      <c r="UO55" s="84" t="s">
        <v>112</v>
      </c>
      <c r="UP55" s="84" t="s">
        <v>112</v>
      </c>
      <c r="UQ55" s="84" t="s">
        <v>112</v>
      </c>
      <c r="UR55" s="84" t="s">
        <v>112</v>
      </c>
      <c r="US55" s="84" t="s">
        <v>112</v>
      </c>
      <c r="UT55" s="84" t="s">
        <v>112</v>
      </c>
      <c r="UU55" s="84" t="s">
        <v>112</v>
      </c>
      <c r="UV55" s="84" t="s">
        <v>112</v>
      </c>
      <c r="UW55" s="84" t="s">
        <v>112</v>
      </c>
      <c r="UX55" s="84" t="s">
        <v>112</v>
      </c>
      <c r="UY55" s="84" t="s">
        <v>112</v>
      </c>
      <c r="UZ55" s="84" t="s">
        <v>112</v>
      </c>
      <c r="VA55" s="84" t="s">
        <v>112</v>
      </c>
      <c r="VB55" s="84" t="s">
        <v>112</v>
      </c>
      <c r="VC55" s="84" t="s">
        <v>112</v>
      </c>
      <c r="VD55" s="84" t="s">
        <v>112</v>
      </c>
      <c r="VE55" s="84" t="s">
        <v>112</v>
      </c>
      <c r="VF55" s="84" t="s">
        <v>112</v>
      </c>
      <c r="VG55" s="84" t="s">
        <v>112</v>
      </c>
      <c r="VH55" s="84" t="s">
        <v>112</v>
      </c>
      <c r="VI55" s="84" t="s">
        <v>112</v>
      </c>
      <c r="VJ55" s="84" t="s">
        <v>112</v>
      </c>
      <c r="VK55" s="84" t="s">
        <v>112</v>
      </c>
      <c r="VL55" s="84" t="s">
        <v>112</v>
      </c>
      <c r="VM55" s="84" t="s">
        <v>112</v>
      </c>
      <c r="VN55" s="84" t="s">
        <v>112</v>
      </c>
    </row>
    <row r="56" spans="1:586" x14ac:dyDescent="0.45">
      <c r="A56" s="119" t="s">
        <v>41</v>
      </c>
      <c r="B56" s="208" t="s">
        <v>395</v>
      </c>
      <c r="C56" s="184"/>
      <c r="D56" s="187"/>
      <c r="E56" s="184"/>
      <c r="F56" s="184"/>
      <c r="G56" s="187" t="s">
        <v>40</v>
      </c>
      <c r="H56" s="187"/>
      <c r="I56" s="184"/>
      <c r="J56" s="184"/>
      <c r="K56" s="187" t="s">
        <v>40</v>
      </c>
      <c r="L56" s="187" t="s">
        <v>40</v>
      </c>
      <c r="M56" s="184"/>
      <c r="N56" s="187" t="s">
        <v>40</v>
      </c>
      <c r="O56" s="187" t="s">
        <v>40</v>
      </c>
      <c r="P56" s="187" t="s">
        <v>40</v>
      </c>
      <c r="Q56" s="187"/>
      <c r="R56" s="187"/>
      <c r="S56" s="187" t="s">
        <v>40</v>
      </c>
      <c r="T56" s="184"/>
      <c r="U56" s="187" t="s">
        <v>40</v>
      </c>
      <c r="V56" s="187"/>
      <c r="W56" s="184"/>
      <c r="X56" s="187"/>
      <c r="Y56" s="184"/>
      <c r="Z56" s="187"/>
      <c r="AA56" s="187" t="s">
        <v>40</v>
      </c>
      <c r="AB56" s="187" t="s">
        <v>40</v>
      </c>
      <c r="AC56" s="97">
        <f t="shared" ref="AC56:AC63" si="8">COUNTIF(C56:AB56,"x")</f>
        <v>10</v>
      </c>
      <c r="AD56" s="97">
        <f t="shared" ref="AD56:AL63" si="9">COUNTIFS($C56:$AB56,"x",$C$3:$AB$3,AD$7)</f>
        <v>1</v>
      </c>
      <c r="AE56" s="97">
        <f t="shared" si="9"/>
        <v>1</v>
      </c>
      <c r="AF56" s="97">
        <f t="shared" si="9"/>
        <v>1</v>
      </c>
      <c r="AG56" s="97">
        <f t="shared" si="9"/>
        <v>2</v>
      </c>
      <c r="AH56" s="97">
        <f t="shared" si="9"/>
        <v>1</v>
      </c>
      <c r="AI56" s="97">
        <f t="shared" si="9"/>
        <v>2</v>
      </c>
      <c r="AJ56" s="97">
        <f t="shared" si="9"/>
        <v>1</v>
      </c>
      <c r="AK56" s="97">
        <f t="shared" si="9"/>
        <v>0</v>
      </c>
      <c r="AL56" s="97">
        <f t="shared" si="9"/>
        <v>1</v>
      </c>
      <c r="AM56" s="458" t="s">
        <v>594</v>
      </c>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84"/>
      <c r="CD56" s="84"/>
      <c r="CE56" s="84"/>
      <c r="CF56" s="84"/>
      <c r="CG56" s="84"/>
      <c r="CH56" s="84"/>
      <c r="CI56" s="84"/>
      <c r="CJ56" s="84"/>
      <c r="CK56" s="84"/>
      <c r="CL56" s="84"/>
      <c r="CM56" s="84"/>
      <c r="CN56" s="84"/>
      <c r="CO56" s="84"/>
      <c r="CP56" s="84"/>
      <c r="CQ56" s="84"/>
      <c r="CR56" s="84"/>
      <c r="CS56" s="84"/>
      <c r="CT56" s="84"/>
      <c r="CU56" s="84"/>
      <c r="CV56" s="84"/>
      <c r="CW56" s="84"/>
      <c r="CX56" s="84"/>
      <c r="CY56" s="84"/>
      <c r="CZ56" s="84"/>
      <c r="DA56" s="84"/>
      <c r="DB56" s="84"/>
      <c r="DC56" s="84"/>
      <c r="DD56" s="84"/>
      <c r="DE56" s="84"/>
      <c r="DF56" s="84"/>
      <c r="DG56" s="84"/>
      <c r="DH56" s="84"/>
      <c r="DI56" s="84"/>
      <c r="DJ56" s="84"/>
      <c r="DK56" s="84"/>
      <c r="DL56" s="84"/>
      <c r="DM56" s="84"/>
      <c r="DN56" s="84"/>
      <c r="DO56" s="84"/>
      <c r="DP56" s="84"/>
      <c r="DQ56" s="84"/>
      <c r="DR56" s="84"/>
      <c r="DS56" s="84"/>
      <c r="DT56" s="84"/>
      <c r="DU56" s="84"/>
      <c r="DV56" s="84"/>
      <c r="DW56" s="84"/>
      <c r="DX56" s="84"/>
      <c r="DY56" s="84"/>
      <c r="DZ56" s="84"/>
      <c r="EA56" s="84"/>
      <c r="EB56" s="84"/>
      <c r="EC56" s="84"/>
      <c r="ED56" s="84"/>
      <c r="EE56" s="84"/>
      <c r="EF56" s="84"/>
      <c r="EG56" s="84"/>
      <c r="EH56" s="84"/>
      <c r="EI56" s="84"/>
      <c r="EJ56" s="84"/>
      <c r="EK56" s="84"/>
      <c r="EL56" s="84"/>
      <c r="EM56" s="84"/>
      <c r="EN56" s="84"/>
      <c r="EO56" s="84"/>
      <c r="EP56" s="84"/>
      <c r="EQ56" s="84"/>
      <c r="ER56" s="84"/>
      <c r="ES56" s="84"/>
      <c r="ET56" s="84"/>
      <c r="EU56" s="84"/>
      <c r="EV56" s="84"/>
      <c r="EW56" s="84"/>
      <c r="EX56" s="84"/>
      <c r="EY56" s="84"/>
      <c r="EZ56" s="84"/>
      <c r="FA56" s="84"/>
      <c r="FB56" s="84"/>
      <c r="FC56" s="84"/>
      <c r="FD56" s="84"/>
      <c r="FE56" s="84"/>
      <c r="FF56" s="84"/>
      <c r="FG56" s="84"/>
      <c r="FH56" s="84"/>
      <c r="FI56" s="84"/>
      <c r="FJ56" s="84"/>
      <c r="FK56" s="84"/>
      <c r="FL56" s="84"/>
      <c r="FM56" s="84"/>
      <c r="FN56" s="84"/>
      <c r="FO56" s="84"/>
      <c r="FP56" s="84"/>
      <c r="FQ56" s="84"/>
      <c r="FR56" s="84"/>
      <c r="FS56" s="84"/>
      <c r="FT56" s="84"/>
      <c r="FU56" s="84"/>
      <c r="FV56" s="84"/>
      <c r="FW56" s="84"/>
      <c r="FX56" s="84"/>
      <c r="FY56" s="84"/>
      <c r="FZ56" s="84"/>
      <c r="GA56" s="84"/>
      <c r="GB56" s="84"/>
      <c r="GC56" s="84"/>
      <c r="GD56" s="84"/>
      <c r="GE56" s="84"/>
      <c r="GF56" s="84"/>
      <c r="GG56" s="84"/>
      <c r="GH56" s="84"/>
      <c r="GI56" s="84"/>
      <c r="GJ56" s="84"/>
      <c r="GK56" s="84"/>
      <c r="GL56" s="84"/>
      <c r="GM56" s="84"/>
      <c r="GN56" s="84"/>
      <c r="GO56" s="84"/>
      <c r="GP56" s="84"/>
      <c r="GQ56" s="84"/>
      <c r="GR56" s="84"/>
      <c r="GS56" s="84"/>
      <c r="GT56" s="84"/>
      <c r="GU56" s="84"/>
      <c r="GV56" s="84"/>
      <c r="GW56" s="84"/>
      <c r="GX56" s="84"/>
      <c r="GY56" s="84"/>
      <c r="GZ56" s="84"/>
      <c r="HA56" s="84"/>
      <c r="HB56" s="84"/>
      <c r="HC56" s="84"/>
      <c r="HD56" s="84"/>
      <c r="HE56" s="84"/>
      <c r="HF56" s="84"/>
      <c r="HG56" s="84"/>
      <c r="HH56" s="84"/>
      <c r="HI56" s="84"/>
      <c r="HJ56" s="84"/>
      <c r="HK56" s="84"/>
      <c r="HL56" s="84"/>
      <c r="HM56" s="84"/>
      <c r="HN56" s="84"/>
      <c r="HO56" s="84"/>
      <c r="HP56" s="84"/>
      <c r="HQ56" s="84"/>
      <c r="HR56" s="84"/>
      <c r="HS56" s="84"/>
      <c r="HT56" s="84"/>
      <c r="HU56" s="84"/>
      <c r="HV56" s="84"/>
      <c r="HW56" s="84"/>
      <c r="HX56" s="84"/>
      <c r="HY56" s="84"/>
      <c r="HZ56" s="84"/>
      <c r="IA56" s="84"/>
      <c r="IB56" s="84"/>
      <c r="IC56" s="84"/>
      <c r="ID56" s="84"/>
      <c r="IE56" s="84"/>
      <c r="IF56" s="84"/>
      <c r="IG56" s="84"/>
      <c r="IH56" s="84"/>
      <c r="II56" s="84"/>
      <c r="IJ56" s="84"/>
      <c r="IK56" s="84"/>
      <c r="IL56" s="84"/>
      <c r="IM56" s="84"/>
      <c r="IN56" s="84"/>
      <c r="IO56" s="84"/>
      <c r="IP56" s="84"/>
      <c r="IQ56" s="84"/>
      <c r="IR56" s="84"/>
      <c r="IS56" s="84"/>
      <c r="IT56" s="84"/>
      <c r="IU56" s="84"/>
      <c r="IV56" s="84"/>
      <c r="IW56" s="84"/>
      <c r="IX56" s="84"/>
      <c r="IY56" s="84"/>
      <c r="IZ56" s="84"/>
      <c r="JA56" s="84"/>
      <c r="JB56" s="84"/>
      <c r="JC56" s="84"/>
      <c r="JD56" s="84"/>
      <c r="JE56" s="84"/>
      <c r="JF56" s="84"/>
      <c r="JG56" s="84"/>
      <c r="JH56" s="84"/>
      <c r="JI56" s="84"/>
      <c r="JJ56" s="84"/>
      <c r="JK56" s="84"/>
      <c r="JL56" s="84"/>
      <c r="JM56" s="84"/>
      <c r="JN56" s="84"/>
      <c r="JO56" s="84"/>
      <c r="JP56" s="84"/>
      <c r="JQ56" s="84"/>
      <c r="JR56" s="84"/>
      <c r="JS56" s="84"/>
      <c r="JT56" s="84"/>
      <c r="JU56" s="84"/>
      <c r="JV56" s="84"/>
      <c r="JW56" s="84"/>
      <c r="JX56" s="84"/>
      <c r="JY56" s="84"/>
      <c r="JZ56" s="84"/>
      <c r="KA56" s="84"/>
      <c r="KB56" s="84"/>
      <c r="KC56" s="84"/>
      <c r="KD56" s="84"/>
      <c r="KE56" s="84"/>
      <c r="KF56" s="84"/>
      <c r="KG56" s="84"/>
      <c r="KH56" s="84"/>
      <c r="KI56" s="84"/>
      <c r="KJ56" s="84"/>
      <c r="KK56" s="84"/>
      <c r="KL56" s="84"/>
      <c r="KM56" s="84"/>
      <c r="KN56" s="84"/>
      <c r="KO56" s="84"/>
      <c r="KP56" s="84"/>
      <c r="KQ56" s="84"/>
      <c r="KR56" s="84"/>
      <c r="KS56" s="84"/>
      <c r="KT56" s="84"/>
      <c r="KU56" s="84"/>
      <c r="KV56" s="84"/>
      <c r="KW56" s="84"/>
      <c r="KX56" s="84"/>
      <c r="KY56" s="84"/>
      <c r="KZ56" s="84"/>
      <c r="LA56" s="84"/>
      <c r="LB56" s="84"/>
      <c r="LC56" s="84"/>
      <c r="LD56" s="84"/>
      <c r="LE56" s="84"/>
      <c r="LF56" s="84"/>
      <c r="LG56" s="84"/>
      <c r="LH56" s="84"/>
      <c r="LI56" s="84"/>
      <c r="LJ56" s="84"/>
      <c r="LK56" s="84"/>
      <c r="LL56" s="84"/>
      <c r="LM56" s="84"/>
      <c r="LN56" s="84"/>
      <c r="LO56" s="84"/>
      <c r="LP56" s="84"/>
      <c r="LQ56" s="84"/>
      <c r="LR56" s="84"/>
      <c r="LS56" s="84"/>
      <c r="LT56" s="84"/>
      <c r="LU56" s="84"/>
      <c r="LV56" s="84"/>
      <c r="LW56" s="84"/>
      <c r="LX56" s="84"/>
      <c r="LY56" s="84"/>
      <c r="LZ56" s="84"/>
      <c r="MA56" s="84"/>
      <c r="MB56" s="84"/>
      <c r="MC56" s="84"/>
      <c r="MD56" s="84"/>
      <c r="ME56" s="84"/>
      <c r="MF56" s="84"/>
      <c r="MG56" s="84"/>
      <c r="MH56" s="84"/>
      <c r="MI56" s="84"/>
      <c r="MJ56" s="84"/>
      <c r="MK56" s="84"/>
      <c r="ML56" s="84"/>
      <c r="MM56" s="84"/>
      <c r="MN56" s="84"/>
      <c r="MO56" s="84"/>
      <c r="MP56" s="84"/>
      <c r="MQ56" s="84"/>
      <c r="MR56" s="84"/>
      <c r="MS56" s="84"/>
      <c r="MT56" s="84"/>
      <c r="MU56" s="84"/>
      <c r="MV56" s="84"/>
      <c r="MW56" s="84"/>
      <c r="MX56" s="84"/>
      <c r="MY56" s="84"/>
      <c r="MZ56" s="84"/>
      <c r="NA56" s="84"/>
      <c r="NB56" s="84"/>
      <c r="NC56" s="84"/>
      <c r="ND56" s="84"/>
      <c r="NE56" s="84"/>
      <c r="NF56" s="84"/>
      <c r="NG56" s="84"/>
      <c r="NH56" s="84"/>
      <c r="NI56" s="84"/>
      <c r="NJ56" s="84"/>
      <c r="NK56" s="84"/>
      <c r="NL56" s="84"/>
      <c r="NM56" s="84"/>
      <c r="NN56" s="84"/>
      <c r="NO56" s="84"/>
      <c r="NP56" s="84"/>
      <c r="NQ56" s="84"/>
      <c r="NR56" s="84"/>
      <c r="NS56" s="84"/>
      <c r="NT56" s="84"/>
      <c r="NU56" s="84"/>
      <c r="NV56" s="84"/>
      <c r="NW56" s="84"/>
      <c r="NX56" s="84"/>
      <c r="NY56" s="84"/>
      <c r="NZ56" s="84"/>
      <c r="OA56" s="84"/>
      <c r="OB56" s="84"/>
      <c r="OC56" s="84"/>
      <c r="OD56" s="84"/>
      <c r="OE56" s="84"/>
      <c r="OF56" s="84"/>
      <c r="OG56" s="84"/>
      <c r="OH56" s="84"/>
      <c r="OI56" s="84"/>
      <c r="OJ56" s="84"/>
      <c r="OK56" s="84"/>
      <c r="OL56" s="84"/>
      <c r="OM56" s="84"/>
      <c r="ON56" s="84"/>
      <c r="OO56" s="84"/>
      <c r="OP56" s="84"/>
      <c r="OQ56" s="84"/>
      <c r="OR56" s="84"/>
      <c r="OS56" s="84"/>
      <c r="OT56" s="84"/>
      <c r="OU56" s="84"/>
      <c r="OV56" s="84"/>
      <c r="OW56" s="84"/>
      <c r="OX56" s="84"/>
      <c r="OY56" s="84"/>
      <c r="OZ56" s="84"/>
      <c r="PA56" s="84"/>
      <c r="PB56" s="84"/>
      <c r="PC56" s="84"/>
      <c r="PD56" s="84"/>
      <c r="PE56" s="84"/>
      <c r="PF56" s="84"/>
      <c r="PG56" s="84"/>
      <c r="PH56" s="84"/>
      <c r="PI56" s="84"/>
      <c r="PJ56" s="84"/>
      <c r="PK56" s="84"/>
      <c r="PL56" s="84"/>
      <c r="PM56" s="84"/>
      <c r="PN56" s="84"/>
      <c r="PO56" s="84"/>
      <c r="PP56" s="84"/>
      <c r="PQ56" s="84"/>
      <c r="PR56" s="84"/>
      <c r="PS56" s="84"/>
      <c r="PT56" s="84"/>
      <c r="PU56" s="84"/>
      <c r="PV56" s="84"/>
      <c r="PW56" s="84"/>
      <c r="PX56" s="84"/>
      <c r="PY56" s="84"/>
      <c r="PZ56" s="84"/>
      <c r="QA56" s="84"/>
      <c r="QB56" s="84"/>
      <c r="QC56" s="84"/>
      <c r="QD56" s="84"/>
      <c r="QE56" s="84"/>
      <c r="QF56" s="84"/>
      <c r="QG56" s="84"/>
      <c r="QH56" s="84"/>
      <c r="QI56" s="84"/>
      <c r="QJ56" s="84"/>
      <c r="QK56" s="84"/>
      <c r="QL56" s="84"/>
      <c r="QM56" s="84"/>
      <c r="QN56" s="84"/>
      <c r="QO56" s="84"/>
      <c r="QP56" s="84"/>
      <c r="QQ56" s="84"/>
      <c r="QR56" s="84"/>
      <c r="QS56" s="84"/>
      <c r="QT56" s="84"/>
      <c r="QU56" s="84"/>
      <c r="QV56" s="84"/>
      <c r="QW56" s="84"/>
      <c r="QX56" s="84"/>
      <c r="QY56" s="84"/>
      <c r="QZ56" s="84"/>
      <c r="RA56" s="84"/>
      <c r="RB56" s="84"/>
      <c r="RC56" s="84"/>
      <c r="RD56" s="84"/>
      <c r="RE56" s="84"/>
      <c r="RF56" s="84"/>
      <c r="RG56" s="84"/>
      <c r="RH56" s="84"/>
      <c r="RI56" s="84"/>
      <c r="RJ56" s="84"/>
      <c r="RK56" s="84"/>
      <c r="RL56" s="84"/>
      <c r="RM56" s="84"/>
      <c r="RN56" s="84"/>
      <c r="RO56" s="84"/>
      <c r="RP56" s="84"/>
      <c r="RQ56" s="84"/>
      <c r="RR56" s="84"/>
      <c r="RS56" s="84"/>
      <c r="RT56" s="84"/>
      <c r="RU56" s="84"/>
      <c r="RV56" s="84"/>
      <c r="RW56" s="84"/>
      <c r="RX56" s="84"/>
      <c r="RY56" s="84"/>
      <c r="RZ56" s="84"/>
      <c r="SA56" s="84"/>
      <c r="SB56" s="84"/>
      <c r="SC56" s="84"/>
      <c r="SD56" s="84"/>
      <c r="SE56" s="84"/>
      <c r="SF56" s="84"/>
      <c r="SG56" s="84"/>
      <c r="SH56" s="84"/>
      <c r="SI56" s="84"/>
      <c r="SJ56" s="84"/>
      <c r="SK56" s="84"/>
      <c r="SL56" s="84"/>
      <c r="SM56" s="84"/>
      <c r="SN56" s="84"/>
      <c r="SO56" s="84"/>
      <c r="SP56" s="84"/>
      <c r="SQ56" s="84"/>
      <c r="SR56" s="84"/>
      <c r="SS56" s="84"/>
      <c r="ST56" s="84"/>
      <c r="SU56" s="84"/>
      <c r="SV56" s="84"/>
      <c r="SW56" s="84"/>
      <c r="SX56" s="84"/>
      <c r="SY56" s="84"/>
      <c r="SZ56" s="84"/>
      <c r="TA56" s="84"/>
      <c r="TB56" s="84"/>
      <c r="TC56" s="84"/>
      <c r="TD56" s="84"/>
      <c r="TE56" s="84"/>
      <c r="TF56" s="84"/>
      <c r="TG56" s="84"/>
      <c r="TH56" s="84"/>
      <c r="TI56" s="84"/>
      <c r="TJ56" s="84"/>
      <c r="TK56" s="84"/>
      <c r="TL56" s="84"/>
      <c r="TM56" s="84"/>
      <c r="TN56" s="84"/>
      <c r="TO56" s="84"/>
      <c r="TP56" s="84"/>
      <c r="TQ56" s="84"/>
      <c r="TR56" s="84"/>
      <c r="TS56" s="84"/>
      <c r="TT56" s="84"/>
      <c r="TU56" s="84"/>
      <c r="TV56" s="84"/>
      <c r="TW56" s="84"/>
      <c r="TX56" s="84"/>
      <c r="TY56" s="84"/>
      <c r="TZ56" s="84"/>
      <c r="UA56" s="84"/>
      <c r="UB56" s="84"/>
      <c r="UC56" s="84"/>
      <c r="UD56" s="84"/>
      <c r="UE56" s="84"/>
      <c r="UF56" s="84"/>
      <c r="UG56" s="84"/>
      <c r="UH56" s="84"/>
      <c r="UI56" s="84"/>
      <c r="UJ56" s="84"/>
      <c r="UK56" s="84"/>
      <c r="UL56" s="84"/>
      <c r="UM56" s="84"/>
      <c r="UN56" s="84"/>
      <c r="UO56" s="84"/>
      <c r="UP56" s="84"/>
      <c r="UQ56" s="84"/>
      <c r="UR56" s="84"/>
      <c r="US56" s="84"/>
      <c r="UT56" s="84"/>
      <c r="UU56" s="84"/>
      <c r="UV56" s="84"/>
      <c r="UW56" s="84"/>
      <c r="UX56" s="84"/>
      <c r="UY56" s="84"/>
      <c r="UZ56" s="84"/>
      <c r="VA56" s="84"/>
      <c r="VB56" s="84"/>
      <c r="VC56" s="84"/>
      <c r="VD56" s="84"/>
      <c r="VE56" s="84"/>
      <c r="VF56" s="84"/>
      <c r="VG56" s="84"/>
      <c r="VH56" s="84"/>
      <c r="VI56" s="84"/>
      <c r="VJ56" s="84"/>
      <c r="VK56" s="84"/>
      <c r="VL56" s="84"/>
      <c r="VM56" s="84"/>
      <c r="VN56" s="84"/>
    </row>
    <row r="57" spans="1:586" x14ac:dyDescent="0.45">
      <c r="A57" s="119" t="s">
        <v>58</v>
      </c>
      <c r="B57" s="208" t="s">
        <v>396</v>
      </c>
      <c r="C57" s="184"/>
      <c r="D57" s="187"/>
      <c r="E57" s="184"/>
      <c r="F57" s="187" t="s">
        <v>40</v>
      </c>
      <c r="G57" s="187"/>
      <c r="H57" s="187" t="s">
        <v>40</v>
      </c>
      <c r="I57" s="187" t="s">
        <v>40</v>
      </c>
      <c r="J57" s="187"/>
      <c r="K57" s="187"/>
      <c r="L57" s="187"/>
      <c r="M57" s="184"/>
      <c r="N57" s="184"/>
      <c r="O57" s="184"/>
      <c r="P57" s="184"/>
      <c r="Q57" s="187" t="s">
        <v>40</v>
      </c>
      <c r="R57" s="187"/>
      <c r="S57" s="187"/>
      <c r="T57" s="187" t="s">
        <v>40</v>
      </c>
      <c r="U57" s="184"/>
      <c r="V57" s="184"/>
      <c r="W57" s="187" t="s">
        <v>40</v>
      </c>
      <c r="X57" s="187" t="s">
        <v>40</v>
      </c>
      <c r="Y57" s="187" t="s">
        <v>40</v>
      </c>
      <c r="Z57" s="187" t="s">
        <v>40</v>
      </c>
      <c r="AA57" s="184"/>
      <c r="AB57" s="184"/>
      <c r="AC57" s="97">
        <f t="shared" si="8"/>
        <v>9</v>
      </c>
      <c r="AD57" s="97">
        <f t="shared" si="9"/>
        <v>0</v>
      </c>
      <c r="AE57" s="97">
        <f t="shared" si="9"/>
        <v>2</v>
      </c>
      <c r="AF57" s="97">
        <f t="shared" si="9"/>
        <v>1</v>
      </c>
      <c r="AG57" s="97">
        <f t="shared" si="9"/>
        <v>0</v>
      </c>
      <c r="AH57" s="97">
        <f t="shared" si="9"/>
        <v>1</v>
      </c>
      <c r="AI57" s="97">
        <f t="shared" si="9"/>
        <v>1</v>
      </c>
      <c r="AJ57" s="97">
        <f t="shared" si="9"/>
        <v>1</v>
      </c>
      <c r="AK57" s="97">
        <f t="shared" si="9"/>
        <v>2</v>
      </c>
      <c r="AL57" s="97">
        <f t="shared" si="9"/>
        <v>1</v>
      </c>
      <c r="AM57" s="459"/>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c r="CC57" s="84"/>
      <c r="CD57" s="84"/>
      <c r="CE57" s="84"/>
      <c r="CF57" s="84"/>
      <c r="CG57" s="84"/>
      <c r="CH57" s="84"/>
      <c r="CI57" s="84"/>
      <c r="CJ57" s="84"/>
      <c r="CK57" s="84"/>
      <c r="CL57" s="84"/>
      <c r="CM57" s="84"/>
      <c r="CN57" s="84"/>
      <c r="CO57" s="84"/>
      <c r="CP57" s="84"/>
      <c r="CQ57" s="84"/>
      <c r="CR57" s="84"/>
      <c r="CS57" s="84"/>
      <c r="CT57" s="84"/>
      <c r="CU57" s="84"/>
      <c r="CV57" s="84"/>
      <c r="CW57" s="84"/>
      <c r="CX57" s="84"/>
      <c r="CY57" s="84"/>
      <c r="CZ57" s="84"/>
      <c r="DA57" s="84"/>
      <c r="DB57" s="84"/>
      <c r="DC57" s="84"/>
      <c r="DD57" s="84"/>
      <c r="DE57" s="84"/>
      <c r="DF57" s="84"/>
      <c r="DG57" s="84"/>
      <c r="DH57" s="84"/>
      <c r="DI57" s="84"/>
      <c r="DJ57" s="84"/>
      <c r="DK57" s="84"/>
      <c r="DL57" s="84"/>
      <c r="DM57" s="84"/>
      <c r="DN57" s="84"/>
      <c r="DO57" s="84"/>
      <c r="DP57" s="84"/>
      <c r="DQ57" s="84"/>
      <c r="DR57" s="84"/>
      <c r="DS57" s="84"/>
      <c r="DT57" s="84"/>
      <c r="DU57" s="84"/>
      <c r="DV57" s="84"/>
      <c r="DW57" s="84"/>
      <c r="DX57" s="84"/>
      <c r="DY57" s="84"/>
      <c r="DZ57" s="84"/>
      <c r="EA57" s="84"/>
      <c r="EB57" s="84"/>
      <c r="EC57" s="84"/>
      <c r="ED57" s="84"/>
      <c r="EE57" s="84"/>
      <c r="EF57" s="84"/>
      <c r="EG57" s="84"/>
      <c r="EH57" s="84"/>
      <c r="EI57" s="84"/>
      <c r="EJ57" s="84"/>
      <c r="EK57" s="84"/>
      <c r="EL57" s="84"/>
      <c r="EM57" s="84"/>
      <c r="EN57" s="84"/>
      <c r="EO57" s="84"/>
      <c r="EP57" s="84"/>
      <c r="EQ57" s="84"/>
      <c r="ER57" s="84"/>
      <c r="ES57" s="84"/>
      <c r="ET57" s="84"/>
      <c r="EU57" s="84"/>
      <c r="EV57" s="84"/>
      <c r="EW57" s="84"/>
      <c r="EX57" s="84"/>
      <c r="EY57" s="84"/>
      <c r="EZ57" s="84"/>
      <c r="FA57" s="84"/>
      <c r="FB57" s="84"/>
      <c r="FC57" s="84"/>
      <c r="FD57" s="84"/>
      <c r="FE57" s="84"/>
      <c r="FF57" s="84"/>
      <c r="FG57" s="84"/>
      <c r="FH57" s="84"/>
      <c r="FI57" s="84"/>
      <c r="FJ57" s="84"/>
      <c r="FK57" s="84"/>
      <c r="FL57" s="84"/>
      <c r="FM57" s="84"/>
      <c r="FN57" s="84"/>
      <c r="FO57" s="84"/>
      <c r="FP57" s="84"/>
      <c r="FQ57" s="84"/>
      <c r="FR57" s="84"/>
      <c r="FS57" s="84"/>
      <c r="FT57" s="84"/>
      <c r="FU57" s="84"/>
      <c r="FV57" s="84"/>
      <c r="FW57" s="84"/>
      <c r="FX57" s="84"/>
      <c r="FY57" s="84"/>
      <c r="FZ57" s="84"/>
      <c r="GA57" s="84"/>
      <c r="GB57" s="84"/>
      <c r="GC57" s="84"/>
      <c r="GD57" s="84"/>
      <c r="GE57" s="84"/>
      <c r="GF57" s="84"/>
      <c r="GG57" s="84"/>
      <c r="GH57" s="84"/>
      <c r="GI57" s="84"/>
      <c r="GJ57" s="84"/>
      <c r="GK57" s="84"/>
      <c r="GL57" s="84"/>
      <c r="GM57" s="84"/>
      <c r="GN57" s="84"/>
      <c r="GO57" s="84"/>
      <c r="GP57" s="84"/>
      <c r="GQ57" s="84"/>
      <c r="GR57" s="84"/>
      <c r="GS57" s="84"/>
      <c r="GT57" s="84"/>
      <c r="GU57" s="84"/>
      <c r="GV57" s="84"/>
      <c r="GW57" s="84"/>
      <c r="GX57" s="84"/>
      <c r="GY57" s="84"/>
      <c r="GZ57" s="84"/>
      <c r="HA57" s="84"/>
      <c r="HB57" s="84"/>
      <c r="HC57" s="84"/>
      <c r="HD57" s="84"/>
      <c r="HE57" s="84"/>
      <c r="HF57" s="84"/>
      <c r="HG57" s="84"/>
      <c r="HH57" s="84"/>
      <c r="HI57" s="84"/>
      <c r="HJ57" s="84"/>
      <c r="HK57" s="84"/>
      <c r="HL57" s="84"/>
      <c r="HM57" s="84"/>
      <c r="HN57" s="84"/>
      <c r="HO57" s="84"/>
      <c r="HP57" s="84"/>
      <c r="HQ57" s="84"/>
      <c r="HR57" s="84"/>
      <c r="HS57" s="84"/>
      <c r="HT57" s="84"/>
      <c r="HU57" s="84"/>
      <c r="HV57" s="84"/>
      <c r="HW57" s="84"/>
      <c r="HX57" s="84"/>
      <c r="HY57" s="84"/>
      <c r="HZ57" s="84"/>
      <c r="IA57" s="84"/>
      <c r="IB57" s="84"/>
      <c r="IC57" s="84"/>
      <c r="ID57" s="84"/>
      <c r="IE57" s="84"/>
      <c r="IF57" s="84"/>
      <c r="IG57" s="84"/>
      <c r="IH57" s="84"/>
      <c r="II57" s="84"/>
      <c r="IJ57" s="84"/>
      <c r="IK57" s="84"/>
      <c r="IL57" s="84"/>
      <c r="IM57" s="84"/>
      <c r="IN57" s="84"/>
      <c r="IO57" s="84"/>
      <c r="IP57" s="84"/>
      <c r="IQ57" s="84"/>
      <c r="IR57" s="84"/>
      <c r="IS57" s="84"/>
      <c r="IT57" s="84"/>
      <c r="IU57" s="84"/>
      <c r="IV57" s="84"/>
      <c r="IW57" s="84"/>
      <c r="IX57" s="84"/>
      <c r="IY57" s="84"/>
      <c r="IZ57" s="84"/>
      <c r="JA57" s="84"/>
      <c r="JB57" s="84"/>
      <c r="JC57" s="84"/>
      <c r="JD57" s="84"/>
      <c r="JE57" s="84"/>
      <c r="JF57" s="84"/>
      <c r="JG57" s="84"/>
      <c r="JH57" s="84"/>
      <c r="JI57" s="84"/>
      <c r="JJ57" s="84"/>
      <c r="JK57" s="84"/>
      <c r="JL57" s="84"/>
      <c r="JM57" s="84"/>
      <c r="JN57" s="84"/>
      <c r="JO57" s="84"/>
      <c r="JP57" s="84"/>
      <c r="JQ57" s="84"/>
      <c r="JR57" s="84"/>
      <c r="JS57" s="84"/>
      <c r="JT57" s="84"/>
      <c r="JU57" s="84"/>
      <c r="JV57" s="84"/>
      <c r="JW57" s="84"/>
      <c r="JX57" s="84"/>
      <c r="JY57" s="84"/>
      <c r="JZ57" s="84"/>
      <c r="KA57" s="84"/>
      <c r="KB57" s="84"/>
      <c r="KC57" s="84"/>
      <c r="KD57" s="84"/>
      <c r="KE57" s="84"/>
      <c r="KF57" s="84"/>
      <c r="KG57" s="84"/>
      <c r="KH57" s="84"/>
      <c r="KI57" s="84"/>
      <c r="KJ57" s="84"/>
      <c r="KK57" s="84"/>
      <c r="KL57" s="84"/>
      <c r="KM57" s="84"/>
      <c r="KN57" s="84"/>
      <c r="KO57" s="84"/>
      <c r="KP57" s="84"/>
      <c r="KQ57" s="84"/>
      <c r="KR57" s="84"/>
      <c r="KS57" s="84"/>
      <c r="KT57" s="84"/>
      <c r="KU57" s="84"/>
      <c r="KV57" s="84"/>
      <c r="KW57" s="84"/>
      <c r="KX57" s="84"/>
      <c r="KY57" s="84"/>
      <c r="KZ57" s="84"/>
      <c r="LA57" s="84"/>
      <c r="LB57" s="84"/>
      <c r="LC57" s="84"/>
      <c r="LD57" s="84"/>
      <c r="LE57" s="84"/>
      <c r="LF57" s="84"/>
      <c r="LG57" s="84"/>
      <c r="LH57" s="84"/>
      <c r="LI57" s="84"/>
      <c r="LJ57" s="84"/>
      <c r="LK57" s="84"/>
      <c r="LL57" s="84"/>
      <c r="LM57" s="84"/>
      <c r="LN57" s="84"/>
      <c r="LO57" s="84"/>
      <c r="LP57" s="84"/>
      <c r="LQ57" s="84"/>
      <c r="LR57" s="84"/>
      <c r="LS57" s="84"/>
      <c r="LT57" s="84"/>
      <c r="LU57" s="84"/>
      <c r="LV57" s="84"/>
      <c r="LW57" s="84"/>
      <c r="LX57" s="84"/>
      <c r="LY57" s="84"/>
      <c r="LZ57" s="84"/>
      <c r="MA57" s="84"/>
      <c r="MB57" s="84"/>
      <c r="MC57" s="84"/>
      <c r="MD57" s="84"/>
      <c r="ME57" s="84"/>
      <c r="MF57" s="84"/>
      <c r="MG57" s="84"/>
      <c r="MH57" s="84"/>
      <c r="MI57" s="84"/>
      <c r="MJ57" s="84"/>
      <c r="MK57" s="84"/>
      <c r="ML57" s="84"/>
      <c r="MM57" s="84"/>
      <c r="MN57" s="84"/>
      <c r="MO57" s="84"/>
      <c r="MP57" s="84"/>
      <c r="MQ57" s="84"/>
      <c r="MR57" s="84"/>
      <c r="MS57" s="84"/>
      <c r="MT57" s="84"/>
      <c r="MU57" s="84"/>
      <c r="MV57" s="84"/>
      <c r="MW57" s="84"/>
      <c r="MX57" s="84"/>
      <c r="MY57" s="84"/>
      <c r="MZ57" s="84"/>
      <c r="NA57" s="84"/>
      <c r="NB57" s="84"/>
      <c r="NC57" s="84"/>
      <c r="ND57" s="84"/>
      <c r="NE57" s="84"/>
      <c r="NF57" s="84"/>
      <c r="NG57" s="84"/>
      <c r="NH57" s="84"/>
      <c r="NI57" s="84"/>
      <c r="NJ57" s="84"/>
      <c r="NK57" s="84"/>
      <c r="NL57" s="84"/>
      <c r="NM57" s="84"/>
      <c r="NN57" s="84"/>
      <c r="NO57" s="84"/>
      <c r="NP57" s="84"/>
      <c r="NQ57" s="84"/>
      <c r="NR57" s="84"/>
      <c r="NS57" s="84"/>
      <c r="NT57" s="84"/>
      <c r="NU57" s="84"/>
      <c r="NV57" s="84"/>
      <c r="NW57" s="84"/>
      <c r="NX57" s="84"/>
      <c r="NY57" s="84"/>
      <c r="NZ57" s="84"/>
      <c r="OA57" s="84"/>
      <c r="OB57" s="84"/>
      <c r="OC57" s="84"/>
      <c r="OD57" s="84"/>
      <c r="OE57" s="84"/>
      <c r="OF57" s="84"/>
      <c r="OG57" s="84"/>
      <c r="OH57" s="84"/>
      <c r="OI57" s="84"/>
      <c r="OJ57" s="84"/>
      <c r="OK57" s="84"/>
      <c r="OL57" s="84"/>
      <c r="OM57" s="84"/>
      <c r="ON57" s="84"/>
      <c r="OO57" s="84"/>
      <c r="OP57" s="84"/>
      <c r="OQ57" s="84"/>
      <c r="OR57" s="84"/>
      <c r="OS57" s="84"/>
      <c r="OT57" s="84"/>
      <c r="OU57" s="84"/>
      <c r="OV57" s="84"/>
      <c r="OW57" s="84"/>
      <c r="OX57" s="84"/>
      <c r="OY57" s="84"/>
      <c r="OZ57" s="84"/>
      <c r="PA57" s="84"/>
      <c r="PB57" s="84"/>
      <c r="PC57" s="84"/>
      <c r="PD57" s="84"/>
      <c r="PE57" s="84"/>
      <c r="PF57" s="84"/>
      <c r="PG57" s="84"/>
      <c r="PH57" s="84"/>
      <c r="PI57" s="84"/>
      <c r="PJ57" s="84"/>
      <c r="PK57" s="84"/>
      <c r="PL57" s="84"/>
      <c r="PM57" s="84"/>
      <c r="PN57" s="84"/>
      <c r="PO57" s="84"/>
      <c r="PP57" s="84"/>
      <c r="PQ57" s="84"/>
      <c r="PR57" s="84"/>
      <c r="PS57" s="84"/>
      <c r="PT57" s="84"/>
      <c r="PU57" s="84"/>
      <c r="PV57" s="84"/>
      <c r="PW57" s="84"/>
      <c r="PX57" s="84"/>
      <c r="PY57" s="84"/>
      <c r="PZ57" s="84"/>
      <c r="QA57" s="84"/>
      <c r="QB57" s="84"/>
      <c r="QC57" s="84"/>
      <c r="QD57" s="84"/>
      <c r="QE57" s="84"/>
      <c r="QF57" s="84"/>
      <c r="QG57" s="84"/>
      <c r="QH57" s="84"/>
      <c r="QI57" s="84"/>
      <c r="QJ57" s="84"/>
      <c r="QK57" s="84"/>
      <c r="QL57" s="84"/>
      <c r="QM57" s="84"/>
      <c r="QN57" s="84"/>
      <c r="QO57" s="84"/>
      <c r="QP57" s="84"/>
      <c r="QQ57" s="84"/>
      <c r="QR57" s="84"/>
      <c r="QS57" s="84"/>
      <c r="QT57" s="84"/>
      <c r="QU57" s="84"/>
      <c r="QV57" s="84"/>
      <c r="QW57" s="84"/>
      <c r="QX57" s="84"/>
      <c r="QY57" s="84"/>
      <c r="QZ57" s="84"/>
      <c r="RA57" s="84"/>
      <c r="RB57" s="84"/>
      <c r="RC57" s="84"/>
      <c r="RD57" s="84"/>
      <c r="RE57" s="84"/>
      <c r="RF57" s="84"/>
      <c r="RG57" s="84"/>
      <c r="RH57" s="84"/>
      <c r="RI57" s="84"/>
      <c r="RJ57" s="84"/>
      <c r="RK57" s="84"/>
      <c r="RL57" s="84"/>
      <c r="RM57" s="84"/>
      <c r="RN57" s="84"/>
      <c r="RO57" s="84"/>
      <c r="RP57" s="84"/>
      <c r="RQ57" s="84"/>
      <c r="RR57" s="84"/>
      <c r="RS57" s="84"/>
      <c r="RT57" s="84"/>
      <c r="RU57" s="84"/>
      <c r="RV57" s="84"/>
      <c r="RW57" s="84"/>
      <c r="RX57" s="84"/>
      <c r="RY57" s="84"/>
      <c r="RZ57" s="84"/>
      <c r="SA57" s="84"/>
      <c r="SB57" s="84"/>
      <c r="SC57" s="84"/>
      <c r="SD57" s="84"/>
      <c r="SE57" s="84"/>
      <c r="SF57" s="84"/>
      <c r="SG57" s="84"/>
      <c r="SH57" s="84"/>
      <c r="SI57" s="84"/>
      <c r="SJ57" s="84"/>
      <c r="SK57" s="84"/>
      <c r="SL57" s="84"/>
      <c r="SM57" s="84"/>
      <c r="SN57" s="84"/>
      <c r="SO57" s="84"/>
      <c r="SP57" s="84"/>
      <c r="SQ57" s="84"/>
      <c r="SR57" s="84"/>
      <c r="SS57" s="84"/>
      <c r="ST57" s="84"/>
      <c r="SU57" s="84"/>
      <c r="SV57" s="84"/>
      <c r="SW57" s="84"/>
      <c r="SX57" s="84"/>
      <c r="SY57" s="84"/>
      <c r="SZ57" s="84"/>
      <c r="TA57" s="84"/>
      <c r="TB57" s="84"/>
      <c r="TC57" s="84"/>
      <c r="TD57" s="84"/>
      <c r="TE57" s="84"/>
      <c r="TF57" s="84"/>
      <c r="TG57" s="84"/>
      <c r="TH57" s="84"/>
      <c r="TI57" s="84"/>
      <c r="TJ57" s="84"/>
      <c r="TK57" s="84"/>
      <c r="TL57" s="84"/>
      <c r="TM57" s="84"/>
      <c r="TN57" s="84"/>
      <c r="TO57" s="84"/>
      <c r="TP57" s="84"/>
      <c r="TQ57" s="84"/>
      <c r="TR57" s="84"/>
      <c r="TS57" s="84"/>
      <c r="TT57" s="84"/>
      <c r="TU57" s="84"/>
      <c r="TV57" s="84"/>
      <c r="TW57" s="84"/>
      <c r="TX57" s="84"/>
      <c r="TY57" s="84"/>
      <c r="TZ57" s="84"/>
      <c r="UA57" s="84"/>
      <c r="UB57" s="84"/>
      <c r="UC57" s="84"/>
      <c r="UD57" s="84"/>
      <c r="UE57" s="84"/>
      <c r="UF57" s="84"/>
      <c r="UG57" s="84"/>
      <c r="UH57" s="84"/>
      <c r="UI57" s="84"/>
      <c r="UJ57" s="84"/>
      <c r="UK57" s="84"/>
      <c r="UL57" s="84"/>
      <c r="UM57" s="84"/>
      <c r="UN57" s="84"/>
      <c r="UO57" s="84"/>
      <c r="UP57" s="84"/>
      <c r="UQ57" s="84"/>
      <c r="UR57" s="84"/>
      <c r="US57" s="84"/>
      <c r="UT57" s="84"/>
      <c r="UU57" s="84"/>
      <c r="UV57" s="84"/>
      <c r="UW57" s="84"/>
      <c r="UX57" s="84"/>
      <c r="UY57" s="84"/>
      <c r="UZ57" s="84"/>
      <c r="VA57" s="84"/>
      <c r="VB57" s="84"/>
      <c r="VC57" s="84"/>
      <c r="VD57" s="84"/>
      <c r="VE57" s="84"/>
      <c r="VF57" s="84"/>
      <c r="VG57" s="84"/>
      <c r="VH57" s="84"/>
      <c r="VI57" s="84"/>
      <c r="VJ57" s="84"/>
      <c r="VK57" s="84"/>
      <c r="VL57" s="84"/>
      <c r="VM57" s="84"/>
      <c r="VN57" s="84"/>
    </row>
    <row r="58" spans="1:586" x14ac:dyDescent="0.45">
      <c r="A58" s="196" t="s">
        <v>115</v>
      </c>
      <c r="B58" s="213" t="s">
        <v>397</v>
      </c>
      <c r="C58" s="214"/>
      <c r="D58" s="215" t="s">
        <v>40</v>
      </c>
      <c r="E58" s="214"/>
      <c r="F58" s="215"/>
      <c r="G58" s="215"/>
      <c r="H58" s="214"/>
      <c r="I58" s="215"/>
      <c r="J58" s="214"/>
      <c r="K58" s="215"/>
      <c r="L58" s="215"/>
      <c r="M58" s="214"/>
      <c r="N58" s="214"/>
      <c r="O58" s="214"/>
      <c r="P58" s="214"/>
      <c r="Q58" s="214"/>
      <c r="R58" s="215"/>
      <c r="S58" s="214"/>
      <c r="T58" s="214"/>
      <c r="U58" s="214"/>
      <c r="V58" s="214"/>
      <c r="W58" s="214"/>
      <c r="X58" s="214"/>
      <c r="Y58" s="214"/>
      <c r="Z58" s="214"/>
      <c r="AA58" s="214"/>
      <c r="AB58" s="214"/>
      <c r="AC58" s="96">
        <f t="shared" si="8"/>
        <v>1</v>
      </c>
      <c r="AD58" s="96">
        <f t="shared" si="9"/>
        <v>0</v>
      </c>
      <c r="AE58" s="96">
        <f t="shared" si="9"/>
        <v>0</v>
      </c>
      <c r="AF58" s="96">
        <f t="shared" si="9"/>
        <v>0</v>
      </c>
      <c r="AG58" s="96">
        <f t="shared" si="9"/>
        <v>0</v>
      </c>
      <c r="AH58" s="96">
        <f t="shared" si="9"/>
        <v>0</v>
      </c>
      <c r="AI58" s="96">
        <f t="shared" si="9"/>
        <v>0</v>
      </c>
      <c r="AJ58" s="96">
        <f t="shared" si="9"/>
        <v>0</v>
      </c>
      <c r="AK58" s="96">
        <f t="shared" si="9"/>
        <v>0</v>
      </c>
      <c r="AL58" s="96">
        <f t="shared" si="9"/>
        <v>1</v>
      </c>
      <c r="AM58" s="459"/>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S58" s="84"/>
      <c r="BT58" s="84"/>
      <c r="BU58" s="84"/>
      <c r="BV58" s="84"/>
      <c r="BW58" s="84"/>
      <c r="BX58" s="84"/>
      <c r="BY58" s="84"/>
      <c r="BZ58" s="84"/>
      <c r="CA58" s="84"/>
      <c r="CB58" s="84"/>
      <c r="CC58" s="84"/>
      <c r="CD58" s="84"/>
      <c r="CE58" s="84"/>
      <c r="CF58" s="84"/>
      <c r="CG58" s="84"/>
      <c r="CH58" s="84"/>
      <c r="CI58" s="84"/>
      <c r="CJ58" s="84"/>
      <c r="CK58" s="84"/>
      <c r="CL58" s="84"/>
      <c r="CM58" s="84"/>
      <c r="CN58" s="84"/>
      <c r="CO58" s="84"/>
      <c r="CP58" s="84"/>
      <c r="CQ58" s="84"/>
      <c r="CR58" s="84"/>
      <c r="CS58" s="84"/>
      <c r="CT58" s="84"/>
      <c r="CU58" s="84"/>
      <c r="CV58" s="84"/>
      <c r="CW58" s="84"/>
      <c r="CX58" s="84"/>
      <c r="CY58" s="84"/>
      <c r="CZ58" s="84"/>
      <c r="DA58" s="84"/>
      <c r="DB58" s="84"/>
      <c r="DC58" s="84"/>
      <c r="DD58" s="84"/>
      <c r="DE58" s="84"/>
      <c r="DF58" s="84"/>
      <c r="DG58" s="84"/>
      <c r="DH58" s="84"/>
      <c r="DI58" s="84"/>
      <c r="DJ58" s="84"/>
      <c r="DK58" s="84"/>
      <c r="DL58" s="84"/>
      <c r="DM58" s="84"/>
      <c r="DN58" s="84"/>
      <c r="DO58" s="84"/>
      <c r="DP58" s="84"/>
      <c r="DQ58" s="84"/>
      <c r="DR58" s="84"/>
      <c r="DS58" s="84"/>
      <c r="DT58" s="84"/>
      <c r="DU58" s="84"/>
      <c r="DV58" s="84"/>
      <c r="DW58" s="84"/>
      <c r="DX58" s="84"/>
      <c r="DY58" s="84"/>
      <c r="DZ58" s="84"/>
      <c r="EA58" s="84"/>
      <c r="EB58" s="84"/>
      <c r="EC58" s="84"/>
      <c r="ED58" s="84"/>
      <c r="EE58" s="84"/>
      <c r="EF58" s="84"/>
      <c r="EG58" s="84"/>
      <c r="EH58" s="84"/>
      <c r="EI58" s="84"/>
      <c r="EJ58" s="84"/>
      <c r="EK58" s="84"/>
      <c r="EL58" s="84"/>
      <c r="EM58" s="84"/>
      <c r="EN58" s="84"/>
      <c r="EO58" s="84"/>
      <c r="EP58" s="84"/>
      <c r="EQ58" s="84"/>
      <c r="ER58" s="84"/>
      <c r="ES58" s="84"/>
      <c r="ET58" s="84"/>
      <c r="EU58" s="84"/>
      <c r="EV58" s="84"/>
      <c r="EW58" s="84"/>
      <c r="EX58" s="84"/>
      <c r="EY58" s="84"/>
      <c r="EZ58" s="84"/>
      <c r="FA58" s="84"/>
      <c r="FB58" s="84"/>
      <c r="FC58" s="84"/>
      <c r="FD58" s="84"/>
      <c r="FE58" s="84"/>
      <c r="FF58" s="84"/>
      <c r="FG58" s="84"/>
      <c r="FH58" s="84"/>
      <c r="FI58" s="84"/>
      <c r="FJ58" s="84"/>
      <c r="FK58" s="84"/>
      <c r="FL58" s="84"/>
      <c r="FM58" s="84"/>
      <c r="FN58" s="84"/>
      <c r="FO58" s="84"/>
      <c r="FP58" s="84"/>
      <c r="FQ58" s="84"/>
      <c r="FR58" s="84"/>
      <c r="FS58" s="84"/>
      <c r="FT58" s="84"/>
      <c r="FU58" s="84"/>
      <c r="FV58" s="84"/>
      <c r="FW58" s="84"/>
      <c r="FX58" s="84"/>
      <c r="FY58" s="84"/>
      <c r="FZ58" s="84"/>
      <c r="GA58" s="84"/>
      <c r="GB58" s="84"/>
      <c r="GC58" s="84"/>
      <c r="GD58" s="84"/>
      <c r="GE58" s="84"/>
      <c r="GF58" s="84"/>
      <c r="GG58" s="84"/>
      <c r="GH58" s="84"/>
      <c r="GI58" s="84"/>
      <c r="GJ58" s="84"/>
      <c r="GK58" s="84"/>
      <c r="GL58" s="84"/>
      <c r="GM58" s="84"/>
      <c r="GN58" s="84"/>
      <c r="GO58" s="84"/>
      <c r="GP58" s="84"/>
      <c r="GQ58" s="84"/>
      <c r="GR58" s="84"/>
      <c r="GS58" s="84"/>
      <c r="GT58" s="84"/>
      <c r="GU58" s="84"/>
      <c r="GV58" s="84"/>
      <c r="GW58" s="84"/>
      <c r="GX58" s="84"/>
      <c r="GY58" s="84"/>
      <c r="GZ58" s="84"/>
      <c r="HA58" s="84"/>
      <c r="HB58" s="84"/>
      <c r="HC58" s="84"/>
      <c r="HD58" s="84"/>
      <c r="HE58" s="84"/>
      <c r="HF58" s="84"/>
      <c r="HG58" s="84"/>
      <c r="HH58" s="84"/>
      <c r="HI58" s="84"/>
      <c r="HJ58" s="84"/>
      <c r="HK58" s="84"/>
      <c r="HL58" s="84"/>
      <c r="HM58" s="84"/>
      <c r="HN58" s="84"/>
      <c r="HO58" s="84"/>
      <c r="HP58" s="84"/>
      <c r="HQ58" s="84"/>
      <c r="HR58" s="84"/>
      <c r="HS58" s="84"/>
      <c r="HT58" s="84"/>
      <c r="HU58" s="84"/>
      <c r="HV58" s="84"/>
      <c r="HW58" s="84"/>
      <c r="HX58" s="84"/>
      <c r="HY58" s="84"/>
      <c r="HZ58" s="84"/>
      <c r="IA58" s="84"/>
      <c r="IB58" s="84"/>
      <c r="IC58" s="84"/>
      <c r="ID58" s="84"/>
      <c r="IE58" s="84"/>
      <c r="IF58" s="84"/>
      <c r="IG58" s="84"/>
      <c r="IH58" s="84"/>
      <c r="II58" s="84"/>
      <c r="IJ58" s="84"/>
      <c r="IK58" s="84"/>
      <c r="IL58" s="84"/>
      <c r="IM58" s="84"/>
      <c r="IN58" s="84"/>
      <c r="IO58" s="84"/>
      <c r="IP58" s="84"/>
      <c r="IQ58" s="84"/>
      <c r="IR58" s="84"/>
      <c r="IS58" s="84"/>
      <c r="IT58" s="84"/>
      <c r="IU58" s="84"/>
      <c r="IV58" s="84"/>
      <c r="IW58" s="84"/>
      <c r="IX58" s="84"/>
      <c r="IY58" s="84"/>
      <c r="IZ58" s="84"/>
      <c r="JA58" s="84"/>
      <c r="JB58" s="84"/>
      <c r="JC58" s="84"/>
      <c r="JD58" s="84"/>
      <c r="JE58" s="84"/>
      <c r="JF58" s="84"/>
      <c r="JG58" s="84"/>
      <c r="JH58" s="84"/>
      <c r="JI58" s="84"/>
      <c r="JJ58" s="84"/>
      <c r="JK58" s="84"/>
      <c r="JL58" s="84"/>
      <c r="JM58" s="84"/>
      <c r="JN58" s="84"/>
      <c r="JO58" s="84"/>
      <c r="JP58" s="84"/>
      <c r="JQ58" s="84"/>
      <c r="JR58" s="84"/>
      <c r="JS58" s="84"/>
      <c r="JT58" s="84"/>
      <c r="JU58" s="84"/>
      <c r="JV58" s="84"/>
      <c r="JW58" s="84"/>
      <c r="JX58" s="84"/>
      <c r="JY58" s="84"/>
      <c r="JZ58" s="84"/>
      <c r="KA58" s="84"/>
      <c r="KB58" s="84"/>
      <c r="KC58" s="84"/>
      <c r="KD58" s="84"/>
      <c r="KE58" s="84"/>
      <c r="KF58" s="84"/>
      <c r="KG58" s="84"/>
      <c r="KH58" s="84"/>
      <c r="KI58" s="84"/>
      <c r="KJ58" s="84"/>
      <c r="KK58" s="84"/>
      <c r="KL58" s="84"/>
      <c r="KM58" s="84"/>
      <c r="KN58" s="84"/>
      <c r="KO58" s="84"/>
      <c r="KP58" s="84"/>
      <c r="KQ58" s="84"/>
      <c r="KR58" s="84"/>
      <c r="KS58" s="84"/>
      <c r="KT58" s="84"/>
      <c r="KU58" s="84"/>
      <c r="KV58" s="84"/>
      <c r="KW58" s="84"/>
      <c r="KX58" s="84"/>
      <c r="KY58" s="84"/>
      <c r="KZ58" s="84"/>
      <c r="LA58" s="84"/>
      <c r="LB58" s="84"/>
      <c r="LC58" s="84"/>
      <c r="LD58" s="84"/>
      <c r="LE58" s="84"/>
      <c r="LF58" s="84"/>
      <c r="LG58" s="84"/>
      <c r="LH58" s="84"/>
      <c r="LI58" s="84"/>
      <c r="LJ58" s="84"/>
      <c r="LK58" s="84"/>
      <c r="LL58" s="84"/>
      <c r="LM58" s="84"/>
      <c r="LN58" s="84"/>
      <c r="LO58" s="84"/>
      <c r="LP58" s="84"/>
      <c r="LQ58" s="84"/>
      <c r="LR58" s="84"/>
      <c r="LS58" s="84"/>
      <c r="LT58" s="84"/>
      <c r="LU58" s="84"/>
      <c r="LV58" s="84"/>
      <c r="LW58" s="84"/>
      <c r="LX58" s="84"/>
      <c r="LY58" s="84"/>
      <c r="LZ58" s="84"/>
      <c r="MA58" s="84"/>
      <c r="MB58" s="84"/>
      <c r="MC58" s="84"/>
      <c r="MD58" s="84"/>
      <c r="ME58" s="84"/>
      <c r="MF58" s="84"/>
      <c r="MG58" s="84"/>
      <c r="MH58" s="84"/>
      <c r="MI58" s="84"/>
      <c r="MJ58" s="84"/>
      <c r="MK58" s="84"/>
      <c r="ML58" s="84"/>
      <c r="MM58" s="84"/>
      <c r="MN58" s="84"/>
      <c r="MO58" s="84"/>
      <c r="MP58" s="84"/>
      <c r="MQ58" s="84"/>
      <c r="MR58" s="84"/>
      <c r="MS58" s="84"/>
      <c r="MT58" s="84"/>
      <c r="MU58" s="84"/>
      <c r="MV58" s="84"/>
      <c r="MW58" s="84"/>
      <c r="MX58" s="84"/>
      <c r="MY58" s="84"/>
      <c r="MZ58" s="84"/>
      <c r="NA58" s="84"/>
      <c r="NB58" s="84"/>
      <c r="NC58" s="84"/>
      <c r="ND58" s="84"/>
      <c r="NE58" s="84"/>
      <c r="NF58" s="84"/>
      <c r="NG58" s="84"/>
      <c r="NH58" s="84"/>
      <c r="NI58" s="84"/>
      <c r="NJ58" s="84"/>
      <c r="NK58" s="84"/>
      <c r="NL58" s="84"/>
      <c r="NM58" s="84"/>
      <c r="NN58" s="84"/>
      <c r="NO58" s="84"/>
      <c r="NP58" s="84"/>
      <c r="NQ58" s="84"/>
      <c r="NR58" s="84"/>
      <c r="NS58" s="84"/>
      <c r="NT58" s="84"/>
      <c r="NU58" s="84"/>
      <c r="NV58" s="84"/>
      <c r="NW58" s="84"/>
      <c r="NX58" s="84"/>
      <c r="NY58" s="84"/>
      <c r="NZ58" s="84"/>
      <c r="OA58" s="84"/>
      <c r="OB58" s="84"/>
      <c r="OC58" s="84"/>
      <c r="OD58" s="84"/>
      <c r="OE58" s="84"/>
      <c r="OF58" s="84"/>
      <c r="OG58" s="84"/>
      <c r="OH58" s="84"/>
      <c r="OI58" s="84"/>
      <c r="OJ58" s="84"/>
      <c r="OK58" s="84"/>
      <c r="OL58" s="84"/>
      <c r="OM58" s="84"/>
      <c r="ON58" s="84"/>
      <c r="OO58" s="84"/>
      <c r="OP58" s="84"/>
      <c r="OQ58" s="84"/>
      <c r="OR58" s="84"/>
      <c r="OS58" s="84"/>
      <c r="OT58" s="84"/>
      <c r="OU58" s="84"/>
      <c r="OV58" s="84"/>
      <c r="OW58" s="84"/>
      <c r="OX58" s="84"/>
      <c r="OY58" s="84"/>
      <c r="OZ58" s="84"/>
      <c r="PA58" s="84"/>
      <c r="PB58" s="84"/>
      <c r="PC58" s="84"/>
      <c r="PD58" s="84"/>
      <c r="PE58" s="84"/>
      <c r="PF58" s="84"/>
      <c r="PG58" s="84"/>
      <c r="PH58" s="84"/>
      <c r="PI58" s="84"/>
      <c r="PJ58" s="84"/>
      <c r="PK58" s="84"/>
      <c r="PL58" s="84"/>
      <c r="PM58" s="84"/>
      <c r="PN58" s="84"/>
      <c r="PO58" s="84"/>
      <c r="PP58" s="84"/>
      <c r="PQ58" s="84"/>
      <c r="PR58" s="84"/>
      <c r="PS58" s="84"/>
      <c r="PT58" s="84"/>
      <c r="PU58" s="84"/>
      <c r="PV58" s="84"/>
      <c r="PW58" s="84"/>
      <c r="PX58" s="84"/>
      <c r="PY58" s="84"/>
      <c r="PZ58" s="84"/>
      <c r="QA58" s="84"/>
      <c r="QB58" s="84"/>
      <c r="QC58" s="84"/>
      <c r="QD58" s="84"/>
      <c r="QE58" s="84"/>
      <c r="QF58" s="84"/>
      <c r="QG58" s="84"/>
      <c r="QH58" s="84"/>
      <c r="QI58" s="84"/>
      <c r="QJ58" s="84"/>
      <c r="QK58" s="84"/>
      <c r="QL58" s="84"/>
      <c r="QM58" s="84"/>
      <c r="QN58" s="84"/>
      <c r="QO58" s="84"/>
      <c r="QP58" s="84"/>
      <c r="QQ58" s="84"/>
      <c r="QR58" s="84"/>
      <c r="QS58" s="84"/>
      <c r="QT58" s="84"/>
      <c r="QU58" s="84"/>
      <c r="QV58" s="84"/>
      <c r="QW58" s="84"/>
      <c r="QX58" s="84"/>
      <c r="QY58" s="84"/>
      <c r="QZ58" s="84"/>
      <c r="RA58" s="84"/>
      <c r="RB58" s="84"/>
      <c r="RC58" s="84"/>
      <c r="RD58" s="84"/>
      <c r="RE58" s="84"/>
      <c r="RF58" s="84"/>
      <c r="RG58" s="84"/>
      <c r="RH58" s="84"/>
      <c r="RI58" s="84"/>
      <c r="RJ58" s="84"/>
      <c r="RK58" s="84"/>
      <c r="RL58" s="84"/>
      <c r="RM58" s="84"/>
      <c r="RN58" s="84"/>
      <c r="RO58" s="84"/>
      <c r="RP58" s="84"/>
      <c r="RQ58" s="84"/>
      <c r="RR58" s="84"/>
      <c r="RS58" s="84"/>
      <c r="RT58" s="84"/>
      <c r="RU58" s="84"/>
      <c r="RV58" s="84"/>
      <c r="RW58" s="84"/>
      <c r="RX58" s="84"/>
      <c r="RY58" s="84"/>
      <c r="RZ58" s="84"/>
      <c r="SA58" s="84"/>
      <c r="SB58" s="84"/>
      <c r="SC58" s="84"/>
      <c r="SD58" s="84"/>
      <c r="SE58" s="84"/>
      <c r="SF58" s="84"/>
      <c r="SG58" s="84"/>
      <c r="SH58" s="84"/>
      <c r="SI58" s="84"/>
      <c r="SJ58" s="84"/>
      <c r="SK58" s="84"/>
      <c r="SL58" s="84"/>
      <c r="SM58" s="84"/>
      <c r="SN58" s="84"/>
      <c r="SO58" s="84"/>
      <c r="SP58" s="84"/>
      <c r="SQ58" s="84"/>
      <c r="SR58" s="84"/>
      <c r="SS58" s="84"/>
      <c r="ST58" s="84"/>
      <c r="SU58" s="84"/>
      <c r="SV58" s="84"/>
      <c r="SW58" s="84"/>
      <c r="SX58" s="84"/>
      <c r="SY58" s="84"/>
      <c r="SZ58" s="84"/>
      <c r="TA58" s="84"/>
      <c r="TB58" s="84"/>
      <c r="TC58" s="84"/>
      <c r="TD58" s="84"/>
      <c r="TE58" s="84"/>
      <c r="TF58" s="84"/>
      <c r="TG58" s="84"/>
      <c r="TH58" s="84"/>
      <c r="TI58" s="84"/>
      <c r="TJ58" s="84"/>
      <c r="TK58" s="84"/>
      <c r="TL58" s="84"/>
      <c r="TM58" s="84"/>
      <c r="TN58" s="84"/>
      <c r="TO58" s="84"/>
      <c r="TP58" s="84"/>
      <c r="TQ58" s="84"/>
      <c r="TR58" s="84"/>
      <c r="TS58" s="84"/>
      <c r="TT58" s="84"/>
      <c r="TU58" s="84"/>
      <c r="TV58" s="84"/>
      <c r="TW58" s="84"/>
      <c r="TX58" s="84"/>
      <c r="TY58" s="84"/>
      <c r="TZ58" s="84"/>
      <c r="UA58" s="84"/>
      <c r="UB58" s="84"/>
      <c r="UC58" s="84"/>
      <c r="UD58" s="84"/>
      <c r="UE58" s="84"/>
      <c r="UF58" s="84"/>
      <c r="UG58" s="84"/>
      <c r="UH58" s="84"/>
      <c r="UI58" s="84"/>
      <c r="UJ58" s="84"/>
      <c r="UK58" s="84"/>
      <c r="UL58" s="84"/>
      <c r="UM58" s="84"/>
      <c r="UN58" s="84"/>
      <c r="UO58" s="84"/>
      <c r="UP58" s="84"/>
      <c r="UQ58" s="84"/>
      <c r="UR58" s="84"/>
      <c r="US58" s="84"/>
      <c r="UT58" s="84"/>
      <c r="UU58" s="84"/>
      <c r="UV58" s="84"/>
      <c r="UW58" s="84"/>
      <c r="UX58" s="84"/>
      <c r="UY58" s="84"/>
      <c r="UZ58" s="84"/>
      <c r="VA58" s="84"/>
      <c r="VB58" s="84"/>
      <c r="VC58" s="84"/>
      <c r="VD58" s="84"/>
      <c r="VE58" s="84"/>
      <c r="VF58" s="84"/>
      <c r="VG58" s="84"/>
      <c r="VH58" s="84"/>
      <c r="VI58" s="84"/>
      <c r="VJ58" s="84"/>
      <c r="VK58" s="84"/>
      <c r="VL58" s="84"/>
      <c r="VM58" s="84"/>
      <c r="VN58" s="84"/>
    </row>
    <row r="59" spans="1:586" x14ac:dyDescent="0.45">
      <c r="A59" s="119" t="s">
        <v>117</v>
      </c>
      <c r="B59" s="120" t="s">
        <v>398</v>
      </c>
      <c r="C59" s="187" t="s">
        <v>40</v>
      </c>
      <c r="D59" s="187"/>
      <c r="E59" s="187"/>
      <c r="F59" s="187"/>
      <c r="G59" s="187"/>
      <c r="H59" s="187"/>
      <c r="I59" s="187"/>
      <c r="J59" s="187"/>
      <c r="K59" s="187"/>
      <c r="L59" s="187"/>
      <c r="M59" s="187"/>
      <c r="N59" s="187"/>
      <c r="O59" s="187"/>
      <c r="P59" s="187"/>
      <c r="Q59" s="191"/>
      <c r="R59" s="191"/>
      <c r="S59" s="191"/>
      <c r="T59" s="191"/>
      <c r="U59" s="191"/>
      <c r="V59" s="191"/>
      <c r="W59" s="191"/>
      <c r="X59" s="191"/>
      <c r="Y59" s="191"/>
      <c r="Z59" s="191"/>
      <c r="AA59" s="191"/>
      <c r="AB59" s="191"/>
      <c r="AC59" s="97">
        <f t="shared" si="8"/>
        <v>1</v>
      </c>
      <c r="AD59" s="97">
        <f t="shared" si="9"/>
        <v>1</v>
      </c>
      <c r="AE59" s="97">
        <f t="shared" si="9"/>
        <v>0</v>
      </c>
      <c r="AF59" s="97">
        <f t="shared" si="9"/>
        <v>0</v>
      </c>
      <c r="AG59" s="97">
        <f t="shared" si="9"/>
        <v>0</v>
      </c>
      <c r="AH59" s="97">
        <f t="shared" si="9"/>
        <v>0</v>
      </c>
      <c r="AI59" s="97">
        <f t="shared" si="9"/>
        <v>0</v>
      </c>
      <c r="AJ59" s="97">
        <f t="shared" si="9"/>
        <v>0</v>
      </c>
      <c r="AK59" s="97">
        <f t="shared" si="9"/>
        <v>0</v>
      </c>
      <c r="AL59" s="97">
        <f t="shared" si="9"/>
        <v>0</v>
      </c>
      <c r="AM59" s="459"/>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c r="CC59" s="84"/>
      <c r="CD59" s="84"/>
      <c r="CE59" s="84"/>
      <c r="CF59" s="84"/>
      <c r="CG59" s="84"/>
      <c r="CH59" s="84"/>
      <c r="CI59" s="84"/>
      <c r="CJ59" s="84"/>
      <c r="CK59" s="84"/>
      <c r="CL59" s="84"/>
      <c r="CM59" s="84"/>
      <c r="CN59" s="84"/>
      <c r="CO59" s="84"/>
      <c r="CP59" s="84"/>
      <c r="CQ59" s="84"/>
      <c r="CR59" s="84"/>
      <c r="CS59" s="84"/>
      <c r="CT59" s="84"/>
      <c r="CU59" s="84"/>
      <c r="CV59" s="84"/>
      <c r="CW59" s="84"/>
      <c r="CX59" s="84"/>
      <c r="CY59" s="84"/>
      <c r="CZ59" s="84"/>
      <c r="DA59" s="84"/>
      <c r="DB59" s="84"/>
      <c r="DC59" s="84"/>
      <c r="DD59" s="84"/>
      <c r="DE59" s="84"/>
      <c r="DF59" s="84"/>
      <c r="DG59" s="84"/>
      <c r="DH59" s="84"/>
      <c r="DI59" s="84"/>
      <c r="DJ59" s="84"/>
      <c r="DK59" s="84"/>
      <c r="DL59" s="84"/>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84"/>
      <c r="EQ59" s="84"/>
      <c r="ER59" s="84"/>
      <c r="ES59" s="84"/>
      <c r="ET59" s="84"/>
      <c r="EU59" s="84"/>
      <c r="EV59" s="84"/>
      <c r="EW59" s="84"/>
      <c r="EX59" s="84"/>
      <c r="EY59" s="84"/>
      <c r="EZ59" s="84"/>
      <c r="FA59" s="84"/>
      <c r="FB59" s="84"/>
      <c r="FC59" s="84"/>
      <c r="FD59" s="84"/>
      <c r="FE59" s="84"/>
      <c r="FF59" s="84"/>
      <c r="FG59" s="84"/>
      <c r="FH59" s="84"/>
      <c r="FI59" s="84"/>
      <c r="FJ59" s="84"/>
      <c r="FK59" s="84"/>
      <c r="FL59" s="84"/>
      <c r="FM59" s="84"/>
      <c r="FN59" s="84"/>
      <c r="FO59" s="84"/>
      <c r="FP59" s="84"/>
      <c r="FQ59" s="84"/>
      <c r="FR59" s="84"/>
      <c r="FS59" s="84"/>
      <c r="FT59" s="84"/>
      <c r="FU59" s="84"/>
      <c r="FV59" s="84"/>
      <c r="FW59" s="84"/>
      <c r="FX59" s="84"/>
      <c r="FY59" s="84"/>
      <c r="FZ59" s="84"/>
      <c r="GA59" s="84"/>
      <c r="GB59" s="84"/>
      <c r="GC59" s="84"/>
      <c r="GD59" s="84"/>
      <c r="GE59" s="84"/>
      <c r="GF59" s="84"/>
      <c r="GG59" s="84"/>
      <c r="GH59" s="84"/>
      <c r="GI59" s="84"/>
      <c r="GJ59" s="84"/>
      <c r="GK59" s="84"/>
      <c r="GL59" s="84"/>
      <c r="GM59" s="84"/>
      <c r="GN59" s="84"/>
      <c r="GO59" s="84"/>
      <c r="GP59" s="84"/>
      <c r="GQ59" s="84"/>
      <c r="GR59" s="84"/>
      <c r="GS59" s="84"/>
      <c r="GT59" s="84"/>
      <c r="GU59" s="84"/>
      <c r="GV59" s="84"/>
      <c r="GW59" s="84"/>
      <c r="GX59" s="84"/>
      <c r="GY59" s="84"/>
      <c r="GZ59" s="84"/>
      <c r="HA59" s="84"/>
      <c r="HB59" s="84"/>
      <c r="HC59" s="84"/>
      <c r="HD59" s="84"/>
      <c r="HE59" s="84"/>
      <c r="HF59" s="84"/>
      <c r="HG59" s="84"/>
      <c r="HH59" s="84"/>
      <c r="HI59" s="84"/>
      <c r="HJ59" s="84"/>
      <c r="HK59" s="84"/>
      <c r="HL59" s="84"/>
      <c r="HM59" s="84"/>
      <c r="HN59" s="84"/>
      <c r="HO59" s="84"/>
      <c r="HP59" s="84"/>
      <c r="HQ59" s="84"/>
      <c r="HR59" s="84"/>
      <c r="HS59" s="84"/>
      <c r="HT59" s="84"/>
      <c r="HU59" s="84"/>
      <c r="HV59" s="84"/>
      <c r="HW59" s="84"/>
      <c r="HX59" s="84"/>
      <c r="HY59" s="84"/>
      <c r="HZ59" s="84"/>
      <c r="IA59" s="84"/>
      <c r="IB59" s="84"/>
      <c r="IC59" s="84"/>
      <c r="ID59" s="84"/>
      <c r="IE59" s="84"/>
      <c r="IF59" s="84"/>
      <c r="IG59" s="84"/>
      <c r="IH59" s="84"/>
      <c r="II59" s="84"/>
      <c r="IJ59" s="84"/>
      <c r="IK59" s="84"/>
      <c r="IL59" s="84"/>
      <c r="IM59" s="84"/>
      <c r="IN59" s="84"/>
      <c r="IO59" s="84"/>
      <c r="IP59" s="84"/>
      <c r="IQ59" s="84"/>
      <c r="IR59" s="84"/>
      <c r="IS59" s="84"/>
      <c r="IT59" s="84"/>
      <c r="IU59" s="84"/>
      <c r="IV59" s="84"/>
      <c r="IW59" s="84"/>
      <c r="IX59" s="84"/>
      <c r="IY59" s="84"/>
      <c r="IZ59" s="84"/>
      <c r="JA59" s="84"/>
      <c r="JB59" s="84"/>
      <c r="JC59" s="84"/>
      <c r="JD59" s="84"/>
      <c r="JE59" s="84"/>
      <c r="JF59" s="84"/>
      <c r="JG59" s="84"/>
      <c r="JH59" s="84"/>
      <c r="JI59" s="84"/>
      <c r="JJ59" s="84"/>
      <c r="JK59" s="84"/>
      <c r="JL59" s="84"/>
      <c r="JM59" s="84"/>
      <c r="JN59" s="84"/>
      <c r="JO59" s="84"/>
      <c r="JP59" s="84"/>
      <c r="JQ59" s="84"/>
      <c r="JR59" s="84"/>
      <c r="JS59" s="84"/>
      <c r="JT59" s="84"/>
      <c r="JU59" s="84"/>
      <c r="JV59" s="84"/>
      <c r="JW59" s="84"/>
      <c r="JX59" s="84"/>
      <c r="JY59" s="84"/>
      <c r="JZ59" s="84"/>
      <c r="KA59" s="84"/>
      <c r="KB59" s="84"/>
      <c r="KC59" s="84"/>
      <c r="KD59" s="84"/>
      <c r="KE59" s="84"/>
      <c r="KF59" s="84"/>
      <c r="KG59" s="84"/>
      <c r="KH59" s="84"/>
      <c r="KI59" s="84"/>
      <c r="KJ59" s="84"/>
      <c r="KK59" s="84"/>
      <c r="KL59" s="84"/>
      <c r="KM59" s="84"/>
      <c r="KN59" s="84"/>
      <c r="KO59" s="84"/>
      <c r="KP59" s="84"/>
      <c r="KQ59" s="84"/>
      <c r="KR59" s="84"/>
      <c r="KS59" s="84"/>
      <c r="KT59" s="84"/>
      <c r="KU59" s="84"/>
      <c r="KV59" s="84"/>
      <c r="KW59" s="84"/>
      <c r="KX59" s="84"/>
      <c r="KY59" s="84"/>
      <c r="KZ59" s="84"/>
      <c r="LA59" s="84"/>
      <c r="LB59" s="84"/>
      <c r="LC59" s="84"/>
      <c r="LD59" s="84"/>
      <c r="LE59" s="84"/>
      <c r="LF59" s="84"/>
      <c r="LG59" s="84"/>
      <c r="LH59" s="84"/>
      <c r="LI59" s="84"/>
      <c r="LJ59" s="84"/>
      <c r="LK59" s="84"/>
      <c r="LL59" s="84"/>
      <c r="LM59" s="84"/>
      <c r="LN59" s="84"/>
      <c r="LO59" s="84"/>
      <c r="LP59" s="84"/>
      <c r="LQ59" s="84"/>
      <c r="LR59" s="84"/>
      <c r="LS59" s="84"/>
      <c r="LT59" s="84"/>
      <c r="LU59" s="84"/>
      <c r="LV59" s="84"/>
      <c r="LW59" s="84"/>
      <c r="LX59" s="84"/>
      <c r="LY59" s="84"/>
      <c r="LZ59" s="84"/>
      <c r="MA59" s="84"/>
      <c r="MB59" s="84"/>
      <c r="MC59" s="84"/>
      <c r="MD59" s="84"/>
      <c r="ME59" s="84"/>
      <c r="MF59" s="84"/>
      <c r="MG59" s="84"/>
      <c r="MH59" s="84"/>
      <c r="MI59" s="84"/>
      <c r="MJ59" s="84"/>
      <c r="MK59" s="84"/>
      <c r="ML59" s="84"/>
      <c r="MM59" s="84"/>
      <c r="MN59" s="84"/>
      <c r="MO59" s="84"/>
      <c r="MP59" s="84"/>
      <c r="MQ59" s="84"/>
      <c r="MR59" s="84"/>
      <c r="MS59" s="84"/>
      <c r="MT59" s="84"/>
      <c r="MU59" s="84"/>
      <c r="MV59" s="84"/>
      <c r="MW59" s="84"/>
      <c r="MX59" s="84"/>
      <c r="MY59" s="84"/>
      <c r="MZ59" s="84"/>
      <c r="NA59" s="84"/>
      <c r="NB59" s="84"/>
      <c r="NC59" s="84"/>
      <c r="ND59" s="84"/>
      <c r="NE59" s="84"/>
      <c r="NF59" s="84"/>
      <c r="NG59" s="84"/>
      <c r="NH59" s="84"/>
      <c r="NI59" s="84"/>
      <c r="NJ59" s="84"/>
      <c r="NK59" s="84"/>
      <c r="NL59" s="84"/>
      <c r="NM59" s="84"/>
      <c r="NN59" s="84"/>
      <c r="NO59" s="84"/>
      <c r="NP59" s="84"/>
      <c r="NQ59" s="84"/>
      <c r="NR59" s="84"/>
      <c r="NS59" s="84"/>
      <c r="NT59" s="84"/>
      <c r="NU59" s="84"/>
      <c r="NV59" s="84"/>
      <c r="NW59" s="84"/>
      <c r="NX59" s="84"/>
      <c r="NY59" s="84"/>
      <c r="NZ59" s="84"/>
      <c r="OA59" s="84"/>
      <c r="OB59" s="84"/>
      <c r="OC59" s="84"/>
      <c r="OD59" s="84"/>
      <c r="OE59" s="84"/>
      <c r="OF59" s="84"/>
      <c r="OG59" s="84"/>
      <c r="OH59" s="84"/>
      <c r="OI59" s="84"/>
      <c r="OJ59" s="84"/>
      <c r="OK59" s="84"/>
      <c r="OL59" s="84"/>
      <c r="OM59" s="84"/>
      <c r="ON59" s="84"/>
      <c r="OO59" s="84"/>
      <c r="OP59" s="84"/>
      <c r="OQ59" s="84"/>
      <c r="OR59" s="84"/>
      <c r="OS59" s="84"/>
      <c r="OT59" s="84"/>
      <c r="OU59" s="84"/>
      <c r="OV59" s="84"/>
      <c r="OW59" s="84"/>
      <c r="OX59" s="84"/>
      <c r="OY59" s="84"/>
      <c r="OZ59" s="84"/>
      <c r="PA59" s="84"/>
      <c r="PB59" s="84"/>
      <c r="PC59" s="84"/>
      <c r="PD59" s="84"/>
      <c r="PE59" s="84"/>
      <c r="PF59" s="84"/>
      <c r="PG59" s="84"/>
      <c r="PH59" s="84"/>
      <c r="PI59" s="84"/>
      <c r="PJ59" s="84"/>
      <c r="PK59" s="84"/>
      <c r="PL59" s="84"/>
      <c r="PM59" s="84"/>
      <c r="PN59" s="84"/>
      <c r="PO59" s="84"/>
      <c r="PP59" s="84"/>
      <c r="PQ59" s="84"/>
      <c r="PR59" s="84"/>
      <c r="PS59" s="84"/>
      <c r="PT59" s="84"/>
      <c r="PU59" s="84"/>
      <c r="PV59" s="84"/>
      <c r="PW59" s="84"/>
      <c r="PX59" s="84"/>
      <c r="PY59" s="84"/>
      <c r="PZ59" s="84"/>
      <c r="QA59" s="84"/>
      <c r="QB59" s="84"/>
      <c r="QC59" s="84"/>
      <c r="QD59" s="84"/>
      <c r="QE59" s="84"/>
      <c r="QF59" s="84"/>
      <c r="QG59" s="84"/>
      <c r="QH59" s="84"/>
      <c r="QI59" s="84"/>
      <c r="QJ59" s="84"/>
      <c r="QK59" s="84"/>
      <c r="QL59" s="84"/>
      <c r="QM59" s="84"/>
      <c r="QN59" s="84"/>
      <c r="QO59" s="84"/>
      <c r="QP59" s="84"/>
      <c r="QQ59" s="84"/>
      <c r="QR59" s="84"/>
      <c r="QS59" s="84"/>
      <c r="QT59" s="84"/>
      <c r="QU59" s="84"/>
      <c r="QV59" s="84"/>
      <c r="QW59" s="84"/>
      <c r="QX59" s="84"/>
      <c r="QY59" s="84"/>
      <c r="QZ59" s="84"/>
      <c r="RA59" s="84"/>
      <c r="RB59" s="84"/>
      <c r="RC59" s="84"/>
      <c r="RD59" s="84"/>
      <c r="RE59" s="84"/>
      <c r="RF59" s="84"/>
      <c r="RG59" s="84"/>
      <c r="RH59" s="84"/>
      <c r="RI59" s="84"/>
      <c r="RJ59" s="84"/>
      <c r="RK59" s="84"/>
      <c r="RL59" s="84"/>
      <c r="RM59" s="84"/>
      <c r="RN59" s="84"/>
      <c r="RO59" s="84"/>
      <c r="RP59" s="84"/>
      <c r="RQ59" s="84"/>
      <c r="RR59" s="84"/>
      <c r="RS59" s="84"/>
      <c r="RT59" s="84"/>
      <c r="RU59" s="84"/>
      <c r="RV59" s="84"/>
      <c r="RW59" s="84"/>
      <c r="RX59" s="84"/>
      <c r="RY59" s="84"/>
      <c r="RZ59" s="84"/>
      <c r="SA59" s="84"/>
      <c r="SB59" s="84"/>
      <c r="SC59" s="84"/>
      <c r="SD59" s="84"/>
      <c r="SE59" s="84"/>
      <c r="SF59" s="84"/>
      <c r="SG59" s="84"/>
      <c r="SH59" s="84"/>
      <c r="SI59" s="84"/>
      <c r="SJ59" s="84"/>
      <c r="SK59" s="84"/>
      <c r="SL59" s="84"/>
      <c r="SM59" s="84"/>
      <c r="SN59" s="84"/>
      <c r="SO59" s="84"/>
      <c r="SP59" s="84"/>
      <c r="SQ59" s="84"/>
      <c r="SR59" s="84"/>
      <c r="SS59" s="84"/>
      <c r="ST59" s="84"/>
      <c r="SU59" s="84"/>
      <c r="SV59" s="84"/>
      <c r="SW59" s="84"/>
      <c r="SX59" s="84"/>
      <c r="SY59" s="84"/>
      <c r="SZ59" s="84"/>
      <c r="TA59" s="84"/>
      <c r="TB59" s="84"/>
      <c r="TC59" s="84"/>
      <c r="TD59" s="84"/>
      <c r="TE59" s="84"/>
      <c r="TF59" s="84"/>
      <c r="TG59" s="84"/>
      <c r="TH59" s="84"/>
      <c r="TI59" s="84"/>
      <c r="TJ59" s="84"/>
      <c r="TK59" s="84"/>
      <c r="TL59" s="84"/>
      <c r="TM59" s="84"/>
      <c r="TN59" s="84"/>
      <c r="TO59" s="84"/>
      <c r="TP59" s="84"/>
      <c r="TQ59" s="84"/>
      <c r="TR59" s="84"/>
      <c r="TS59" s="84"/>
      <c r="TT59" s="84"/>
      <c r="TU59" s="84"/>
      <c r="TV59" s="84"/>
      <c r="TW59" s="84"/>
      <c r="TX59" s="84"/>
      <c r="TY59" s="84"/>
      <c r="TZ59" s="84"/>
      <c r="UA59" s="84"/>
      <c r="UB59" s="84"/>
      <c r="UC59" s="84"/>
      <c r="UD59" s="84"/>
      <c r="UE59" s="84"/>
      <c r="UF59" s="84"/>
      <c r="UG59" s="84"/>
      <c r="UH59" s="84"/>
      <c r="UI59" s="84"/>
      <c r="UJ59" s="84"/>
      <c r="UK59" s="84"/>
      <c r="UL59" s="84"/>
      <c r="UM59" s="84"/>
      <c r="UN59" s="84"/>
      <c r="UO59" s="84"/>
      <c r="UP59" s="84"/>
      <c r="UQ59" s="84"/>
      <c r="UR59" s="84"/>
      <c r="US59" s="84"/>
      <c r="UT59" s="84"/>
      <c r="UU59" s="84"/>
      <c r="UV59" s="84"/>
      <c r="UW59" s="84"/>
      <c r="UX59" s="84"/>
      <c r="UY59" s="84"/>
      <c r="UZ59" s="84"/>
      <c r="VA59" s="84"/>
      <c r="VB59" s="84"/>
      <c r="VC59" s="84"/>
      <c r="VD59" s="84"/>
      <c r="VE59" s="84"/>
      <c r="VF59" s="84"/>
      <c r="VG59" s="84"/>
      <c r="VH59" s="84"/>
      <c r="VI59" s="84"/>
      <c r="VJ59" s="84"/>
      <c r="VK59" s="84"/>
      <c r="VL59" s="84"/>
      <c r="VM59" s="84"/>
      <c r="VN59" s="84"/>
    </row>
    <row r="60" spans="1:586" s="268" customFormat="1" ht="33.65" customHeight="1" x14ac:dyDescent="0.45">
      <c r="A60" s="119" t="s">
        <v>119</v>
      </c>
      <c r="B60" s="120" t="s">
        <v>399</v>
      </c>
      <c r="C60" s="121" t="s">
        <v>40</v>
      </c>
      <c r="D60" s="121"/>
      <c r="E60" s="121" t="s">
        <v>40</v>
      </c>
      <c r="F60" s="121"/>
      <c r="G60" s="121"/>
      <c r="H60" s="121"/>
      <c r="I60" s="121"/>
      <c r="J60" s="121"/>
      <c r="K60" s="121"/>
      <c r="L60" s="121"/>
      <c r="M60" s="121"/>
      <c r="N60" s="121"/>
      <c r="O60" s="121"/>
      <c r="P60" s="121"/>
      <c r="Q60" s="122"/>
      <c r="R60" s="122" t="s">
        <v>40</v>
      </c>
      <c r="S60" s="122"/>
      <c r="T60" s="122"/>
      <c r="U60" s="122"/>
      <c r="V60" s="122"/>
      <c r="W60" s="122"/>
      <c r="X60" s="122"/>
      <c r="Y60" s="122"/>
      <c r="Z60" s="122"/>
      <c r="AA60" s="122"/>
      <c r="AB60" s="122"/>
      <c r="AC60" s="97">
        <f t="shared" si="8"/>
        <v>3</v>
      </c>
      <c r="AD60" s="97">
        <f t="shared" si="9"/>
        <v>1</v>
      </c>
      <c r="AE60" s="97">
        <f t="shared" si="9"/>
        <v>0</v>
      </c>
      <c r="AF60" s="97">
        <f t="shared" si="9"/>
        <v>0</v>
      </c>
      <c r="AG60" s="97">
        <f t="shared" si="9"/>
        <v>1</v>
      </c>
      <c r="AH60" s="97">
        <f t="shared" si="9"/>
        <v>0</v>
      </c>
      <c r="AI60" s="97">
        <f t="shared" si="9"/>
        <v>0</v>
      </c>
      <c r="AJ60" s="97">
        <f t="shared" si="9"/>
        <v>0</v>
      </c>
      <c r="AK60" s="97">
        <f t="shared" si="9"/>
        <v>0</v>
      </c>
      <c r="AL60" s="97">
        <f t="shared" si="9"/>
        <v>1</v>
      </c>
      <c r="AM60" s="459"/>
    </row>
    <row r="61" spans="1:586" s="268" customFormat="1" ht="21.65" customHeight="1" x14ac:dyDescent="0.45">
      <c r="A61" s="119" t="s">
        <v>133</v>
      </c>
      <c r="B61" s="120" t="s">
        <v>400</v>
      </c>
      <c r="C61" s="121"/>
      <c r="D61" s="121"/>
      <c r="E61" s="121"/>
      <c r="F61" s="121"/>
      <c r="G61" s="121"/>
      <c r="H61" s="121"/>
      <c r="I61" s="121"/>
      <c r="J61" s="121" t="s">
        <v>40</v>
      </c>
      <c r="K61" s="121"/>
      <c r="L61" s="121"/>
      <c r="M61" s="121"/>
      <c r="N61" s="121"/>
      <c r="O61" s="121"/>
      <c r="P61" s="121"/>
      <c r="Q61" s="122"/>
      <c r="R61" s="122"/>
      <c r="S61" s="122"/>
      <c r="T61" s="122"/>
      <c r="U61" s="122"/>
      <c r="V61" s="122"/>
      <c r="W61" s="122"/>
      <c r="X61" s="122"/>
      <c r="Y61" s="122"/>
      <c r="Z61" s="122"/>
      <c r="AA61" s="122"/>
      <c r="AB61" s="122"/>
      <c r="AC61" s="97">
        <f t="shared" si="8"/>
        <v>1</v>
      </c>
      <c r="AD61" s="97">
        <f t="shared" si="9"/>
        <v>1</v>
      </c>
      <c r="AE61" s="97">
        <f t="shared" si="9"/>
        <v>0</v>
      </c>
      <c r="AF61" s="97">
        <f t="shared" si="9"/>
        <v>0</v>
      </c>
      <c r="AG61" s="97">
        <f t="shared" si="9"/>
        <v>0</v>
      </c>
      <c r="AH61" s="97">
        <f t="shared" si="9"/>
        <v>0</v>
      </c>
      <c r="AI61" s="97">
        <f t="shared" si="9"/>
        <v>0</v>
      </c>
      <c r="AJ61" s="97">
        <f t="shared" si="9"/>
        <v>0</v>
      </c>
      <c r="AK61" s="97">
        <f t="shared" si="9"/>
        <v>0</v>
      </c>
      <c r="AL61" s="97">
        <f t="shared" si="9"/>
        <v>0</v>
      </c>
      <c r="AM61" s="459"/>
    </row>
    <row r="62" spans="1:586" s="269" customFormat="1" ht="21.65" customHeight="1" x14ac:dyDescent="0.45">
      <c r="A62" s="159" t="s">
        <v>139</v>
      </c>
      <c r="B62" s="189" t="s">
        <v>401</v>
      </c>
      <c r="C62" s="122"/>
      <c r="D62" s="122"/>
      <c r="E62" s="122"/>
      <c r="F62" s="122"/>
      <c r="G62" s="122"/>
      <c r="H62" s="122"/>
      <c r="I62" s="122"/>
      <c r="J62" s="122"/>
      <c r="K62" s="122"/>
      <c r="L62" s="122"/>
      <c r="M62" s="122" t="s">
        <v>40</v>
      </c>
      <c r="N62" s="122"/>
      <c r="O62" s="122"/>
      <c r="P62" s="122"/>
      <c r="Q62" s="122"/>
      <c r="R62" s="122"/>
      <c r="S62" s="122"/>
      <c r="T62" s="122"/>
      <c r="U62" s="122"/>
      <c r="V62" s="122"/>
      <c r="W62" s="122"/>
      <c r="X62" s="122"/>
      <c r="Y62" s="122"/>
      <c r="Z62" s="122"/>
      <c r="AA62" s="122"/>
      <c r="AB62" s="122"/>
      <c r="AC62" s="97">
        <f t="shared" si="8"/>
        <v>1</v>
      </c>
      <c r="AD62" s="97">
        <f t="shared" si="9"/>
        <v>0</v>
      </c>
      <c r="AE62" s="97">
        <f t="shared" si="9"/>
        <v>0</v>
      </c>
      <c r="AF62" s="97">
        <f t="shared" si="9"/>
        <v>1</v>
      </c>
      <c r="AG62" s="97">
        <f t="shared" si="9"/>
        <v>0</v>
      </c>
      <c r="AH62" s="97">
        <f t="shared" si="9"/>
        <v>0</v>
      </c>
      <c r="AI62" s="97">
        <f t="shared" si="9"/>
        <v>0</v>
      </c>
      <c r="AJ62" s="97">
        <f t="shared" si="9"/>
        <v>0</v>
      </c>
      <c r="AK62" s="97">
        <f t="shared" si="9"/>
        <v>0</v>
      </c>
      <c r="AL62" s="97">
        <f t="shared" si="9"/>
        <v>0</v>
      </c>
      <c r="AM62" s="459"/>
    </row>
    <row r="63" spans="1:586" s="268" customFormat="1" ht="21.65" customHeight="1" x14ac:dyDescent="0.45">
      <c r="A63" s="119" t="s">
        <v>246</v>
      </c>
      <c r="B63" s="120" t="s">
        <v>402</v>
      </c>
      <c r="C63" s="121"/>
      <c r="D63" s="121"/>
      <c r="E63" s="121"/>
      <c r="F63" s="121"/>
      <c r="G63" s="121"/>
      <c r="H63" s="121"/>
      <c r="I63" s="121"/>
      <c r="J63" s="121"/>
      <c r="K63" s="121"/>
      <c r="L63" s="121"/>
      <c r="M63" s="121"/>
      <c r="N63" s="121"/>
      <c r="O63" s="121"/>
      <c r="P63" s="121"/>
      <c r="Q63" s="122"/>
      <c r="R63" s="122"/>
      <c r="S63" s="122"/>
      <c r="T63" s="122"/>
      <c r="U63" s="122"/>
      <c r="V63" s="122" t="s">
        <v>40</v>
      </c>
      <c r="W63" s="122"/>
      <c r="X63" s="122"/>
      <c r="Y63" s="122"/>
      <c r="Z63" s="122"/>
      <c r="AA63" s="122"/>
      <c r="AB63" s="122"/>
      <c r="AC63" s="97">
        <f t="shared" si="8"/>
        <v>1</v>
      </c>
      <c r="AD63" s="97">
        <f t="shared" si="9"/>
        <v>0</v>
      </c>
      <c r="AE63" s="97">
        <f t="shared" si="9"/>
        <v>0</v>
      </c>
      <c r="AF63" s="97">
        <f t="shared" si="9"/>
        <v>0</v>
      </c>
      <c r="AG63" s="97">
        <f t="shared" si="9"/>
        <v>0</v>
      </c>
      <c r="AH63" s="97">
        <f t="shared" si="9"/>
        <v>0</v>
      </c>
      <c r="AI63" s="97">
        <f t="shared" si="9"/>
        <v>0</v>
      </c>
      <c r="AJ63" s="97">
        <f t="shared" si="9"/>
        <v>1</v>
      </c>
      <c r="AK63" s="97">
        <f t="shared" si="9"/>
        <v>0</v>
      </c>
      <c r="AL63" s="97">
        <f t="shared" si="9"/>
        <v>0</v>
      </c>
      <c r="AM63" s="460"/>
    </row>
    <row r="64" spans="1:586" x14ac:dyDescent="0.45">
      <c r="A64" s="446" t="s">
        <v>403</v>
      </c>
      <c r="B64" s="447"/>
      <c r="C64" s="448"/>
      <c r="D64" s="432"/>
      <c r="E64" s="432"/>
      <c r="F64" s="432"/>
      <c r="G64" s="432"/>
      <c r="H64" s="432"/>
      <c r="I64" s="432"/>
      <c r="J64" s="432"/>
      <c r="K64" s="432"/>
      <c r="L64" s="448"/>
      <c r="M64" s="432"/>
      <c r="N64" s="432"/>
      <c r="O64" s="432"/>
      <c r="P64" s="432"/>
      <c r="Q64" s="432"/>
      <c r="R64" s="207"/>
      <c r="S64" s="207"/>
      <c r="T64" s="207"/>
      <c r="U64" s="207"/>
      <c r="V64" s="207"/>
      <c r="W64" s="207"/>
      <c r="X64" s="207"/>
      <c r="Y64" s="207"/>
      <c r="Z64" s="207"/>
      <c r="AA64" s="207"/>
      <c r="AB64" s="207"/>
      <c r="AC64" s="448"/>
      <c r="AD64" s="432"/>
      <c r="AE64" s="432"/>
      <c r="AF64" s="432"/>
      <c r="AG64" s="432"/>
      <c r="AH64" s="432"/>
      <c r="AI64" s="432"/>
      <c r="AJ64" s="432"/>
      <c r="AK64" s="432"/>
      <c r="AL64" s="432"/>
      <c r="AM64" s="449"/>
      <c r="AN64" s="83"/>
      <c r="AO64" s="84"/>
    </row>
    <row r="65" spans="1:41" ht="32" x14ac:dyDescent="0.45">
      <c r="A65" s="218" t="s">
        <v>37</v>
      </c>
      <c r="B65" s="219" t="s">
        <v>404</v>
      </c>
      <c r="C65" s="440"/>
      <c r="D65" s="441"/>
      <c r="E65" s="441"/>
      <c r="F65" s="441"/>
      <c r="G65" s="441"/>
      <c r="H65" s="441"/>
      <c r="I65" s="441"/>
      <c r="J65" s="441"/>
      <c r="K65" s="441"/>
      <c r="L65" s="441"/>
      <c r="M65" s="441"/>
      <c r="N65" s="441"/>
      <c r="O65" s="441"/>
      <c r="P65" s="441"/>
      <c r="Q65" s="441"/>
      <c r="R65" s="441"/>
      <c r="S65" s="441"/>
      <c r="T65" s="441"/>
      <c r="U65" s="441"/>
      <c r="V65" s="441"/>
      <c r="W65" s="441"/>
      <c r="X65" s="441"/>
      <c r="Y65" s="441"/>
      <c r="Z65" s="441"/>
      <c r="AA65" s="441"/>
      <c r="AB65" s="441"/>
      <c r="AC65" s="441"/>
      <c r="AD65" s="441"/>
      <c r="AE65" s="441"/>
      <c r="AF65" s="441"/>
      <c r="AG65" s="441"/>
      <c r="AH65" s="441"/>
      <c r="AI65" s="441"/>
      <c r="AJ65" s="441"/>
      <c r="AK65" s="441"/>
      <c r="AL65" s="441"/>
      <c r="AM65" s="442"/>
      <c r="AN65" s="83"/>
      <c r="AO65" s="84"/>
    </row>
    <row r="66" spans="1:41" x14ac:dyDescent="0.45">
      <c r="A66" s="157" t="s">
        <v>41</v>
      </c>
      <c r="B66" s="158" t="s">
        <v>405</v>
      </c>
      <c r="C66" s="35"/>
      <c r="D66" s="35"/>
      <c r="E66" s="35"/>
      <c r="F66" s="35"/>
      <c r="G66" s="35" t="s">
        <v>40</v>
      </c>
      <c r="H66" s="35" t="s">
        <v>40</v>
      </c>
      <c r="I66" s="35" t="s">
        <v>40</v>
      </c>
      <c r="J66" s="35"/>
      <c r="K66" s="35"/>
      <c r="L66" s="35"/>
      <c r="M66" s="35"/>
      <c r="N66" s="35" t="s">
        <v>40</v>
      </c>
      <c r="O66" s="35"/>
      <c r="P66" s="35" t="s">
        <v>40</v>
      </c>
      <c r="Q66" s="35"/>
      <c r="R66" s="35"/>
      <c r="S66" s="35"/>
      <c r="T66" s="35" t="s">
        <v>40</v>
      </c>
      <c r="U66" s="35"/>
      <c r="V66" s="35"/>
      <c r="W66" s="35"/>
      <c r="X66" s="35"/>
      <c r="Y66" s="35"/>
      <c r="Z66" s="35"/>
      <c r="AA66" s="35"/>
      <c r="AB66" s="35"/>
      <c r="AC66" s="97">
        <f t="shared" ref="AC66:AC84" si="10">COUNTIF(C66:AB66,"x")</f>
        <v>6</v>
      </c>
      <c r="AD66" s="97">
        <f t="shared" ref="AD66:AL75" si="11">COUNTIFS($C66:$AB66,"x",$C$3:$AB$3,AD$7)</f>
        <v>1</v>
      </c>
      <c r="AE66" s="97">
        <f t="shared" si="11"/>
        <v>1</v>
      </c>
      <c r="AF66" s="97">
        <f t="shared" si="11"/>
        <v>0</v>
      </c>
      <c r="AG66" s="97">
        <f t="shared" si="11"/>
        <v>2</v>
      </c>
      <c r="AH66" s="97">
        <f t="shared" si="11"/>
        <v>1</v>
      </c>
      <c r="AI66" s="97">
        <f t="shared" si="11"/>
        <v>0</v>
      </c>
      <c r="AJ66" s="97">
        <f t="shared" si="11"/>
        <v>0</v>
      </c>
      <c r="AK66" s="97">
        <f t="shared" si="11"/>
        <v>0</v>
      </c>
      <c r="AL66" s="97">
        <f t="shared" si="11"/>
        <v>1</v>
      </c>
      <c r="AM66" s="462" t="s">
        <v>598</v>
      </c>
      <c r="AN66" s="83"/>
      <c r="AO66" s="84"/>
    </row>
    <row r="67" spans="1:41" x14ac:dyDescent="0.45">
      <c r="A67" s="157" t="s">
        <v>58</v>
      </c>
      <c r="B67" s="158" t="s">
        <v>406</v>
      </c>
      <c r="C67" s="35"/>
      <c r="D67" s="35"/>
      <c r="E67" s="35"/>
      <c r="F67" s="35"/>
      <c r="G67" s="35"/>
      <c r="H67" s="35"/>
      <c r="I67" s="35"/>
      <c r="J67" s="35" t="s">
        <v>40</v>
      </c>
      <c r="K67" s="35"/>
      <c r="L67" s="35"/>
      <c r="M67" s="35"/>
      <c r="N67" s="35"/>
      <c r="O67" s="35" t="s">
        <v>40</v>
      </c>
      <c r="P67" s="35"/>
      <c r="Q67" s="35"/>
      <c r="R67" s="35"/>
      <c r="S67" s="35"/>
      <c r="T67" s="35"/>
      <c r="U67" s="35"/>
      <c r="V67" s="35"/>
      <c r="W67" s="35" t="s">
        <v>40</v>
      </c>
      <c r="X67" s="35"/>
      <c r="Y67" s="35"/>
      <c r="Z67" s="35"/>
      <c r="AA67" s="35"/>
      <c r="AB67" s="35"/>
      <c r="AC67" s="97">
        <f t="shared" si="10"/>
        <v>3</v>
      </c>
      <c r="AD67" s="97">
        <f t="shared" si="11"/>
        <v>1</v>
      </c>
      <c r="AE67" s="97">
        <f t="shared" si="11"/>
        <v>0</v>
      </c>
      <c r="AF67" s="97">
        <f t="shared" si="11"/>
        <v>1</v>
      </c>
      <c r="AG67" s="97">
        <f t="shared" si="11"/>
        <v>0</v>
      </c>
      <c r="AH67" s="97">
        <f t="shared" si="11"/>
        <v>0</v>
      </c>
      <c r="AI67" s="97">
        <f t="shared" si="11"/>
        <v>0</v>
      </c>
      <c r="AJ67" s="97">
        <f t="shared" si="11"/>
        <v>0</v>
      </c>
      <c r="AK67" s="97">
        <f t="shared" si="11"/>
        <v>1</v>
      </c>
      <c r="AL67" s="97">
        <f t="shared" si="11"/>
        <v>0</v>
      </c>
      <c r="AM67" s="463"/>
      <c r="AN67" s="83"/>
      <c r="AO67" s="84"/>
    </row>
    <row r="68" spans="1:41" x14ac:dyDescent="0.45">
      <c r="A68" s="157" t="s">
        <v>115</v>
      </c>
      <c r="B68" s="158" t="s">
        <v>407</v>
      </c>
      <c r="C68" s="35"/>
      <c r="D68" s="35"/>
      <c r="E68" s="35"/>
      <c r="F68" s="35"/>
      <c r="G68" s="35"/>
      <c r="H68" s="35"/>
      <c r="I68" s="35"/>
      <c r="J68" s="35"/>
      <c r="K68" s="35"/>
      <c r="L68" s="35"/>
      <c r="M68" s="35"/>
      <c r="N68" s="35"/>
      <c r="O68" s="35"/>
      <c r="P68" s="35"/>
      <c r="Q68" s="35"/>
      <c r="R68" s="35"/>
      <c r="S68" s="35"/>
      <c r="T68" s="35"/>
      <c r="U68" s="35" t="s">
        <v>40</v>
      </c>
      <c r="V68" s="35"/>
      <c r="W68" s="35"/>
      <c r="X68" s="35"/>
      <c r="Y68" s="35"/>
      <c r="Z68" s="35"/>
      <c r="AA68" s="35"/>
      <c r="AB68" s="35"/>
      <c r="AC68" s="97">
        <f t="shared" si="10"/>
        <v>1</v>
      </c>
      <c r="AD68" s="97">
        <f t="shared" si="11"/>
        <v>0</v>
      </c>
      <c r="AE68" s="97">
        <f t="shared" si="11"/>
        <v>0</v>
      </c>
      <c r="AF68" s="97">
        <f t="shared" si="11"/>
        <v>0</v>
      </c>
      <c r="AG68" s="97">
        <f t="shared" si="11"/>
        <v>0</v>
      </c>
      <c r="AH68" s="97">
        <f t="shared" si="11"/>
        <v>0</v>
      </c>
      <c r="AI68" s="97">
        <f t="shared" si="11"/>
        <v>1</v>
      </c>
      <c r="AJ68" s="97">
        <f t="shared" si="11"/>
        <v>0</v>
      </c>
      <c r="AK68" s="97">
        <f t="shared" si="11"/>
        <v>0</v>
      </c>
      <c r="AL68" s="97">
        <f t="shared" si="11"/>
        <v>0</v>
      </c>
      <c r="AM68" s="463"/>
      <c r="AN68" s="83"/>
      <c r="AO68" s="84"/>
    </row>
    <row r="69" spans="1:41" s="233" customFormat="1" x14ac:dyDescent="0.45">
      <c r="A69" s="157" t="s">
        <v>117</v>
      </c>
      <c r="B69" s="221" t="s">
        <v>408</v>
      </c>
      <c r="C69" s="96" t="s">
        <v>40</v>
      </c>
      <c r="D69" s="96"/>
      <c r="E69" s="96"/>
      <c r="F69" s="96" t="s">
        <v>40</v>
      </c>
      <c r="G69" s="96"/>
      <c r="H69" s="96"/>
      <c r="I69" s="96"/>
      <c r="J69" s="96"/>
      <c r="K69" s="96"/>
      <c r="L69" s="96"/>
      <c r="M69" s="96"/>
      <c r="N69" s="96"/>
      <c r="O69" s="96"/>
      <c r="P69" s="96"/>
      <c r="Q69" s="96"/>
      <c r="R69" s="96"/>
      <c r="S69" s="96"/>
      <c r="T69" s="96"/>
      <c r="U69" s="96"/>
      <c r="V69" s="96"/>
      <c r="W69" s="96"/>
      <c r="X69" s="96"/>
      <c r="Y69" s="96" t="s">
        <v>40</v>
      </c>
      <c r="Z69" s="96" t="s">
        <v>40</v>
      </c>
      <c r="AA69" s="96"/>
      <c r="AB69" s="96"/>
      <c r="AC69" s="222">
        <f t="shared" si="10"/>
        <v>4</v>
      </c>
      <c r="AD69" s="96">
        <f t="shared" si="11"/>
        <v>1</v>
      </c>
      <c r="AE69" s="96">
        <f t="shared" si="11"/>
        <v>1</v>
      </c>
      <c r="AF69" s="96">
        <f t="shared" si="11"/>
        <v>0</v>
      </c>
      <c r="AG69" s="96">
        <f t="shared" si="11"/>
        <v>0</v>
      </c>
      <c r="AH69" s="96">
        <f t="shared" si="11"/>
        <v>0</v>
      </c>
      <c r="AI69" s="96">
        <f t="shared" si="11"/>
        <v>0</v>
      </c>
      <c r="AJ69" s="96">
        <f t="shared" si="11"/>
        <v>1</v>
      </c>
      <c r="AK69" s="96">
        <f t="shared" si="11"/>
        <v>1</v>
      </c>
      <c r="AL69" s="96">
        <f t="shared" si="11"/>
        <v>0</v>
      </c>
      <c r="AM69" s="463"/>
      <c r="AO69" s="393"/>
    </row>
    <row r="70" spans="1:41" s="269" customFormat="1" ht="16.5" customHeight="1" x14ac:dyDescent="0.45">
      <c r="A70" s="157" t="s">
        <v>119</v>
      </c>
      <c r="B70" s="158" t="s">
        <v>409</v>
      </c>
      <c r="C70" s="122" t="s">
        <v>40</v>
      </c>
      <c r="D70" s="122" t="s">
        <v>40</v>
      </c>
      <c r="E70" s="122" t="s">
        <v>40</v>
      </c>
      <c r="F70" s="122" t="s">
        <v>40</v>
      </c>
      <c r="G70" s="122"/>
      <c r="H70" s="122"/>
      <c r="I70" s="122"/>
      <c r="J70" s="122"/>
      <c r="K70" s="122" t="s">
        <v>40</v>
      </c>
      <c r="L70" s="122"/>
      <c r="M70" s="122" t="s">
        <v>40</v>
      </c>
      <c r="N70" s="122"/>
      <c r="O70" s="122"/>
      <c r="P70" s="122"/>
      <c r="Q70" s="122" t="s">
        <v>40</v>
      </c>
      <c r="R70" s="122"/>
      <c r="S70" s="122"/>
      <c r="T70" s="122"/>
      <c r="U70" s="122"/>
      <c r="V70" s="122"/>
      <c r="W70" s="122"/>
      <c r="X70" s="122" t="s">
        <v>40</v>
      </c>
      <c r="Y70" s="122" t="s">
        <v>40</v>
      </c>
      <c r="Z70" s="122" t="s">
        <v>40</v>
      </c>
      <c r="AA70" s="122"/>
      <c r="AB70" s="122"/>
      <c r="AC70" s="203">
        <f t="shared" si="10"/>
        <v>10</v>
      </c>
      <c r="AD70" s="97">
        <f t="shared" si="11"/>
        <v>1</v>
      </c>
      <c r="AE70" s="97">
        <f t="shared" si="11"/>
        <v>1</v>
      </c>
      <c r="AF70" s="97">
        <f t="shared" si="11"/>
        <v>2</v>
      </c>
      <c r="AG70" s="97">
        <f t="shared" si="11"/>
        <v>0</v>
      </c>
      <c r="AH70" s="97">
        <f t="shared" si="11"/>
        <v>0</v>
      </c>
      <c r="AI70" s="97">
        <f t="shared" si="11"/>
        <v>1</v>
      </c>
      <c r="AJ70" s="97">
        <f t="shared" si="11"/>
        <v>1</v>
      </c>
      <c r="AK70" s="97">
        <f t="shared" si="11"/>
        <v>1</v>
      </c>
      <c r="AL70" s="97">
        <f t="shared" si="11"/>
        <v>3</v>
      </c>
      <c r="AM70" s="463"/>
      <c r="AO70" s="393"/>
    </row>
    <row r="71" spans="1:41" s="269" customFormat="1" x14ac:dyDescent="0.45">
      <c r="A71" s="157" t="s">
        <v>133</v>
      </c>
      <c r="B71" s="158" t="s">
        <v>410</v>
      </c>
      <c r="C71" s="122"/>
      <c r="D71" s="122"/>
      <c r="E71" s="122"/>
      <c r="F71" s="122"/>
      <c r="G71" s="122"/>
      <c r="H71" s="122"/>
      <c r="I71" s="122"/>
      <c r="J71" s="122"/>
      <c r="K71" s="122" t="s">
        <v>40</v>
      </c>
      <c r="L71" s="122"/>
      <c r="M71" s="122"/>
      <c r="N71" s="122"/>
      <c r="O71" s="122"/>
      <c r="P71" s="122"/>
      <c r="Q71" s="122"/>
      <c r="R71" s="122"/>
      <c r="S71" s="122"/>
      <c r="T71" s="122"/>
      <c r="U71" s="122"/>
      <c r="V71" s="122"/>
      <c r="W71" s="122"/>
      <c r="X71" s="122"/>
      <c r="Y71" s="122"/>
      <c r="Z71" s="122"/>
      <c r="AA71" s="122"/>
      <c r="AB71" s="122"/>
      <c r="AC71" s="301">
        <f t="shared" si="10"/>
        <v>1</v>
      </c>
      <c r="AD71" s="98">
        <f t="shared" si="11"/>
        <v>0</v>
      </c>
      <c r="AE71" s="98">
        <f t="shared" si="11"/>
        <v>0</v>
      </c>
      <c r="AF71" s="98">
        <f t="shared" si="11"/>
        <v>0</v>
      </c>
      <c r="AG71" s="98">
        <f t="shared" si="11"/>
        <v>0</v>
      </c>
      <c r="AH71" s="98">
        <f t="shared" si="11"/>
        <v>0</v>
      </c>
      <c r="AI71" s="98">
        <f t="shared" si="11"/>
        <v>0</v>
      </c>
      <c r="AJ71" s="98">
        <f t="shared" si="11"/>
        <v>0</v>
      </c>
      <c r="AK71" s="98">
        <f t="shared" si="11"/>
        <v>0</v>
      </c>
      <c r="AL71" s="98">
        <f t="shared" si="11"/>
        <v>1</v>
      </c>
      <c r="AM71" s="463"/>
      <c r="AO71" s="393"/>
    </row>
    <row r="72" spans="1:41" s="269" customFormat="1" x14ac:dyDescent="0.45">
      <c r="A72" s="157" t="s">
        <v>139</v>
      </c>
      <c r="B72" s="158" t="s">
        <v>411</v>
      </c>
      <c r="C72" s="122"/>
      <c r="D72" s="122"/>
      <c r="E72" s="122"/>
      <c r="F72" s="122"/>
      <c r="G72" s="122"/>
      <c r="H72" s="122"/>
      <c r="I72" s="122"/>
      <c r="J72" s="122"/>
      <c r="K72" s="122"/>
      <c r="L72" s="122" t="s">
        <v>40</v>
      </c>
      <c r="M72" s="122"/>
      <c r="N72" s="122"/>
      <c r="O72" s="122"/>
      <c r="P72" s="122"/>
      <c r="Q72" s="122"/>
      <c r="R72" s="122"/>
      <c r="S72" s="122"/>
      <c r="T72" s="122"/>
      <c r="U72" s="122"/>
      <c r="V72" s="122"/>
      <c r="W72" s="122"/>
      <c r="X72" s="122"/>
      <c r="Y72" s="122"/>
      <c r="Z72" s="122"/>
      <c r="AA72" s="122"/>
      <c r="AB72" s="122"/>
      <c r="AC72" s="301">
        <f t="shared" si="10"/>
        <v>1</v>
      </c>
      <c r="AD72" s="98">
        <f t="shared" si="11"/>
        <v>0</v>
      </c>
      <c r="AE72" s="98">
        <f t="shared" si="11"/>
        <v>1</v>
      </c>
      <c r="AF72" s="98">
        <f t="shared" si="11"/>
        <v>0</v>
      </c>
      <c r="AG72" s="98">
        <f t="shared" si="11"/>
        <v>0</v>
      </c>
      <c r="AH72" s="98">
        <f t="shared" si="11"/>
        <v>0</v>
      </c>
      <c r="AI72" s="98">
        <f t="shared" si="11"/>
        <v>0</v>
      </c>
      <c r="AJ72" s="98">
        <f t="shared" si="11"/>
        <v>0</v>
      </c>
      <c r="AK72" s="98">
        <f t="shared" si="11"/>
        <v>0</v>
      </c>
      <c r="AL72" s="98">
        <f t="shared" si="11"/>
        <v>0</v>
      </c>
      <c r="AM72" s="463"/>
      <c r="AO72" s="393"/>
    </row>
    <row r="73" spans="1:41" s="269" customFormat="1" x14ac:dyDescent="0.45">
      <c r="A73" s="157" t="s">
        <v>246</v>
      </c>
      <c r="B73" s="158" t="s">
        <v>412</v>
      </c>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c r="AA73" s="122" t="s">
        <v>40</v>
      </c>
      <c r="AB73" s="122"/>
      <c r="AC73" s="301">
        <f t="shared" si="10"/>
        <v>1</v>
      </c>
      <c r="AD73" s="98">
        <f t="shared" si="11"/>
        <v>0</v>
      </c>
      <c r="AE73" s="98">
        <f t="shared" si="11"/>
        <v>0</v>
      </c>
      <c r="AF73" s="98">
        <f t="shared" si="11"/>
        <v>0</v>
      </c>
      <c r="AG73" s="98">
        <f t="shared" si="11"/>
        <v>0</v>
      </c>
      <c r="AH73" s="98">
        <f t="shared" si="11"/>
        <v>0</v>
      </c>
      <c r="AI73" s="98">
        <f t="shared" si="11"/>
        <v>1</v>
      </c>
      <c r="AJ73" s="98">
        <f t="shared" si="11"/>
        <v>0</v>
      </c>
      <c r="AK73" s="98">
        <f t="shared" si="11"/>
        <v>0</v>
      </c>
      <c r="AL73" s="98">
        <f t="shared" si="11"/>
        <v>0</v>
      </c>
      <c r="AM73" s="463"/>
      <c r="AO73" s="393"/>
    </row>
    <row r="74" spans="1:41" s="269" customFormat="1" ht="16.5" customHeight="1" x14ac:dyDescent="0.45">
      <c r="A74" s="157" t="s">
        <v>259</v>
      </c>
      <c r="B74" s="158" t="s">
        <v>414</v>
      </c>
      <c r="C74" s="122"/>
      <c r="D74" s="122"/>
      <c r="E74" s="122"/>
      <c r="F74" s="122"/>
      <c r="G74" s="122"/>
      <c r="H74" s="122"/>
      <c r="I74" s="122"/>
      <c r="J74" s="122"/>
      <c r="K74" s="122"/>
      <c r="L74" s="122"/>
      <c r="M74" s="122"/>
      <c r="N74" s="122"/>
      <c r="O74" s="122"/>
      <c r="P74" s="122"/>
      <c r="Q74" s="122"/>
      <c r="R74" s="122"/>
      <c r="S74" s="122"/>
      <c r="T74" s="122"/>
      <c r="U74" s="122"/>
      <c r="V74" s="122" t="s">
        <v>40</v>
      </c>
      <c r="W74" s="122"/>
      <c r="X74" s="122"/>
      <c r="Y74" s="122"/>
      <c r="Z74" s="122"/>
      <c r="AA74" s="122"/>
      <c r="AB74" s="122"/>
      <c r="AC74" s="301">
        <f t="shared" si="10"/>
        <v>1</v>
      </c>
      <c r="AD74" s="98">
        <f t="shared" si="11"/>
        <v>0</v>
      </c>
      <c r="AE74" s="98">
        <f t="shared" si="11"/>
        <v>0</v>
      </c>
      <c r="AF74" s="98">
        <f t="shared" si="11"/>
        <v>0</v>
      </c>
      <c r="AG74" s="98">
        <f t="shared" si="11"/>
        <v>0</v>
      </c>
      <c r="AH74" s="98">
        <f t="shared" si="11"/>
        <v>0</v>
      </c>
      <c r="AI74" s="98">
        <f t="shared" si="11"/>
        <v>0</v>
      </c>
      <c r="AJ74" s="98">
        <f t="shared" si="11"/>
        <v>1</v>
      </c>
      <c r="AK74" s="98">
        <f t="shared" si="11"/>
        <v>0</v>
      </c>
      <c r="AL74" s="98">
        <f t="shared" si="11"/>
        <v>0</v>
      </c>
      <c r="AM74" s="463"/>
      <c r="AO74" s="393"/>
    </row>
    <row r="75" spans="1:41" s="269" customFormat="1" x14ac:dyDescent="0.45">
      <c r="A75" s="157" t="s">
        <v>370</v>
      </c>
      <c r="B75" s="158" t="s">
        <v>184</v>
      </c>
      <c r="C75" s="122" t="s">
        <v>40</v>
      </c>
      <c r="D75" s="122" t="s">
        <v>40</v>
      </c>
      <c r="E75" s="122" t="s">
        <v>40</v>
      </c>
      <c r="F75" s="122" t="s">
        <v>40</v>
      </c>
      <c r="G75" s="122"/>
      <c r="H75" s="122"/>
      <c r="I75" s="122"/>
      <c r="J75" s="122"/>
      <c r="K75" s="122" t="s">
        <v>40</v>
      </c>
      <c r="L75" s="122" t="s">
        <v>40</v>
      </c>
      <c r="M75" s="122" t="s">
        <v>40</v>
      </c>
      <c r="N75" s="122"/>
      <c r="O75" s="122"/>
      <c r="P75" s="122"/>
      <c r="Q75" s="122" t="s">
        <v>40</v>
      </c>
      <c r="R75" s="122"/>
      <c r="S75" s="122" t="s">
        <v>40</v>
      </c>
      <c r="T75" s="122" t="s">
        <v>40</v>
      </c>
      <c r="U75" s="122"/>
      <c r="V75" s="122" t="s">
        <v>40</v>
      </c>
      <c r="W75" s="122"/>
      <c r="X75" s="122" t="s">
        <v>40</v>
      </c>
      <c r="Y75" s="122" t="s">
        <v>40</v>
      </c>
      <c r="Z75" s="122" t="s">
        <v>40</v>
      </c>
      <c r="AA75" s="122" t="s">
        <v>40</v>
      </c>
      <c r="AB75" s="122" t="s">
        <v>40</v>
      </c>
      <c r="AC75" s="203">
        <f t="shared" si="10"/>
        <v>16</v>
      </c>
      <c r="AD75" s="97">
        <f t="shared" si="11"/>
        <v>1</v>
      </c>
      <c r="AE75" s="97">
        <f t="shared" si="11"/>
        <v>2</v>
      </c>
      <c r="AF75" s="97">
        <f t="shared" si="11"/>
        <v>2</v>
      </c>
      <c r="AG75" s="97">
        <f t="shared" si="11"/>
        <v>0</v>
      </c>
      <c r="AH75" s="97">
        <f t="shared" si="11"/>
        <v>2</v>
      </c>
      <c r="AI75" s="97">
        <f t="shared" si="11"/>
        <v>2</v>
      </c>
      <c r="AJ75" s="97">
        <f t="shared" si="11"/>
        <v>3</v>
      </c>
      <c r="AK75" s="97">
        <f t="shared" si="11"/>
        <v>1</v>
      </c>
      <c r="AL75" s="97">
        <f t="shared" si="11"/>
        <v>3</v>
      </c>
      <c r="AM75" s="463"/>
      <c r="AO75" s="393"/>
    </row>
    <row r="76" spans="1:41" s="233" customFormat="1" x14ac:dyDescent="0.45">
      <c r="A76" s="160" t="s">
        <v>371</v>
      </c>
      <c r="B76" s="161" t="s">
        <v>185</v>
      </c>
      <c r="C76" s="107" t="s">
        <v>40</v>
      </c>
      <c r="D76" s="107"/>
      <c r="E76" s="107"/>
      <c r="F76" s="107" t="s">
        <v>40</v>
      </c>
      <c r="G76" s="107"/>
      <c r="H76" s="107"/>
      <c r="I76" s="107"/>
      <c r="J76" s="107"/>
      <c r="K76" s="107"/>
      <c r="L76" s="107" t="s">
        <v>40</v>
      </c>
      <c r="M76" s="107"/>
      <c r="N76" s="107"/>
      <c r="O76" s="107"/>
      <c r="P76" s="107"/>
      <c r="Q76" s="107" t="s">
        <v>40</v>
      </c>
      <c r="R76" s="107"/>
      <c r="S76" s="107"/>
      <c r="T76" s="107"/>
      <c r="U76" s="107"/>
      <c r="V76" s="107"/>
      <c r="W76" s="107"/>
      <c r="X76" s="107" t="s">
        <v>40</v>
      </c>
      <c r="Y76" s="107"/>
      <c r="Z76" s="107"/>
      <c r="AA76" s="107"/>
      <c r="AB76" s="107"/>
      <c r="AC76" s="209">
        <f t="shared" si="10"/>
        <v>5</v>
      </c>
      <c r="AD76" s="107">
        <f t="shared" ref="AD76:AL84" si="12">COUNTIFS($C76:$AB76,"x",$C$3:$AB$3,AD$7)</f>
        <v>1</v>
      </c>
      <c r="AE76" s="107">
        <f t="shared" si="12"/>
        <v>2</v>
      </c>
      <c r="AF76" s="107">
        <f t="shared" si="12"/>
        <v>1</v>
      </c>
      <c r="AG76" s="107">
        <f t="shared" si="12"/>
        <v>0</v>
      </c>
      <c r="AH76" s="107">
        <f t="shared" si="12"/>
        <v>0</v>
      </c>
      <c r="AI76" s="107">
        <f t="shared" si="12"/>
        <v>1</v>
      </c>
      <c r="AJ76" s="107">
        <f t="shared" si="12"/>
        <v>0</v>
      </c>
      <c r="AK76" s="107">
        <f t="shared" si="12"/>
        <v>0</v>
      </c>
      <c r="AL76" s="107">
        <f t="shared" si="12"/>
        <v>0</v>
      </c>
      <c r="AM76" s="463"/>
      <c r="AO76" s="393"/>
    </row>
    <row r="77" spans="1:41" s="233" customFormat="1" x14ac:dyDescent="0.45">
      <c r="A77" s="160" t="s">
        <v>373</v>
      </c>
      <c r="B77" s="161" t="s">
        <v>415</v>
      </c>
      <c r="C77" s="107"/>
      <c r="D77" s="107" t="s">
        <v>40</v>
      </c>
      <c r="E77" s="107" t="s">
        <v>40</v>
      </c>
      <c r="F77" s="107"/>
      <c r="G77" s="107"/>
      <c r="H77" s="107"/>
      <c r="I77" s="107"/>
      <c r="J77" s="107"/>
      <c r="K77" s="107"/>
      <c r="L77" s="107"/>
      <c r="M77" s="107"/>
      <c r="N77" s="107"/>
      <c r="O77" s="107"/>
      <c r="P77" s="107"/>
      <c r="Q77" s="107"/>
      <c r="R77" s="107"/>
      <c r="S77" s="107"/>
      <c r="T77" s="107" t="s">
        <v>40</v>
      </c>
      <c r="U77" s="107"/>
      <c r="V77" s="107"/>
      <c r="W77" s="107"/>
      <c r="X77" s="107"/>
      <c r="Y77" s="107" t="s">
        <v>40</v>
      </c>
      <c r="Z77" s="107" t="s">
        <v>40</v>
      </c>
      <c r="AA77" s="107"/>
      <c r="AB77" s="107" t="s">
        <v>40</v>
      </c>
      <c r="AC77" s="209">
        <f t="shared" si="10"/>
        <v>6</v>
      </c>
      <c r="AD77" s="107">
        <f t="shared" si="12"/>
        <v>0</v>
      </c>
      <c r="AE77" s="107">
        <f t="shared" si="12"/>
        <v>0</v>
      </c>
      <c r="AF77" s="107">
        <f t="shared" si="12"/>
        <v>0</v>
      </c>
      <c r="AG77" s="107">
        <f t="shared" si="12"/>
        <v>0</v>
      </c>
      <c r="AH77" s="107">
        <f t="shared" si="12"/>
        <v>1</v>
      </c>
      <c r="AI77" s="107">
        <f t="shared" si="12"/>
        <v>0</v>
      </c>
      <c r="AJ77" s="107">
        <f t="shared" si="12"/>
        <v>2</v>
      </c>
      <c r="AK77" s="107">
        <f t="shared" si="12"/>
        <v>1</v>
      </c>
      <c r="AL77" s="107">
        <f t="shared" si="12"/>
        <v>2</v>
      </c>
      <c r="AM77" s="463"/>
      <c r="AO77" s="85"/>
    </row>
    <row r="78" spans="1:41" s="233" customFormat="1" x14ac:dyDescent="0.45">
      <c r="A78" s="160" t="s">
        <v>374</v>
      </c>
      <c r="B78" s="161" t="s">
        <v>416</v>
      </c>
      <c r="C78" s="107" t="s">
        <v>40</v>
      </c>
      <c r="D78" s="107"/>
      <c r="E78" s="107"/>
      <c r="F78" s="107" t="s">
        <v>40</v>
      </c>
      <c r="G78" s="107"/>
      <c r="H78" s="107"/>
      <c r="I78" s="107"/>
      <c r="J78" s="107"/>
      <c r="K78" s="107"/>
      <c r="L78" s="107" t="s">
        <v>40</v>
      </c>
      <c r="M78" s="107" t="s">
        <v>40</v>
      </c>
      <c r="N78" s="107"/>
      <c r="O78" s="107"/>
      <c r="P78" s="107"/>
      <c r="Q78" s="107"/>
      <c r="R78" s="107"/>
      <c r="S78" s="107"/>
      <c r="T78" s="107"/>
      <c r="U78" s="107"/>
      <c r="V78" s="107"/>
      <c r="W78" s="107"/>
      <c r="X78" s="107"/>
      <c r="Y78" s="107"/>
      <c r="Z78" s="107"/>
      <c r="AA78" s="107"/>
      <c r="AB78" s="107"/>
      <c r="AC78" s="209">
        <f t="shared" si="10"/>
        <v>4</v>
      </c>
      <c r="AD78" s="107">
        <f t="shared" si="12"/>
        <v>1</v>
      </c>
      <c r="AE78" s="107">
        <f t="shared" si="12"/>
        <v>2</v>
      </c>
      <c r="AF78" s="107">
        <f t="shared" si="12"/>
        <v>1</v>
      </c>
      <c r="AG78" s="107">
        <f t="shared" si="12"/>
        <v>0</v>
      </c>
      <c r="AH78" s="107">
        <f t="shared" si="12"/>
        <v>0</v>
      </c>
      <c r="AI78" s="107">
        <f t="shared" si="12"/>
        <v>0</v>
      </c>
      <c r="AJ78" s="107">
        <f t="shared" si="12"/>
        <v>0</v>
      </c>
      <c r="AK78" s="107">
        <f t="shared" si="12"/>
        <v>0</v>
      </c>
      <c r="AL78" s="107">
        <f t="shared" si="12"/>
        <v>0</v>
      </c>
      <c r="AM78" s="463"/>
      <c r="AO78" s="302"/>
    </row>
    <row r="79" spans="1:41" s="233" customFormat="1" x14ac:dyDescent="0.45">
      <c r="A79" s="160" t="s">
        <v>376</v>
      </c>
      <c r="B79" s="161" t="s">
        <v>417</v>
      </c>
      <c r="C79" s="107"/>
      <c r="D79" s="107"/>
      <c r="E79" s="107"/>
      <c r="F79" s="107"/>
      <c r="G79" s="107"/>
      <c r="H79" s="107"/>
      <c r="I79" s="107"/>
      <c r="J79" s="107"/>
      <c r="K79" s="107"/>
      <c r="L79" s="107"/>
      <c r="M79" s="107"/>
      <c r="N79" s="107"/>
      <c r="O79" s="107"/>
      <c r="P79" s="107"/>
      <c r="Q79" s="107"/>
      <c r="R79" s="107"/>
      <c r="S79" s="107"/>
      <c r="T79" s="107"/>
      <c r="U79" s="107"/>
      <c r="V79" s="107" t="s">
        <v>40</v>
      </c>
      <c r="W79" s="107"/>
      <c r="X79" s="107"/>
      <c r="Y79" s="107"/>
      <c r="Z79" s="107"/>
      <c r="AA79" s="107"/>
      <c r="AB79" s="107"/>
      <c r="AC79" s="209">
        <f t="shared" si="10"/>
        <v>1</v>
      </c>
      <c r="AD79" s="107">
        <f t="shared" si="12"/>
        <v>0</v>
      </c>
      <c r="AE79" s="107">
        <f t="shared" si="12"/>
        <v>0</v>
      </c>
      <c r="AF79" s="107">
        <f t="shared" si="12"/>
        <v>0</v>
      </c>
      <c r="AG79" s="107">
        <f t="shared" si="12"/>
        <v>0</v>
      </c>
      <c r="AH79" s="107">
        <f t="shared" si="12"/>
        <v>0</v>
      </c>
      <c r="AI79" s="107">
        <f t="shared" si="12"/>
        <v>0</v>
      </c>
      <c r="AJ79" s="107">
        <f t="shared" si="12"/>
        <v>1</v>
      </c>
      <c r="AK79" s="107">
        <f t="shared" si="12"/>
        <v>0</v>
      </c>
      <c r="AL79" s="107">
        <f t="shared" si="12"/>
        <v>0</v>
      </c>
      <c r="AM79" s="463"/>
      <c r="AO79" s="302"/>
    </row>
    <row r="80" spans="1:41" s="233" customFormat="1" x14ac:dyDescent="0.45">
      <c r="A80" s="160" t="s">
        <v>377</v>
      </c>
      <c r="B80" s="161" t="s">
        <v>314</v>
      </c>
      <c r="C80" s="107"/>
      <c r="D80" s="107"/>
      <c r="E80" s="107"/>
      <c r="F80" s="107"/>
      <c r="G80" s="107"/>
      <c r="H80" s="107"/>
      <c r="I80" s="107"/>
      <c r="J80" s="107"/>
      <c r="K80" s="107"/>
      <c r="L80" s="107" t="s">
        <v>40</v>
      </c>
      <c r="M80" s="107"/>
      <c r="N80" s="107"/>
      <c r="O80" s="107"/>
      <c r="P80" s="107"/>
      <c r="Q80" s="107"/>
      <c r="R80" s="107"/>
      <c r="S80" s="107" t="s">
        <v>40</v>
      </c>
      <c r="T80" s="107"/>
      <c r="U80" s="107"/>
      <c r="V80" s="107" t="s">
        <v>40</v>
      </c>
      <c r="W80" s="107"/>
      <c r="X80" s="107"/>
      <c r="Y80" s="107"/>
      <c r="Z80" s="107"/>
      <c r="AA80" s="107" t="s">
        <v>40</v>
      </c>
      <c r="AB80" s="107" t="s">
        <v>40</v>
      </c>
      <c r="AC80" s="209">
        <f t="shared" si="10"/>
        <v>5</v>
      </c>
      <c r="AD80" s="107">
        <f t="shared" si="12"/>
        <v>0</v>
      </c>
      <c r="AE80" s="107">
        <f t="shared" si="12"/>
        <v>1</v>
      </c>
      <c r="AF80" s="107">
        <f t="shared" si="12"/>
        <v>0</v>
      </c>
      <c r="AG80" s="107">
        <f t="shared" si="12"/>
        <v>0</v>
      </c>
      <c r="AH80" s="107">
        <f t="shared" si="12"/>
        <v>1</v>
      </c>
      <c r="AI80" s="107">
        <f t="shared" si="12"/>
        <v>1</v>
      </c>
      <c r="AJ80" s="107">
        <f t="shared" si="12"/>
        <v>2</v>
      </c>
      <c r="AK80" s="107">
        <f t="shared" si="12"/>
        <v>0</v>
      </c>
      <c r="AL80" s="107">
        <f t="shared" si="12"/>
        <v>0</v>
      </c>
      <c r="AM80" s="463"/>
      <c r="AO80" s="302"/>
    </row>
    <row r="81" spans="1:41" s="233" customFormat="1" x14ac:dyDescent="0.45">
      <c r="A81" s="160" t="s">
        <v>378</v>
      </c>
      <c r="B81" s="161" t="s">
        <v>418</v>
      </c>
      <c r="C81" s="107"/>
      <c r="D81" s="107"/>
      <c r="E81" s="107"/>
      <c r="F81" s="107"/>
      <c r="G81" s="107"/>
      <c r="H81" s="107"/>
      <c r="I81" s="107"/>
      <c r="J81" s="107"/>
      <c r="K81" s="107"/>
      <c r="L81" s="107"/>
      <c r="M81" s="107"/>
      <c r="N81" s="107"/>
      <c r="O81" s="107"/>
      <c r="P81" s="107"/>
      <c r="Q81" s="107" t="s">
        <v>40</v>
      </c>
      <c r="R81" s="107"/>
      <c r="S81" s="107"/>
      <c r="T81" s="107"/>
      <c r="U81" s="107"/>
      <c r="V81" s="107"/>
      <c r="W81" s="107"/>
      <c r="X81" s="107"/>
      <c r="Y81" s="107"/>
      <c r="Z81" s="107"/>
      <c r="AA81" s="107"/>
      <c r="AB81" s="107"/>
      <c r="AC81" s="209">
        <f t="shared" si="10"/>
        <v>1</v>
      </c>
      <c r="AD81" s="107">
        <f t="shared" si="12"/>
        <v>0</v>
      </c>
      <c r="AE81" s="107">
        <f t="shared" si="12"/>
        <v>0</v>
      </c>
      <c r="AF81" s="107">
        <f t="shared" si="12"/>
        <v>1</v>
      </c>
      <c r="AG81" s="107">
        <f t="shared" si="12"/>
        <v>0</v>
      </c>
      <c r="AH81" s="107">
        <f t="shared" si="12"/>
        <v>0</v>
      </c>
      <c r="AI81" s="107">
        <f t="shared" si="12"/>
        <v>0</v>
      </c>
      <c r="AJ81" s="107">
        <f t="shared" si="12"/>
        <v>0</v>
      </c>
      <c r="AK81" s="107">
        <f t="shared" si="12"/>
        <v>0</v>
      </c>
      <c r="AL81" s="107">
        <f t="shared" si="12"/>
        <v>0</v>
      </c>
      <c r="AM81" s="463"/>
      <c r="AO81" s="302"/>
    </row>
    <row r="82" spans="1:41" s="233" customFormat="1" x14ac:dyDescent="0.45">
      <c r="A82" s="160" t="s">
        <v>595</v>
      </c>
      <c r="B82" s="161" t="s">
        <v>419</v>
      </c>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t="s">
        <v>40</v>
      </c>
      <c r="AC82" s="209">
        <f t="shared" si="10"/>
        <v>1</v>
      </c>
      <c r="AD82" s="107">
        <f t="shared" si="12"/>
        <v>0</v>
      </c>
      <c r="AE82" s="107">
        <f t="shared" si="12"/>
        <v>0</v>
      </c>
      <c r="AF82" s="107">
        <f t="shared" si="12"/>
        <v>0</v>
      </c>
      <c r="AG82" s="107">
        <f t="shared" si="12"/>
        <v>0</v>
      </c>
      <c r="AH82" s="107">
        <f t="shared" si="12"/>
        <v>0</v>
      </c>
      <c r="AI82" s="107">
        <f t="shared" si="12"/>
        <v>0</v>
      </c>
      <c r="AJ82" s="107">
        <f t="shared" si="12"/>
        <v>1</v>
      </c>
      <c r="AK82" s="107">
        <f t="shared" si="12"/>
        <v>0</v>
      </c>
      <c r="AL82" s="107">
        <f t="shared" si="12"/>
        <v>0</v>
      </c>
      <c r="AM82" s="463"/>
      <c r="AO82" s="302"/>
    </row>
    <row r="83" spans="1:41" s="233" customFormat="1" x14ac:dyDescent="0.45">
      <c r="A83" s="160" t="s">
        <v>596</v>
      </c>
      <c r="B83" s="161" t="s">
        <v>420</v>
      </c>
      <c r="C83" s="107"/>
      <c r="D83" s="107"/>
      <c r="E83" s="107"/>
      <c r="F83" s="107"/>
      <c r="G83" s="107"/>
      <c r="H83" s="107"/>
      <c r="I83" s="107"/>
      <c r="J83" s="107"/>
      <c r="K83" s="107"/>
      <c r="L83" s="107"/>
      <c r="M83" s="107"/>
      <c r="N83" s="107"/>
      <c r="O83" s="107"/>
      <c r="P83" s="107"/>
      <c r="Q83" s="107"/>
      <c r="R83" s="107"/>
      <c r="S83" s="107" t="s">
        <v>40</v>
      </c>
      <c r="T83" s="107"/>
      <c r="U83" s="107"/>
      <c r="V83" s="107"/>
      <c r="W83" s="107"/>
      <c r="X83" s="107"/>
      <c r="Y83" s="107"/>
      <c r="Z83" s="107"/>
      <c r="AA83" s="107" t="s">
        <v>40</v>
      </c>
      <c r="AB83" s="107" t="s">
        <v>40</v>
      </c>
      <c r="AC83" s="209">
        <f t="shared" si="10"/>
        <v>3</v>
      </c>
      <c r="AD83" s="107">
        <f t="shared" si="12"/>
        <v>0</v>
      </c>
      <c r="AE83" s="107">
        <f t="shared" si="12"/>
        <v>0</v>
      </c>
      <c r="AF83" s="107">
        <f t="shared" si="12"/>
        <v>0</v>
      </c>
      <c r="AG83" s="107">
        <f t="shared" si="12"/>
        <v>0</v>
      </c>
      <c r="AH83" s="107">
        <f t="shared" si="12"/>
        <v>1</v>
      </c>
      <c r="AI83" s="107">
        <f t="shared" si="12"/>
        <v>1</v>
      </c>
      <c r="AJ83" s="107">
        <f t="shared" si="12"/>
        <v>1</v>
      </c>
      <c r="AK83" s="107">
        <f t="shared" si="12"/>
        <v>0</v>
      </c>
      <c r="AL83" s="107">
        <f t="shared" si="12"/>
        <v>0</v>
      </c>
      <c r="AM83" s="463"/>
      <c r="AO83" s="302"/>
    </row>
    <row r="84" spans="1:41" s="233" customFormat="1" x14ac:dyDescent="0.45">
      <c r="A84" s="160" t="s">
        <v>597</v>
      </c>
      <c r="B84" s="161" t="s">
        <v>197</v>
      </c>
      <c r="C84" s="107"/>
      <c r="D84" s="107"/>
      <c r="E84" s="107"/>
      <c r="F84" s="107"/>
      <c r="G84" s="107"/>
      <c r="H84" s="107"/>
      <c r="I84" s="107"/>
      <c r="J84" s="107"/>
      <c r="K84" s="107" t="s">
        <v>40</v>
      </c>
      <c r="L84" s="107"/>
      <c r="M84" s="107"/>
      <c r="N84" s="107"/>
      <c r="O84" s="107"/>
      <c r="P84" s="107"/>
      <c r="Q84" s="107"/>
      <c r="R84" s="107"/>
      <c r="S84" s="107"/>
      <c r="T84" s="107"/>
      <c r="U84" s="107"/>
      <c r="V84" s="107"/>
      <c r="W84" s="107"/>
      <c r="X84" s="107"/>
      <c r="Y84" s="107"/>
      <c r="Z84" s="107"/>
      <c r="AA84" s="107" t="s">
        <v>40</v>
      </c>
      <c r="AB84" s="107"/>
      <c r="AC84" s="209">
        <f t="shared" si="10"/>
        <v>2</v>
      </c>
      <c r="AD84" s="107">
        <f t="shared" si="12"/>
        <v>0</v>
      </c>
      <c r="AE84" s="107">
        <f t="shared" si="12"/>
        <v>0</v>
      </c>
      <c r="AF84" s="107">
        <f t="shared" si="12"/>
        <v>0</v>
      </c>
      <c r="AG84" s="107">
        <f t="shared" si="12"/>
        <v>0</v>
      </c>
      <c r="AH84" s="107">
        <f t="shared" si="12"/>
        <v>0</v>
      </c>
      <c r="AI84" s="107">
        <f t="shared" si="12"/>
        <v>1</v>
      </c>
      <c r="AJ84" s="107">
        <f t="shared" si="12"/>
        <v>0</v>
      </c>
      <c r="AK84" s="107">
        <f t="shared" si="12"/>
        <v>0</v>
      </c>
      <c r="AL84" s="107">
        <f t="shared" si="12"/>
        <v>1</v>
      </c>
      <c r="AM84" s="463"/>
      <c r="AO84" s="302"/>
    </row>
    <row r="85" spans="1:41" ht="17" thickBot="1" x14ac:dyDescent="0.5">
      <c r="B85" s="37" t="s">
        <v>198</v>
      </c>
      <c r="C85" s="204">
        <f>COUNTIF(C9:C84,"x")</f>
        <v>23</v>
      </c>
      <c r="D85" s="205">
        <f>COUNTIFS(D9:D84,"x",C9:C84,"")</f>
        <v>4</v>
      </c>
      <c r="E85" s="205">
        <f>COUNTIFS(E9:E84,"x",D9:D84,"",C9:C84,"")</f>
        <v>5</v>
      </c>
      <c r="F85" s="205">
        <f>COUNTIFS(F9:F84,"x",E9:E84,"",D9:D84,"",C9:C84,"")</f>
        <v>2</v>
      </c>
      <c r="G85" s="205">
        <f>COUNTIFS(G9:G84,"x",F9:F84,"",E9:E84,"",D9:D84,"",C9:C84,"")</f>
        <v>3</v>
      </c>
      <c r="H85" s="205">
        <f>COUNTIFS(H9:H84,"x",G9:G84,"",F9:F84,"",E9:E84,"",D9:D84,"",C9:C84,"")</f>
        <v>2</v>
      </c>
      <c r="I85" s="205">
        <f>COUNTIFS(I9:I84,"x",H9:H84,"",G9:G84,"",F9:F84,"",E9:E84,"",D9:D84,"",C9:C84,"")</f>
        <v>1</v>
      </c>
      <c r="J85" s="205">
        <f>COUNTIFS(J9:J84,"x",I9:I84,"",H9:H84,"",G9:G84,"",F9:F84,"",E9:E84,"",D9:D84,"",C9:C84,"")</f>
        <v>2</v>
      </c>
      <c r="K85" s="205">
        <f>COUNTIFS(K9:K84,"x",J9:J84,"",I9:I84,"",H9:H84,"",G9:G84,"",F9:F84,"",E9:E84,"",D9:D84,"",C9:C84,"")</f>
        <v>2</v>
      </c>
      <c r="L85" s="206">
        <f>COUNTIFS(L9:L84,"x",K9:K84,"",J9:J84,"",I9:I84,"",H9:H84,"",G9:G84,"",F9:F84,"",E9:E84,"",D9:D84,"",C9:C84,"")</f>
        <v>4</v>
      </c>
      <c r="M85" s="205">
        <f>COUNTIFS(M9:M84,"x",L9:L84,"",K9:K84,"",J9:J84,"",I9:I84,"",H9:H84,"",G9:G84,"",F9:F84,"",E9:E84,"",D9:D84,"",C9:C84,"")</f>
        <v>3</v>
      </c>
      <c r="N85" s="205">
        <f>COUNTIFS(N9:N84,"x",M9:M84,"",L9:L84,"",K9:K84,"",J9:J84,"",I9:I84,"",H9:H84,"",G9:G84,"",F9:F84,"",E9:E84,"",D9:D84,"",C9:C84,"")</f>
        <v>0</v>
      </c>
      <c r="O85" s="205">
        <f>COUNTIFS(O9:O84,"x",N9:N84,"",M9:M84,"",L9:L84,"",K9:K84,"",J9:J84,"",I9:I84,"",H9:H84,"",G9:G84,"",F9:F84,"",E9:E84,"",D9:D84,"",C9:C84,"")</f>
        <v>3</v>
      </c>
      <c r="P85" s="205">
        <f>COUNTIFS(P9:P84,"x",O9:O84,"",N9:N84,"",M9:M84,"",L9:L84,"",K9:K84,"",J9:J84,"",I9:I84,"",H9:H84,"",G9:G84,"",F9:F84,"",E9:E84,"",D9:D84,"",C9:C84,"")</f>
        <v>0</v>
      </c>
      <c r="Q85" s="205">
        <f>COUNTIFS(Q9:Q84,"x",P9:P84,"",O9:O84,"",N9:N84,"",M9:M84,"",L9:L84,"",K9:K84,"",J9:J84,"",I9:I84,"",H9:H84,"",G9:G84,"",F9:F84,"",E9:E84,"",D9:D84,"",C9:C84,"")</f>
        <v>1</v>
      </c>
      <c r="R85" s="205">
        <f>COUNTIFS(R9:R84,"x",Q9:Q84,"",P9:P84,"",O9:O84,"",N9:N84,"",M9:M84,"",L9:L84,"",K9:K84,"",J9:J84,"",I9:I84,"",H9:H84,"",G9:G84,"",F9:F84,"",E9:E84,"",D9:D84,"")</f>
        <v>0</v>
      </c>
      <c r="S85" s="205">
        <f>COUNTIFS(S9:S84,"x",R9:R84,"",Q9:Q84,"",P9:P84,"",O9:O84,"",N9:N84,"",M9:M84,"",L9:L84,"",K9:K84,"",J9:J84,"",I9:I84,"",H9:H84,"",G9:G84,"",F9:F84,"",E9:E84,"",D9:D84,"",C9:C84,"")</f>
        <v>2</v>
      </c>
      <c r="T85" s="205">
        <f>COUNTIFS(T9:T84,"x",S9:S84,"",R9:R84,"",Q9:Q84,"",P9:P84,"",O9:O84,"",N9:N84,"",M9:M84,"",L9:L84,"",K9:K84,"",J9:J84,"",I9:I84,"",H9:H84,"",G9:G84,"",F9:F84,"",E9:E84,"",D9:D84,"",C9:C84,"")</f>
        <v>2</v>
      </c>
      <c r="U85" s="205">
        <f>COUNTIFS(U9:U84,"x",T9:T84,"",S9:S84,"",R9:R84,"",Q9:Q84,"",P9:P84,"",O9:O84,"",N9:N84,"",M9:M84,"",L9:L84,"",K9:K84,"",J9:J84,"",I9:I84,"",H9:H84,"",G9:G84,"",F9:F84,"",E9:E84,"",D9:D84,"",C9:C84,"")</f>
        <v>1</v>
      </c>
      <c r="V85" s="205">
        <f>COUNTIFS(V9:V84,"x",U9:U84,"",T9:T84,"",S9:S84,"",R9:R84,"",Q9:Q84,"",P9:P84,"",O9:O84,"",N9:N84,"",M9:M84,"",L9:L84,"",K9:K84,"",J9:J84,"",I9:I84,"",H9:H84,"",G9:G84,"",F9:F84,"",E9:E84,"",D9:D84,"",C9:C84,"")</f>
        <v>3</v>
      </c>
      <c r="W85" s="205">
        <f>COUNTIFS(W9:W84,"x",V9:V84,"",U9:U84,"",T9:T84,"",S9:S84,"",R9:R84,"",Q9:Q84,"",P9:P84,"",O9:O84,"",N9:N84,"",M9:M84,"",L9:L84,"",K9:K84,"",J9:J84,"",I9:I84,"",H9:H84,"",G9:G84,"",F9:F84,"",E9:E84,"",D9:D84,"",C9:C84,"")</f>
        <v>0</v>
      </c>
      <c r="X85" s="205">
        <f>COUNTIFS(X9:X84,"x",W9:W84,"",V9:V84,"",U9:U84,"",T9:T84,"",S9:S84,"",R9:R84,"",Q9:Q84,"",P9:P84,"",O9:O84,"",N9:N84,"",M9:M84,"",L9:L84,"",K9:K84,"",J9:J84,"",I9:I84,"",H9:H84,"",G9:G84,"",F9:F84,"",E9:E84,"",D9:D84,"",C9:C84,"")</f>
        <v>2</v>
      </c>
      <c r="Y85" s="205">
        <f>COUNTIFS(Y9:Y84,"x",X9:X84,"",W9:W84,"",V9:V84,"",U9:U84,"",T9:T84,"",S9:S84,"",R9:R84,"",Q9:Q84,"",P9:P84,"",O9:O84,"",N9:N84,"",M9:M84,"",L9:L84,"",K9:K84,"",J9:J84,"",I9:I84,"",H9:H84,"",G9:G84,"",F9:F84,"",E9:E84,"",D9:D84,"",C9:C84,"")</f>
        <v>2</v>
      </c>
      <c r="Z85" s="205">
        <f>COUNTIFS(Z9:Z84,"x",Y9:Y84,"",X9:X84,"",W9:W84,"",V9:V84,"",U9:U84,"",T9:T84,"",S9:S84,"",R9:R84,"",Q9:Q84,"",P9:P84,"",O9:O84,"",N9:N84,"",M9:M84,"",L9:L84,"",K9:K84,"",J9:J84,"",I9:I84,"",H9:H84,"",G9:G84,"",F9:F84,"",E9:E84,"",D9:D84,"",C9:C84,"")</f>
        <v>0</v>
      </c>
      <c r="AA85" s="205">
        <f>COUNTIFS(AA9:AA84,"x",Z9:Z84,"",Y9:Y84,"",X9:X84,"",W9:W84,"",V9:V84,"",U9:U84,"",T9:T84,"",S9:S84,"",R9:R84,"",Q9:Q84,"",P9:P84,"",O9:O84,"",N9:N84,"",M9:M84,"",L9:L84,"",K9:K84,"",J9:J84,"",I9:I84,"",H9:H84,"",G9:G84,"",F9:F84,"",E9:E84,"",D9:D84,"",C9:C84,"")</f>
        <v>1</v>
      </c>
      <c r="AB85" s="205">
        <f>COUNTIFS(AB9:AB84,"x",AA9:AA84,"",Z9:Z84,"",Y9:Y84,"",X9:X84,"",W9:W84,"",V9:V84,"",U9:U84,"",T9:T84,"",S9:S84,"",R9:R84,"",Q9:Q84,"",P9:P84,"",O9:O84,"",N9:N84,"",M9:M84,"",L9:L84,"",K9:K84,"",J9:J84,"",I9:I84,"",H9:H84,"",G9:G84,"",F9:F84,"",E9:E84,"",D9:D84,"",C9:C84,"")</f>
        <v>1</v>
      </c>
    </row>
    <row r="86" spans="1:41" x14ac:dyDescent="0.45">
      <c r="C86" s="7"/>
      <c r="D86" s="83"/>
      <c r="E86" s="83"/>
      <c r="F86" s="83"/>
      <c r="G86" s="83"/>
      <c r="H86" s="83"/>
      <c r="I86" s="83"/>
      <c r="J86" s="83"/>
      <c r="K86" s="7"/>
      <c r="L86" s="7"/>
      <c r="M86" s="83"/>
      <c r="N86" s="83"/>
      <c r="O86" s="83"/>
      <c r="P86" s="83"/>
      <c r="Q86" s="83"/>
      <c r="R86" s="83"/>
      <c r="S86" s="83"/>
      <c r="T86" s="83"/>
      <c r="U86" s="83"/>
      <c r="V86" s="83"/>
      <c r="W86" s="83"/>
      <c r="X86" s="83"/>
      <c r="Y86" s="83"/>
      <c r="Z86" s="83"/>
      <c r="AA86" s="83"/>
      <c r="AB86" s="83"/>
    </row>
    <row r="87" spans="1:41" ht="15" customHeight="1" x14ac:dyDescent="0.45">
      <c r="C87" s="7"/>
      <c r="D87" s="83"/>
      <c r="E87" s="83"/>
      <c r="F87" s="83"/>
      <c r="G87" s="83"/>
      <c r="H87" s="83"/>
      <c r="I87" s="83"/>
      <c r="J87" s="83"/>
      <c r="K87" s="7"/>
      <c r="L87" s="7"/>
      <c r="M87" s="83"/>
      <c r="N87" s="83"/>
      <c r="O87" s="83"/>
      <c r="P87" s="83"/>
      <c r="Q87" s="83"/>
      <c r="R87" s="83"/>
      <c r="S87" s="83"/>
      <c r="T87" s="83"/>
      <c r="U87" s="83"/>
      <c r="V87" s="83"/>
      <c r="W87" s="83"/>
      <c r="X87" s="83"/>
      <c r="Y87" s="83"/>
      <c r="Z87" s="83"/>
      <c r="AA87" s="83"/>
      <c r="AB87" s="83"/>
    </row>
    <row r="88" spans="1:41" ht="15" customHeight="1" x14ac:dyDescent="0.45">
      <c r="C88" s="7"/>
      <c r="D88" s="83"/>
      <c r="E88" s="83"/>
      <c r="F88" s="83"/>
      <c r="G88" s="83"/>
      <c r="H88" s="83"/>
      <c r="I88" s="83"/>
      <c r="J88" s="83"/>
      <c r="K88" s="7"/>
      <c r="L88" s="7"/>
      <c r="M88" s="83"/>
      <c r="N88" s="83"/>
      <c r="O88" s="83"/>
      <c r="P88" s="83"/>
      <c r="Q88" s="83"/>
      <c r="R88" s="83"/>
      <c r="S88" s="83"/>
      <c r="T88" s="83"/>
      <c r="U88" s="83"/>
      <c r="V88" s="83"/>
      <c r="W88" s="83"/>
      <c r="X88" s="83"/>
      <c r="Y88" s="83"/>
      <c r="Z88" s="83"/>
      <c r="AA88" s="83"/>
      <c r="AB88" s="83"/>
    </row>
    <row r="89" spans="1:41" ht="15" customHeight="1" x14ac:dyDescent="0.45">
      <c r="C89" s="7"/>
      <c r="D89" s="83"/>
      <c r="E89" s="83"/>
      <c r="F89" s="83"/>
      <c r="G89" s="83"/>
      <c r="H89" s="83"/>
      <c r="I89" s="83"/>
      <c r="J89" s="83"/>
      <c r="K89" s="7"/>
      <c r="L89" s="7"/>
      <c r="M89" s="83"/>
      <c r="N89" s="83"/>
      <c r="O89" s="83"/>
      <c r="P89" s="83"/>
      <c r="Q89" s="83"/>
      <c r="R89" s="83"/>
      <c r="S89" s="83"/>
      <c r="T89" s="83"/>
      <c r="U89" s="83"/>
      <c r="V89" s="83"/>
      <c r="W89" s="83"/>
      <c r="X89" s="83"/>
      <c r="Y89" s="83"/>
      <c r="Z89" s="83"/>
      <c r="AA89" s="83"/>
      <c r="AB89" s="83"/>
    </row>
    <row r="90" spans="1:41" ht="15" customHeight="1" x14ac:dyDescent="0.45">
      <c r="C90" s="7"/>
      <c r="D90" s="83"/>
      <c r="E90" s="83"/>
      <c r="F90" s="83"/>
      <c r="G90" s="83"/>
      <c r="H90" s="83"/>
      <c r="I90" s="83"/>
      <c r="J90" s="83"/>
      <c r="K90" s="7"/>
      <c r="L90" s="7"/>
      <c r="M90" s="83"/>
      <c r="N90" s="83"/>
      <c r="O90" s="83"/>
      <c r="P90" s="83"/>
      <c r="Q90" s="83"/>
      <c r="R90" s="83"/>
      <c r="S90" s="83"/>
      <c r="T90" s="83"/>
      <c r="U90" s="83"/>
      <c r="V90" s="83"/>
      <c r="W90" s="83"/>
      <c r="X90" s="83"/>
      <c r="Y90" s="83"/>
      <c r="Z90" s="83"/>
      <c r="AA90" s="83"/>
      <c r="AB90" s="83"/>
    </row>
    <row r="91" spans="1:41" ht="15" customHeight="1" x14ac:dyDescent="0.45">
      <c r="C91" s="7"/>
      <c r="D91" s="83"/>
      <c r="E91" s="83"/>
      <c r="F91" s="83"/>
      <c r="G91" s="83"/>
      <c r="H91" s="83"/>
      <c r="I91" s="83"/>
      <c r="J91" s="83"/>
      <c r="K91" s="7"/>
      <c r="L91" s="7"/>
      <c r="M91" s="83"/>
      <c r="N91" s="83"/>
      <c r="O91" s="83"/>
      <c r="P91" s="83"/>
      <c r="Q91" s="83"/>
      <c r="R91" s="83"/>
      <c r="S91" s="83"/>
      <c r="T91" s="83"/>
      <c r="U91" s="83"/>
      <c r="V91" s="83"/>
      <c r="W91" s="83"/>
      <c r="X91" s="83"/>
      <c r="Y91" s="83"/>
      <c r="Z91" s="83"/>
      <c r="AA91" s="83"/>
      <c r="AB91" s="83"/>
    </row>
    <row r="92" spans="1:41" ht="15" customHeight="1" x14ac:dyDescent="0.45">
      <c r="C92" s="7"/>
      <c r="D92" s="83"/>
      <c r="E92" s="83"/>
      <c r="F92" s="83"/>
      <c r="G92" s="83"/>
      <c r="H92" s="83"/>
      <c r="I92" s="83"/>
      <c r="J92" s="83"/>
      <c r="K92" s="7"/>
      <c r="L92" s="7"/>
      <c r="M92" s="83"/>
      <c r="N92" s="83"/>
      <c r="O92" s="83"/>
      <c r="P92" s="83"/>
      <c r="Q92" s="83"/>
      <c r="R92" s="83"/>
      <c r="S92" s="83"/>
      <c r="T92" s="83"/>
      <c r="U92" s="83"/>
      <c r="V92" s="83"/>
      <c r="W92" s="83"/>
      <c r="X92" s="83"/>
      <c r="Y92" s="83"/>
      <c r="Z92" s="83"/>
      <c r="AA92" s="83"/>
      <c r="AB92" s="83"/>
    </row>
    <row r="93" spans="1:41" ht="15" customHeight="1" x14ac:dyDescent="0.45">
      <c r="C93" s="7"/>
      <c r="D93" s="83"/>
      <c r="E93" s="83"/>
      <c r="F93" s="83"/>
      <c r="G93" s="83"/>
      <c r="H93" s="83"/>
      <c r="I93" s="83"/>
      <c r="J93" s="83"/>
      <c r="K93" s="7"/>
      <c r="L93" s="7"/>
      <c r="M93" s="83"/>
      <c r="N93" s="83"/>
      <c r="O93" s="83"/>
      <c r="P93" s="83"/>
      <c r="Q93" s="83"/>
      <c r="R93" s="83"/>
      <c r="S93" s="83"/>
      <c r="T93" s="83"/>
      <c r="U93" s="83"/>
      <c r="V93" s="83"/>
      <c r="W93" s="83"/>
      <c r="X93" s="83"/>
      <c r="Y93" s="83"/>
      <c r="Z93" s="83"/>
      <c r="AA93" s="83"/>
      <c r="AB93" s="83"/>
    </row>
    <row r="94" spans="1:41" ht="15" customHeight="1" x14ac:dyDescent="0.45">
      <c r="C94" s="7"/>
      <c r="D94" s="83"/>
      <c r="E94" s="83"/>
      <c r="F94" s="83"/>
      <c r="G94" s="83"/>
      <c r="H94" s="83"/>
      <c r="I94" s="83"/>
      <c r="J94" s="83"/>
      <c r="K94" s="7"/>
      <c r="L94" s="7"/>
      <c r="M94" s="83"/>
      <c r="N94" s="83"/>
      <c r="O94" s="83"/>
      <c r="P94" s="83"/>
      <c r="Q94" s="83"/>
      <c r="R94" s="83"/>
      <c r="S94" s="83"/>
      <c r="T94" s="83"/>
      <c r="U94" s="83"/>
      <c r="V94" s="83"/>
      <c r="W94" s="83"/>
      <c r="X94" s="83"/>
      <c r="Y94" s="83"/>
      <c r="Z94" s="83"/>
      <c r="AA94" s="83"/>
      <c r="AB94" s="83"/>
    </row>
    <row r="95" spans="1:41" ht="15" customHeight="1" x14ac:dyDescent="0.45">
      <c r="C95" s="7"/>
      <c r="D95" s="83"/>
      <c r="E95" s="83"/>
      <c r="F95" s="83"/>
      <c r="G95" s="83"/>
      <c r="H95" s="83"/>
      <c r="I95" s="83"/>
      <c r="J95" s="83"/>
      <c r="K95" s="7"/>
      <c r="L95" s="7"/>
      <c r="M95" s="83"/>
      <c r="N95" s="83"/>
      <c r="O95" s="83"/>
      <c r="P95" s="83"/>
      <c r="Q95" s="83"/>
      <c r="R95" s="83"/>
      <c r="S95" s="83"/>
      <c r="T95" s="83"/>
      <c r="U95" s="83"/>
      <c r="V95" s="83"/>
      <c r="W95" s="83"/>
      <c r="X95" s="83"/>
      <c r="Y95" s="83"/>
      <c r="Z95" s="83"/>
      <c r="AA95" s="83"/>
      <c r="AB95" s="83"/>
    </row>
    <row r="96" spans="1:41" ht="15" customHeight="1" x14ac:dyDescent="0.45">
      <c r="C96" s="7"/>
      <c r="D96" s="83"/>
      <c r="E96" s="83"/>
      <c r="F96" s="83"/>
      <c r="G96" s="83"/>
      <c r="H96" s="83"/>
      <c r="I96" s="83"/>
      <c r="J96" s="83"/>
      <c r="K96" s="7"/>
      <c r="L96" s="7"/>
      <c r="M96" s="83"/>
      <c r="N96" s="83"/>
      <c r="O96" s="83"/>
      <c r="P96" s="83"/>
      <c r="Q96" s="83"/>
      <c r="R96" s="83"/>
      <c r="S96" s="83"/>
      <c r="T96" s="83"/>
      <c r="U96" s="83"/>
      <c r="V96" s="83"/>
      <c r="W96" s="83"/>
      <c r="X96" s="83"/>
      <c r="Y96" s="83"/>
      <c r="Z96" s="83"/>
      <c r="AA96" s="83"/>
      <c r="AB96" s="83"/>
    </row>
    <row r="97" spans="3:28" ht="15" customHeight="1" x14ac:dyDescent="0.45">
      <c r="C97" s="7"/>
      <c r="D97" s="83"/>
      <c r="E97" s="83"/>
      <c r="F97" s="83"/>
      <c r="G97" s="83"/>
      <c r="H97" s="83"/>
      <c r="I97" s="83"/>
      <c r="J97" s="83"/>
      <c r="K97" s="7"/>
      <c r="L97" s="7"/>
      <c r="M97" s="83"/>
      <c r="N97" s="83"/>
      <c r="O97" s="83"/>
      <c r="P97" s="83"/>
      <c r="Q97" s="83"/>
      <c r="R97" s="83"/>
      <c r="S97" s="83"/>
      <c r="T97" s="83"/>
      <c r="U97" s="83"/>
      <c r="V97" s="83"/>
      <c r="W97" s="83"/>
      <c r="X97" s="83"/>
      <c r="Y97" s="83"/>
      <c r="Z97" s="83"/>
      <c r="AA97" s="83"/>
      <c r="AB97" s="83"/>
    </row>
    <row r="98" spans="3:28" ht="15" customHeight="1" x14ac:dyDescent="0.45">
      <c r="C98" s="7"/>
      <c r="D98" s="83"/>
      <c r="E98" s="83"/>
      <c r="F98" s="83"/>
      <c r="G98" s="83"/>
      <c r="H98" s="83"/>
      <c r="I98" s="83"/>
      <c r="J98" s="83"/>
      <c r="K98" s="7"/>
      <c r="L98" s="7"/>
      <c r="M98" s="83"/>
      <c r="N98" s="83"/>
      <c r="O98" s="83"/>
      <c r="P98" s="83"/>
      <c r="Q98" s="83"/>
      <c r="R98" s="83"/>
      <c r="S98" s="83"/>
      <c r="T98" s="83"/>
      <c r="U98" s="83"/>
      <c r="V98" s="83"/>
      <c r="W98" s="83"/>
      <c r="X98" s="83"/>
      <c r="Y98" s="83"/>
      <c r="Z98" s="83"/>
      <c r="AA98" s="83"/>
      <c r="AB98" s="83"/>
    </row>
    <row r="99" spans="3:28" ht="15" customHeight="1" x14ac:dyDescent="0.45">
      <c r="C99" s="7"/>
      <c r="D99" s="83"/>
      <c r="E99" s="83"/>
      <c r="F99" s="83"/>
      <c r="G99" s="83"/>
      <c r="H99" s="83"/>
      <c r="I99" s="83"/>
      <c r="J99" s="83"/>
      <c r="K99" s="7"/>
      <c r="L99" s="7"/>
      <c r="M99" s="83"/>
      <c r="N99" s="83"/>
      <c r="O99" s="83"/>
      <c r="P99" s="83"/>
      <c r="Q99" s="83"/>
      <c r="R99" s="83"/>
      <c r="S99" s="83"/>
      <c r="T99" s="83"/>
      <c r="U99" s="83"/>
      <c r="V99" s="83"/>
      <c r="W99" s="83"/>
      <c r="X99" s="83"/>
      <c r="Y99" s="83"/>
      <c r="Z99" s="83"/>
      <c r="AA99" s="83"/>
      <c r="AB99" s="83"/>
    </row>
    <row r="100" spans="3:28" ht="15" customHeight="1" x14ac:dyDescent="0.45">
      <c r="C100" s="7"/>
      <c r="D100" s="83"/>
      <c r="E100" s="83"/>
      <c r="F100" s="83"/>
      <c r="G100" s="83"/>
      <c r="H100" s="83"/>
      <c r="I100" s="83"/>
      <c r="J100" s="83"/>
      <c r="K100" s="7"/>
      <c r="L100" s="7"/>
      <c r="M100" s="83"/>
      <c r="N100" s="83"/>
      <c r="O100" s="83"/>
      <c r="P100" s="83"/>
      <c r="Q100" s="83"/>
      <c r="R100" s="83"/>
      <c r="S100" s="83"/>
      <c r="T100" s="83"/>
      <c r="U100" s="83"/>
      <c r="V100" s="83"/>
      <c r="W100" s="83"/>
      <c r="X100" s="83"/>
      <c r="Y100" s="83"/>
      <c r="Z100" s="83"/>
      <c r="AA100" s="83"/>
      <c r="AB100" s="83"/>
    </row>
    <row r="101" spans="3:28" ht="15" customHeight="1" x14ac:dyDescent="0.45">
      <c r="C101" s="7"/>
      <c r="D101" s="83"/>
      <c r="E101" s="83"/>
      <c r="F101" s="83"/>
      <c r="G101" s="83"/>
      <c r="H101" s="83"/>
      <c r="I101" s="83"/>
      <c r="J101" s="83"/>
      <c r="K101" s="7"/>
      <c r="L101" s="7"/>
      <c r="M101" s="83"/>
      <c r="N101" s="83"/>
      <c r="O101" s="83"/>
      <c r="P101" s="83"/>
      <c r="Q101" s="83"/>
      <c r="R101" s="83"/>
      <c r="S101" s="83"/>
      <c r="T101" s="83"/>
      <c r="U101" s="83"/>
      <c r="V101" s="83"/>
      <c r="W101" s="83"/>
      <c r="X101" s="83"/>
      <c r="Y101" s="83"/>
      <c r="Z101" s="83"/>
      <c r="AA101" s="83"/>
      <c r="AB101" s="83"/>
    </row>
    <row r="102" spans="3:28" ht="15" customHeight="1" x14ac:dyDescent="0.45">
      <c r="C102" s="7"/>
      <c r="D102" s="83"/>
      <c r="E102" s="83"/>
      <c r="F102" s="83"/>
      <c r="G102" s="83"/>
      <c r="H102" s="83"/>
      <c r="I102" s="83"/>
      <c r="J102" s="83"/>
      <c r="K102" s="7"/>
      <c r="L102" s="7"/>
      <c r="M102" s="83"/>
      <c r="N102" s="83"/>
      <c r="O102" s="83"/>
      <c r="P102" s="83"/>
      <c r="Q102" s="83"/>
      <c r="R102" s="83"/>
      <c r="S102" s="83"/>
      <c r="T102" s="83"/>
      <c r="U102" s="83"/>
      <c r="V102" s="83"/>
      <c r="W102" s="83"/>
      <c r="X102" s="83"/>
      <c r="Y102" s="83"/>
      <c r="Z102" s="83"/>
      <c r="AA102" s="83"/>
      <c r="AB102" s="83"/>
    </row>
    <row r="103" spans="3:28" ht="15" customHeight="1" x14ac:dyDescent="0.45">
      <c r="C103" s="7"/>
      <c r="D103" s="83"/>
      <c r="E103" s="83"/>
      <c r="F103" s="83"/>
      <c r="G103" s="83"/>
      <c r="H103" s="83"/>
      <c r="I103" s="83"/>
      <c r="J103" s="83"/>
      <c r="K103" s="7"/>
      <c r="L103" s="7"/>
      <c r="M103" s="83"/>
      <c r="N103" s="83"/>
      <c r="O103" s="83"/>
      <c r="P103" s="83"/>
      <c r="Q103" s="83"/>
      <c r="R103" s="83"/>
      <c r="S103" s="83"/>
      <c r="T103" s="83"/>
      <c r="U103" s="83"/>
      <c r="V103" s="83"/>
      <c r="W103" s="83"/>
      <c r="X103" s="83"/>
      <c r="Y103" s="83"/>
      <c r="Z103" s="83"/>
      <c r="AA103" s="83"/>
      <c r="AB103" s="83"/>
    </row>
    <row r="104" spans="3:28" ht="15" customHeight="1" x14ac:dyDescent="0.45">
      <c r="C104" s="7"/>
      <c r="D104" s="83"/>
      <c r="E104" s="83"/>
      <c r="F104" s="83"/>
      <c r="G104" s="83"/>
      <c r="H104" s="83"/>
      <c r="I104" s="83"/>
      <c r="J104" s="83"/>
      <c r="K104" s="7"/>
      <c r="L104" s="7"/>
      <c r="M104" s="83"/>
      <c r="N104" s="83"/>
      <c r="O104" s="83"/>
      <c r="P104" s="83"/>
      <c r="Q104" s="83"/>
      <c r="R104" s="83"/>
      <c r="S104" s="83"/>
      <c r="T104" s="83"/>
      <c r="U104" s="83"/>
      <c r="V104" s="83"/>
      <c r="W104" s="83"/>
      <c r="X104" s="83"/>
      <c r="Y104" s="83"/>
      <c r="Z104" s="83"/>
      <c r="AA104" s="83"/>
      <c r="AB104" s="83"/>
    </row>
    <row r="105" spans="3:28" ht="15" customHeight="1" x14ac:dyDescent="0.45">
      <c r="C105" s="7"/>
      <c r="D105" s="83"/>
      <c r="E105" s="83"/>
      <c r="F105" s="83"/>
      <c r="G105" s="83"/>
      <c r="H105" s="83"/>
      <c r="I105" s="83"/>
      <c r="J105" s="83"/>
      <c r="K105" s="7"/>
      <c r="L105" s="7"/>
      <c r="M105" s="83"/>
      <c r="N105" s="83"/>
      <c r="O105" s="83"/>
      <c r="P105" s="83"/>
      <c r="Q105" s="83"/>
      <c r="R105" s="83"/>
      <c r="S105" s="83"/>
      <c r="T105" s="83"/>
      <c r="U105" s="83"/>
      <c r="V105" s="83"/>
      <c r="W105" s="83"/>
      <c r="X105" s="83"/>
      <c r="Y105" s="83"/>
      <c r="Z105" s="83"/>
      <c r="AA105" s="83"/>
      <c r="AB105" s="83"/>
    </row>
    <row r="106" spans="3:28" ht="15" customHeight="1" x14ac:dyDescent="0.45">
      <c r="C106" s="7"/>
      <c r="D106" s="83"/>
      <c r="E106" s="83"/>
      <c r="F106" s="83"/>
      <c r="G106" s="83"/>
      <c r="H106" s="83"/>
      <c r="I106" s="83"/>
      <c r="J106" s="83"/>
      <c r="K106" s="7"/>
      <c r="L106" s="7"/>
      <c r="M106" s="83"/>
      <c r="N106" s="83"/>
      <c r="O106" s="83"/>
      <c r="P106" s="83"/>
      <c r="Q106" s="83"/>
      <c r="R106" s="83"/>
      <c r="S106" s="83"/>
      <c r="T106" s="83"/>
      <c r="U106" s="83"/>
      <c r="V106" s="83"/>
      <c r="W106" s="83"/>
      <c r="X106" s="83"/>
      <c r="Y106" s="83"/>
      <c r="Z106" s="83"/>
      <c r="AA106" s="83"/>
      <c r="AB106" s="83"/>
    </row>
    <row r="107" spans="3:28" ht="15" customHeight="1" x14ac:dyDescent="0.45">
      <c r="C107" s="7"/>
      <c r="D107" s="83"/>
      <c r="E107" s="83"/>
      <c r="F107" s="83"/>
      <c r="G107" s="83"/>
      <c r="H107" s="83"/>
      <c r="I107" s="83"/>
      <c r="J107" s="83"/>
      <c r="K107" s="7"/>
      <c r="L107" s="7"/>
      <c r="M107" s="83"/>
      <c r="N107" s="83"/>
      <c r="O107" s="83"/>
      <c r="P107" s="83"/>
      <c r="Q107" s="83"/>
      <c r="R107" s="83"/>
      <c r="S107" s="83"/>
      <c r="T107" s="83"/>
      <c r="U107" s="83"/>
      <c r="V107" s="83"/>
      <c r="W107" s="83"/>
      <c r="X107" s="83"/>
      <c r="Y107" s="83"/>
      <c r="Z107" s="83"/>
      <c r="AA107" s="83"/>
      <c r="AB107" s="83"/>
    </row>
    <row r="108" spans="3:28" ht="15" customHeight="1" x14ac:dyDescent="0.45">
      <c r="C108" s="7"/>
      <c r="D108" s="83"/>
      <c r="E108" s="83"/>
      <c r="F108" s="83"/>
      <c r="G108" s="83"/>
      <c r="H108" s="83"/>
      <c r="I108" s="83"/>
      <c r="J108" s="83"/>
      <c r="K108" s="7"/>
      <c r="L108" s="7"/>
      <c r="M108" s="83"/>
      <c r="N108" s="83"/>
      <c r="O108" s="83"/>
      <c r="P108" s="83"/>
      <c r="Q108" s="83"/>
      <c r="R108" s="83"/>
      <c r="S108" s="83"/>
      <c r="T108" s="83"/>
      <c r="U108" s="83"/>
      <c r="V108" s="83"/>
      <c r="W108" s="83"/>
      <c r="X108" s="83"/>
      <c r="Y108" s="83"/>
      <c r="Z108" s="83"/>
      <c r="AA108" s="83"/>
      <c r="AB108" s="83"/>
    </row>
    <row r="109" spans="3:28" ht="15" customHeight="1" x14ac:dyDescent="0.45">
      <c r="C109" s="7"/>
      <c r="D109" s="83"/>
      <c r="E109" s="83"/>
      <c r="F109" s="83"/>
      <c r="G109" s="83"/>
      <c r="H109" s="83"/>
      <c r="I109" s="83"/>
      <c r="J109" s="83"/>
      <c r="K109" s="7"/>
      <c r="L109" s="7"/>
      <c r="M109" s="83"/>
      <c r="N109" s="83"/>
      <c r="O109" s="83"/>
      <c r="P109" s="83"/>
      <c r="Q109" s="83"/>
      <c r="R109" s="83"/>
      <c r="S109" s="83"/>
      <c r="T109" s="83"/>
      <c r="U109" s="83"/>
      <c r="V109" s="83"/>
      <c r="W109" s="83"/>
      <c r="X109" s="83"/>
      <c r="Y109" s="83"/>
      <c r="Z109" s="83"/>
      <c r="AA109" s="83"/>
      <c r="AB109" s="83"/>
    </row>
    <row r="110" spans="3:28" ht="15" customHeight="1" x14ac:dyDescent="0.45">
      <c r="C110" s="7"/>
      <c r="D110" s="83"/>
      <c r="E110" s="83"/>
      <c r="F110" s="83"/>
      <c r="G110" s="83"/>
      <c r="H110" s="83"/>
      <c r="I110" s="83"/>
      <c r="J110" s="83"/>
      <c r="K110" s="7"/>
      <c r="L110" s="7"/>
      <c r="M110" s="83"/>
      <c r="N110" s="83"/>
      <c r="O110" s="83"/>
      <c r="P110" s="83"/>
      <c r="Q110" s="83"/>
      <c r="R110" s="83"/>
      <c r="S110" s="83"/>
      <c r="T110" s="83"/>
      <c r="U110" s="83"/>
      <c r="V110" s="83"/>
      <c r="W110" s="83"/>
      <c r="X110" s="83"/>
      <c r="Y110" s="83"/>
      <c r="Z110" s="83"/>
      <c r="AA110" s="83"/>
      <c r="AB110" s="83"/>
    </row>
    <row r="111" spans="3:28" ht="15" customHeight="1" x14ac:dyDescent="0.45">
      <c r="C111" s="7"/>
      <c r="D111" s="83"/>
      <c r="E111" s="83"/>
      <c r="F111" s="83"/>
      <c r="G111" s="83"/>
      <c r="H111" s="83"/>
      <c r="I111" s="83"/>
      <c r="J111" s="83"/>
      <c r="K111" s="7"/>
      <c r="L111" s="7"/>
      <c r="M111" s="83"/>
      <c r="N111" s="83"/>
      <c r="O111" s="83"/>
      <c r="P111" s="83"/>
      <c r="Q111" s="83"/>
      <c r="R111" s="83"/>
      <c r="S111" s="83"/>
      <c r="T111" s="83"/>
      <c r="U111" s="83"/>
      <c r="V111" s="83"/>
      <c r="W111" s="83"/>
      <c r="X111" s="83"/>
      <c r="Y111" s="83"/>
      <c r="Z111" s="83"/>
      <c r="AA111" s="83"/>
      <c r="AB111" s="83"/>
    </row>
    <row r="112" spans="3:28" ht="15" customHeight="1" x14ac:dyDescent="0.45">
      <c r="C112" s="7"/>
      <c r="D112" s="83"/>
      <c r="E112" s="83"/>
      <c r="F112" s="83"/>
      <c r="G112" s="83"/>
      <c r="H112" s="83"/>
      <c r="I112" s="83"/>
      <c r="J112" s="83"/>
      <c r="K112" s="7"/>
      <c r="L112" s="7"/>
      <c r="M112" s="83"/>
      <c r="N112" s="83"/>
      <c r="O112" s="83"/>
      <c r="P112" s="83"/>
      <c r="Q112" s="83"/>
      <c r="R112" s="83"/>
      <c r="S112" s="83"/>
      <c r="T112" s="83"/>
      <c r="U112" s="83"/>
      <c r="V112" s="83"/>
      <c r="W112" s="83"/>
      <c r="X112" s="83"/>
      <c r="Y112" s="83"/>
      <c r="Z112" s="83"/>
      <c r="AA112" s="83"/>
      <c r="AB112" s="83"/>
    </row>
    <row r="113" spans="3:28" ht="15" customHeight="1" x14ac:dyDescent="0.45">
      <c r="C113" s="7"/>
      <c r="D113" s="83"/>
      <c r="E113" s="83"/>
      <c r="F113" s="83"/>
      <c r="G113" s="83"/>
      <c r="H113" s="83"/>
      <c r="I113" s="83"/>
      <c r="J113" s="83"/>
      <c r="K113" s="7"/>
      <c r="L113" s="7"/>
      <c r="M113" s="83"/>
      <c r="N113" s="83"/>
      <c r="O113" s="83"/>
      <c r="P113" s="83"/>
      <c r="Q113" s="83"/>
      <c r="R113" s="83"/>
      <c r="S113" s="83"/>
      <c r="T113" s="83"/>
      <c r="U113" s="83"/>
      <c r="V113" s="83"/>
      <c r="W113" s="83"/>
      <c r="X113" s="83"/>
      <c r="Y113" s="83"/>
      <c r="Z113" s="83"/>
      <c r="AA113" s="83"/>
      <c r="AB113" s="83"/>
    </row>
    <row r="114" spans="3:28" ht="15" customHeight="1" x14ac:dyDescent="0.45">
      <c r="C114" s="7"/>
      <c r="D114" s="83"/>
      <c r="E114" s="83"/>
      <c r="F114" s="83"/>
      <c r="G114" s="83"/>
      <c r="H114" s="83"/>
      <c r="I114" s="83"/>
      <c r="J114" s="83"/>
      <c r="K114" s="7"/>
      <c r="L114" s="7"/>
      <c r="M114" s="83"/>
      <c r="N114" s="83"/>
      <c r="O114" s="83"/>
      <c r="P114" s="83"/>
      <c r="Q114" s="83"/>
      <c r="R114" s="83"/>
      <c r="S114" s="83"/>
      <c r="T114" s="83"/>
      <c r="U114" s="83"/>
      <c r="V114" s="83"/>
      <c r="W114" s="83"/>
      <c r="X114" s="83"/>
      <c r="Y114" s="83"/>
      <c r="Z114" s="83"/>
      <c r="AA114" s="83"/>
      <c r="AB114" s="83"/>
    </row>
    <row r="115" spans="3:28" ht="15" customHeight="1" x14ac:dyDescent="0.45">
      <c r="C115" s="7"/>
      <c r="D115" s="83"/>
      <c r="E115" s="83"/>
      <c r="F115" s="83"/>
      <c r="G115" s="83"/>
      <c r="H115" s="83"/>
      <c r="I115" s="83"/>
      <c r="J115" s="83"/>
      <c r="K115" s="7"/>
      <c r="L115" s="7"/>
      <c r="M115" s="83"/>
      <c r="N115" s="83"/>
      <c r="O115" s="83"/>
      <c r="P115" s="83"/>
      <c r="Q115" s="83"/>
      <c r="R115" s="83"/>
      <c r="S115" s="83"/>
      <c r="T115" s="83"/>
      <c r="U115" s="83"/>
      <c r="V115" s="83"/>
      <c r="W115" s="83"/>
      <c r="X115" s="83"/>
      <c r="Y115" s="83"/>
      <c r="Z115" s="83"/>
      <c r="AA115" s="83"/>
      <c r="AB115" s="83"/>
    </row>
    <row r="116" spans="3:28" ht="15" customHeight="1" x14ac:dyDescent="0.45">
      <c r="C116" s="7"/>
      <c r="D116" s="83"/>
      <c r="E116" s="83"/>
      <c r="F116" s="83"/>
      <c r="G116" s="83"/>
      <c r="H116" s="83"/>
      <c r="I116" s="83"/>
      <c r="J116" s="83"/>
      <c r="K116" s="7"/>
      <c r="L116" s="7"/>
      <c r="M116" s="83"/>
      <c r="N116" s="83"/>
      <c r="O116" s="83"/>
      <c r="P116" s="83"/>
      <c r="Q116" s="83"/>
      <c r="R116" s="83"/>
      <c r="S116" s="83"/>
      <c r="T116" s="83"/>
      <c r="U116" s="83"/>
      <c r="V116" s="83"/>
      <c r="W116" s="83"/>
      <c r="X116" s="83"/>
      <c r="Y116" s="83"/>
      <c r="Z116" s="83"/>
      <c r="AA116" s="83"/>
      <c r="AB116" s="83"/>
    </row>
    <row r="117" spans="3:28" ht="15" customHeight="1" x14ac:dyDescent="0.45">
      <c r="C117" s="7"/>
      <c r="D117" s="83"/>
      <c r="E117" s="83"/>
      <c r="F117" s="83"/>
      <c r="G117" s="83"/>
      <c r="H117" s="83"/>
      <c r="I117" s="83"/>
      <c r="J117" s="83"/>
      <c r="K117" s="7"/>
      <c r="L117" s="7"/>
      <c r="M117" s="83"/>
      <c r="N117" s="83"/>
      <c r="O117" s="83"/>
      <c r="P117" s="83"/>
      <c r="Q117" s="83"/>
      <c r="R117" s="83"/>
      <c r="S117" s="83"/>
      <c r="T117" s="83"/>
      <c r="U117" s="83"/>
      <c r="V117" s="83"/>
      <c r="W117" s="83"/>
      <c r="X117" s="83"/>
      <c r="Y117" s="83"/>
      <c r="Z117" s="83"/>
      <c r="AA117" s="83"/>
      <c r="AB117" s="83"/>
    </row>
    <row r="118" spans="3:28" ht="15" customHeight="1" x14ac:dyDescent="0.45">
      <c r="C118" s="7"/>
      <c r="D118" s="83"/>
      <c r="E118" s="83"/>
      <c r="F118" s="83"/>
      <c r="G118" s="83"/>
      <c r="H118" s="83"/>
      <c r="I118" s="83"/>
      <c r="J118" s="83"/>
      <c r="K118" s="7"/>
      <c r="L118" s="7"/>
      <c r="M118" s="83"/>
      <c r="N118" s="83"/>
      <c r="O118" s="83"/>
      <c r="P118" s="83"/>
      <c r="Q118" s="83"/>
      <c r="R118" s="83"/>
      <c r="S118" s="83"/>
      <c r="T118" s="83"/>
      <c r="U118" s="83"/>
      <c r="V118" s="83"/>
      <c r="W118" s="83"/>
      <c r="X118" s="83"/>
      <c r="Y118" s="83"/>
      <c r="Z118" s="83"/>
      <c r="AA118" s="83"/>
      <c r="AB118" s="83"/>
    </row>
    <row r="119" spans="3:28" ht="15" customHeight="1" x14ac:dyDescent="0.45">
      <c r="C119" s="7"/>
      <c r="D119" s="83"/>
      <c r="E119" s="83"/>
      <c r="F119" s="83"/>
      <c r="G119" s="83"/>
      <c r="H119" s="83"/>
      <c r="I119" s="83"/>
      <c r="J119" s="83"/>
      <c r="K119" s="7"/>
      <c r="L119" s="7"/>
      <c r="M119" s="83"/>
      <c r="N119" s="83"/>
      <c r="O119" s="83"/>
      <c r="P119" s="83"/>
      <c r="Q119" s="83"/>
      <c r="R119" s="83"/>
      <c r="S119" s="83"/>
      <c r="T119" s="83"/>
      <c r="U119" s="83"/>
      <c r="V119" s="83"/>
      <c r="W119" s="83"/>
      <c r="X119" s="83"/>
      <c r="Y119" s="83"/>
      <c r="Z119" s="83"/>
      <c r="AA119" s="83"/>
      <c r="AB119" s="83"/>
    </row>
    <row r="120" spans="3:28" ht="15" customHeight="1" x14ac:dyDescent="0.45">
      <c r="C120" s="7"/>
      <c r="D120" s="83"/>
      <c r="E120" s="83"/>
      <c r="F120" s="83"/>
      <c r="G120" s="83"/>
      <c r="H120" s="83"/>
      <c r="I120" s="83"/>
      <c r="J120" s="83"/>
      <c r="K120" s="7"/>
      <c r="L120" s="7"/>
      <c r="M120" s="83"/>
      <c r="N120" s="83"/>
      <c r="O120" s="83"/>
      <c r="P120" s="83"/>
      <c r="Q120" s="83"/>
      <c r="R120" s="83"/>
      <c r="S120" s="83"/>
      <c r="T120" s="83"/>
      <c r="U120" s="83"/>
      <c r="V120" s="83"/>
      <c r="W120" s="83"/>
      <c r="X120" s="83"/>
      <c r="Y120" s="83"/>
      <c r="Z120" s="83"/>
      <c r="AA120" s="83"/>
      <c r="AB120" s="83"/>
    </row>
    <row r="121" spans="3:28" ht="15" customHeight="1" x14ac:dyDescent="0.45">
      <c r="C121" s="7"/>
      <c r="D121" s="83"/>
      <c r="E121" s="83"/>
      <c r="F121" s="83"/>
      <c r="G121" s="83"/>
      <c r="H121" s="83"/>
      <c r="I121" s="83"/>
      <c r="J121" s="83"/>
      <c r="K121" s="7"/>
      <c r="L121" s="7"/>
      <c r="M121" s="83"/>
      <c r="N121" s="83"/>
      <c r="O121" s="83"/>
      <c r="P121" s="83"/>
      <c r="Q121" s="83"/>
      <c r="R121" s="83"/>
      <c r="S121" s="83"/>
      <c r="T121" s="83"/>
      <c r="U121" s="83"/>
      <c r="V121" s="83"/>
      <c r="W121" s="83"/>
      <c r="X121" s="83"/>
      <c r="Y121" s="83"/>
      <c r="Z121" s="83"/>
      <c r="AA121" s="83"/>
      <c r="AB121" s="83"/>
    </row>
    <row r="122" spans="3:28" ht="15" customHeight="1" x14ac:dyDescent="0.45">
      <c r="C122" s="7"/>
      <c r="D122" s="83"/>
      <c r="E122" s="83"/>
      <c r="F122" s="83"/>
      <c r="G122" s="83"/>
      <c r="H122" s="83"/>
      <c r="I122" s="83"/>
      <c r="J122" s="83"/>
      <c r="K122" s="7"/>
      <c r="L122" s="7"/>
      <c r="M122" s="83"/>
      <c r="N122" s="83"/>
      <c r="O122" s="83"/>
      <c r="P122" s="83"/>
      <c r="Q122" s="83"/>
      <c r="R122" s="83"/>
      <c r="S122" s="83"/>
      <c r="T122" s="83"/>
      <c r="U122" s="83"/>
      <c r="V122" s="83"/>
      <c r="W122" s="83"/>
      <c r="X122" s="83"/>
      <c r="Y122" s="83"/>
      <c r="Z122" s="83"/>
      <c r="AA122" s="83"/>
      <c r="AB122" s="83"/>
    </row>
    <row r="123" spans="3:28" ht="15" customHeight="1" x14ac:dyDescent="0.45">
      <c r="C123" s="7"/>
      <c r="D123" s="83"/>
      <c r="E123" s="83"/>
      <c r="F123" s="83"/>
      <c r="G123" s="83"/>
      <c r="H123" s="83"/>
      <c r="I123" s="83"/>
      <c r="J123" s="83"/>
      <c r="K123" s="7"/>
      <c r="L123" s="7"/>
      <c r="M123" s="83"/>
      <c r="N123" s="83"/>
      <c r="O123" s="83"/>
      <c r="P123" s="83"/>
      <c r="Q123" s="83"/>
      <c r="R123" s="83"/>
      <c r="S123" s="83"/>
      <c r="T123" s="83"/>
      <c r="U123" s="83"/>
      <c r="V123" s="83"/>
      <c r="W123" s="83"/>
      <c r="X123" s="83"/>
      <c r="Y123" s="83"/>
      <c r="Z123" s="83"/>
      <c r="AA123" s="83"/>
      <c r="AB123" s="83"/>
    </row>
    <row r="124" spans="3:28" ht="15" customHeight="1" x14ac:dyDescent="0.45">
      <c r="C124" s="7"/>
      <c r="D124" s="83"/>
      <c r="E124" s="83"/>
      <c r="F124" s="83"/>
      <c r="G124" s="83"/>
      <c r="H124" s="83"/>
      <c r="I124" s="83"/>
      <c r="J124" s="83"/>
      <c r="K124" s="7"/>
      <c r="L124" s="7"/>
      <c r="M124" s="83"/>
      <c r="N124" s="83"/>
      <c r="O124" s="83"/>
      <c r="P124" s="83"/>
      <c r="Q124" s="83"/>
      <c r="R124" s="83"/>
      <c r="S124" s="83"/>
      <c r="T124" s="83"/>
      <c r="U124" s="83"/>
      <c r="V124" s="83"/>
      <c r="W124" s="83"/>
      <c r="X124" s="83"/>
      <c r="Y124" s="83"/>
      <c r="Z124" s="83"/>
      <c r="AA124" s="83"/>
      <c r="AB124" s="83"/>
    </row>
    <row r="125" spans="3:28" ht="15" customHeight="1" x14ac:dyDescent="0.45">
      <c r="C125" s="7"/>
      <c r="D125" s="83"/>
      <c r="E125" s="83"/>
      <c r="F125" s="83"/>
      <c r="G125" s="83"/>
      <c r="H125" s="83"/>
      <c r="I125" s="83"/>
      <c r="J125" s="83"/>
      <c r="K125" s="7"/>
      <c r="L125" s="7"/>
      <c r="M125" s="83"/>
      <c r="N125" s="83"/>
      <c r="O125" s="83"/>
      <c r="P125" s="83"/>
      <c r="Q125" s="83"/>
      <c r="R125" s="83"/>
      <c r="S125" s="83"/>
      <c r="T125" s="83"/>
      <c r="U125" s="83"/>
      <c r="V125" s="83"/>
      <c r="W125" s="83"/>
      <c r="X125" s="83"/>
      <c r="Y125" s="83"/>
      <c r="Z125" s="83"/>
      <c r="AA125" s="83"/>
      <c r="AB125" s="83"/>
    </row>
    <row r="126" spans="3:28" ht="15" customHeight="1" x14ac:dyDescent="0.45">
      <c r="C126" s="7"/>
      <c r="D126" s="83"/>
      <c r="E126" s="83"/>
      <c r="F126" s="83"/>
      <c r="G126" s="83"/>
      <c r="H126" s="83"/>
      <c r="I126" s="83"/>
      <c r="J126" s="83"/>
      <c r="K126" s="7"/>
      <c r="L126" s="7"/>
      <c r="M126" s="83"/>
      <c r="N126" s="83"/>
      <c r="O126" s="83"/>
      <c r="P126" s="83"/>
      <c r="Q126" s="83"/>
      <c r="R126" s="83"/>
      <c r="S126" s="83"/>
      <c r="T126" s="83"/>
      <c r="U126" s="83"/>
      <c r="V126" s="83"/>
      <c r="W126" s="83"/>
      <c r="X126" s="83"/>
      <c r="Y126" s="83"/>
      <c r="Z126" s="83"/>
      <c r="AA126" s="83"/>
      <c r="AB126" s="83"/>
    </row>
    <row r="127" spans="3:28" ht="15" customHeight="1" x14ac:dyDescent="0.45">
      <c r="C127" s="7"/>
      <c r="D127" s="83"/>
      <c r="E127" s="83"/>
      <c r="F127" s="83"/>
      <c r="G127" s="83"/>
      <c r="H127" s="83"/>
      <c r="I127" s="83"/>
      <c r="J127" s="83"/>
      <c r="K127" s="7"/>
      <c r="L127" s="7"/>
      <c r="M127" s="83"/>
      <c r="N127" s="83"/>
      <c r="O127" s="83"/>
      <c r="P127" s="83"/>
      <c r="Q127" s="83"/>
      <c r="R127" s="83"/>
      <c r="S127" s="83"/>
      <c r="T127" s="83"/>
      <c r="U127" s="83"/>
      <c r="V127" s="83"/>
      <c r="W127" s="83"/>
      <c r="X127" s="83"/>
      <c r="Y127" s="83"/>
      <c r="Z127" s="83"/>
      <c r="AA127" s="83"/>
      <c r="AB127" s="83"/>
    </row>
    <row r="128" spans="3:28" ht="15" customHeight="1" x14ac:dyDescent="0.45">
      <c r="C128" s="7"/>
      <c r="D128" s="83"/>
      <c r="E128" s="83"/>
      <c r="F128" s="83"/>
      <c r="G128" s="83"/>
      <c r="H128" s="83"/>
      <c r="I128" s="83"/>
      <c r="J128" s="83"/>
      <c r="K128" s="7"/>
      <c r="L128" s="7"/>
      <c r="M128" s="83"/>
      <c r="N128" s="83"/>
      <c r="O128" s="83"/>
      <c r="P128" s="83"/>
      <c r="Q128" s="83"/>
      <c r="R128" s="83"/>
      <c r="S128" s="83"/>
      <c r="T128" s="83"/>
      <c r="U128" s="83"/>
      <c r="V128" s="83"/>
      <c r="W128" s="83"/>
      <c r="X128" s="83"/>
      <c r="Y128" s="83"/>
      <c r="Z128" s="83"/>
      <c r="AA128" s="83"/>
      <c r="AB128" s="83"/>
    </row>
    <row r="129" spans="3:28" ht="15" customHeight="1" x14ac:dyDescent="0.45">
      <c r="C129" s="7"/>
      <c r="D129" s="83"/>
      <c r="E129" s="83"/>
      <c r="F129" s="83"/>
      <c r="G129" s="83"/>
      <c r="H129" s="83"/>
      <c r="I129" s="83"/>
      <c r="J129" s="83"/>
      <c r="K129" s="7"/>
      <c r="L129" s="7"/>
      <c r="M129" s="83"/>
      <c r="N129" s="83"/>
      <c r="O129" s="83"/>
      <c r="P129" s="83"/>
      <c r="Q129" s="83"/>
      <c r="R129" s="83"/>
      <c r="S129" s="83"/>
      <c r="T129" s="83"/>
      <c r="U129" s="83"/>
      <c r="V129" s="83"/>
      <c r="W129" s="83"/>
      <c r="X129" s="83"/>
      <c r="Y129" s="83"/>
      <c r="Z129" s="83"/>
      <c r="AA129" s="83"/>
      <c r="AB129" s="83"/>
    </row>
    <row r="130" spans="3:28" ht="15" customHeight="1" x14ac:dyDescent="0.45">
      <c r="C130" s="7"/>
      <c r="D130" s="83"/>
      <c r="E130" s="83"/>
      <c r="F130" s="83"/>
      <c r="G130" s="83"/>
      <c r="H130" s="83"/>
      <c r="I130" s="83"/>
      <c r="J130" s="83"/>
      <c r="K130" s="7"/>
      <c r="L130" s="7"/>
      <c r="M130" s="83"/>
      <c r="N130" s="83"/>
      <c r="O130" s="83"/>
      <c r="P130" s="83"/>
      <c r="Q130" s="83"/>
      <c r="R130" s="83"/>
      <c r="S130" s="83"/>
      <c r="T130" s="83"/>
      <c r="U130" s="83"/>
      <c r="V130" s="83"/>
      <c r="W130" s="83"/>
      <c r="X130" s="83"/>
      <c r="Y130" s="83"/>
      <c r="Z130" s="83"/>
      <c r="AA130" s="83"/>
      <c r="AB130" s="83"/>
    </row>
    <row r="131" spans="3:28" ht="15" customHeight="1" x14ac:dyDescent="0.45">
      <c r="C131" s="7"/>
      <c r="D131" s="83"/>
      <c r="E131" s="83"/>
      <c r="F131" s="83"/>
      <c r="G131" s="83"/>
      <c r="H131" s="83"/>
      <c r="I131" s="83"/>
      <c r="J131" s="83"/>
      <c r="K131" s="7"/>
      <c r="L131" s="7"/>
      <c r="M131" s="83"/>
      <c r="N131" s="83"/>
      <c r="O131" s="83"/>
      <c r="P131" s="83"/>
      <c r="Q131" s="83"/>
      <c r="R131" s="83"/>
      <c r="S131" s="83"/>
      <c r="T131" s="83"/>
      <c r="U131" s="83"/>
      <c r="V131" s="83"/>
      <c r="W131" s="83"/>
      <c r="X131" s="83"/>
      <c r="Y131" s="83"/>
      <c r="Z131" s="83"/>
      <c r="AA131" s="83"/>
      <c r="AB131" s="83"/>
    </row>
    <row r="132" spans="3:28" ht="15" customHeight="1" x14ac:dyDescent="0.45">
      <c r="C132" s="7"/>
      <c r="D132" s="83"/>
      <c r="E132" s="83"/>
      <c r="F132" s="83"/>
      <c r="G132" s="83"/>
      <c r="H132" s="83"/>
      <c r="I132" s="83"/>
      <c r="J132" s="83"/>
      <c r="K132" s="7"/>
      <c r="L132" s="7"/>
      <c r="M132" s="83"/>
      <c r="N132" s="83"/>
      <c r="O132" s="83"/>
      <c r="P132" s="83"/>
      <c r="Q132" s="83"/>
      <c r="R132" s="83"/>
      <c r="S132" s="83"/>
      <c r="T132" s="83"/>
      <c r="U132" s="83"/>
      <c r="V132" s="83"/>
      <c r="W132" s="83"/>
      <c r="X132" s="83"/>
      <c r="Y132" s="83"/>
      <c r="Z132" s="83"/>
      <c r="AA132" s="83"/>
      <c r="AB132" s="83"/>
    </row>
    <row r="133" spans="3:28" ht="15" customHeight="1" x14ac:dyDescent="0.45">
      <c r="C133" s="7"/>
      <c r="D133" s="83"/>
      <c r="E133" s="83"/>
      <c r="F133" s="83"/>
      <c r="G133" s="83"/>
      <c r="H133" s="83"/>
      <c r="I133" s="83"/>
      <c r="J133" s="83"/>
      <c r="K133" s="7"/>
      <c r="L133" s="7"/>
      <c r="M133" s="83"/>
      <c r="N133" s="83"/>
      <c r="O133" s="83"/>
      <c r="P133" s="83"/>
      <c r="Q133" s="83"/>
      <c r="R133" s="83"/>
      <c r="S133" s="83"/>
      <c r="T133" s="83"/>
      <c r="U133" s="83"/>
      <c r="V133" s="83"/>
      <c r="W133" s="83"/>
      <c r="X133" s="83"/>
      <c r="Y133" s="83"/>
      <c r="Z133" s="83"/>
      <c r="AA133" s="83"/>
      <c r="AB133" s="83"/>
    </row>
    <row r="134" spans="3:28" ht="15" customHeight="1" x14ac:dyDescent="0.45">
      <c r="C134" s="7"/>
      <c r="D134" s="83"/>
      <c r="E134" s="83"/>
      <c r="F134" s="83"/>
      <c r="G134" s="83"/>
      <c r="H134" s="83"/>
      <c r="I134" s="83"/>
      <c r="J134" s="83"/>
      <c r="K134" s="7"/>
      <c r="L134" s="7"/>
      <c r="M134" s="83"/>
      <c r="N134" s="83"/>
      <c r="O134" s="83"/>
      <c r="P134" s="83"/>
      <c r="Q134" s="83"/>
      <c r="R134" s="83"/>
      <c r="S134" s="83"/>
      <c r="T134" s="83"/>
      <c r="U134" s="83"/>
      <c r="V134" s="83"/>
      <c r="W134" s="83"/>
      <c r="X134" s="83"/>
      <c r="Y134" s="83"/>
      <c r="Z134" s="83"/>
      <c r="AA134" s="83"/>
      <c r="AB134" s="83"/>
    </row>
    <row r="135" spans="3:28" ht="15" customHeight="1" x14ac:dyDescent="0.45">
      <c r="C135" s="7"/>
      <c r="D135" s="83"/>
      <c r="E135" s="83"/>
      <c r="F135" s="83"/>
      <c r="G135" s="83"/>
      <c r="H135" s="83"/>
      <c r="I135" s="83"/>
      <c r="J135" s="83"/>
      <c r="K135" s="7"/>
      <c r="L135" s="7"/>
      <c r="M135" s="83"/>
      <c r="N135" s="83"/>
      <c r="O135" s="83"/>
      <c r="P135" s="83"/>
      <c r="Q135" s="83"/>
      <c r="R135" s="83"/>
      <c r="S135" s="83"/>
      <c r="T135" s="83"/>
      <c r="U135" s="83"/>
      <c r="V135" s="83"/>
      <c r="W135" s="83"/>
      <c r="X135" s="83"/>
      <c r="Y135" s="83"/>
      <c r="Z135" s="83"/>
      <c r="AA135" s="83"/>
      <c r="AB135" s="83"/>
    </row>
    <row r="136" spans="3:28" ht="15" customHeight="1" x14ac:dyDescent="0.45">
      <c r="C136" s="7"/>
      <c r="D136" s="83"/>
      <c r="E136" s="83"/>
      <c r="F136" s="83"/>
      <c r="G136" s="83"/>
      <c r="H136" s="83"/>
      <c r="I136" s="83"/>
      <c r="J136" s="83"/>
      <c r="K136" s="7"/>
      <c r="L136" s="7"/>
      <c r="M136" s="83"/>
      <c r="N136" s="83"/>
      <c r="O136" s="83"/>
      <c r="P136" s="83"/>
      <c r="Q136" s="83"/>
      <c r="R136" s="83"/>
      <c r="S136" s="83"/>
      <c r="T136" s="83"/>
      <c r="U136" s="83"/>
      <c r="V136" s="83"/>
      <c r="W136" s="83"/>
      <c r="X136" s="83"/>
      <c r="Y136" s="83"/>
      <c r="Z136" s="83"/>
      <c r="AA136" s="83"/>
      <c r="AB136" s="83"/>
    </row>
    <row r="137" spans="3:28" ht="15" customHeight="1" x14ac:dyDescent="0.45">
      <c r="C137" s="7"/>
      <c r="D137" s="83"/>
      <c r="E137" s="83"/>
      <c r="F137" s="83"/>
      <c r="G137" s="83"/>
      <c r="H137" s="83"/>
      <c r="I137" s="83"/>
      <c r="J137" s="83"/>
      <c r="K137" s="7"/>
      <c r="L137" s="7"/>
      <c r="M137" s="83"/>
      <c r="N137" s="83"/>
      <c r="O137" s="83"/>
      <c r="P137" s="83"/>
      <c r="Q137" s="83"/>
      <c r="R137" s="83"/>
      <c r="S137" s="83"/>
      <c r="T137" s="83"/>
      <c r="U137" s="83"/>
      <c r="V137" s="83"/>
      <c r="W137" s="83"/>
      <c r="X137" s="83"/>
      <c r="Y137" s="83"/>
      <c r="Z137" s="83"/>
      <c r="AA137" s="83"/>
      <c r="AB137" s="83"/>
    </row>
    <row r="138" spans="3:28" ht="15" customHeight="1" x14ac:dyDescent="0.45">
      <c r="C138" s="7"/>
      <c r="D138" s="83"/>
      <c r="E138" s="83"/>
      <c r="F138" s="83"/>
      <c r="G138" s="83"/>
      <c r="H138" s="83"/>
      <c r="I138" s="83"/>
      <c r="J138" s="83"/>
      <c r="K138" s="7"/>
      <c r="L138" s="7"/>
      <c r="M138" s="83"/>
      <c r="N138" s="83"/>
      <c r="O138" s="83"/>
      <c r="P138" s="83"/>
      <c r="Q138" s="83"/>
      <c r="R138" s="83"/>
      <c r="S138" s="83"/>
      <c r="T138" s="83"/>
      <c r="U138" s="83"/>
      <c r="V138" s="83"/>
      <c r="W138" s="83"/>
      <c r="X138" s="83"/>
      <c r="Y138" s="83"/>
      <c r="Z138" s="83"/>
      <c r="AA138" s="83"/>
      <c r="AB138" s="83"/>
    </row>
    <row r="139" spans="3:28" ht="15" customHeight="1" x14ac:dyDescent="0.45">
      <c r="C139" s="7"/>
      <c r="D139" s="83"/>
      <c r="E139" s="83"/>
      <c r="F139" s="83"/>
      <c r="G139" s="83"/>
      <c r="H139" s="83"/>
      <c r="I139" s="83"/>
      <c r="J139" s="83"/>
      <c r="K139" s="7"/>
      <c r="L139" s="7"/>
      <c r="M139" s="83"/>
      <c r="N139" s="83"/>
      <c r="O139" s="83"/>
      <c r="P139" s="83"/>
      <c r="Q139" s="83"/>
      <c r="R139" s="83"/>
      <c r="S139" s="83"/>
      <c r="T139" s="83"/>
      <c r="U139" s="83"/>
      <c r="V139" s="83"/>
      <c r="W139" s="83"/>
      <c r="X139" s="83"/>
      <c r="Y139" s="83"/>
      <c r="Z139" s="83"/>
      <c r="AA139" s="83"/>
      <c r="AB139" s="83"/>
    </row>
    <row r="140" spans="3:28" ht="15" customHeight="1" x14ac:dyDescent="0.45">
      <c r="C140" s="7"/>
      <c r="D140" s="83"/>
      <c r="E140" s="83"/>
      <c r="F140" s="83"/>
      <c r="G140" s="83"/>
      <c r="H140" s="83"/>
      <c r="I140" s="83"/>
      <c r="J140" s="83"/>
      <c r="K140" s="7"/>
      <c r="L140" s="7"/>
      <c r="M140" s="83"/>
      <c r="N140" s="83"/>
      <c r="O140" s="83"/>
      <c r="P140" s="83"/>
      <c r="Q140" s="83"/>
      <c r="R140" s="83"/>
      <c r="S140" s="83"/>
      <c r="T140" s="83"/>
      <c r="U140" s="83"/>
      <c r="V140" s="83"/>
      <c r="W140" s="83"/>
      <c r="X140" s="83"/>
      <c r="Y140" s="83"/>
      <c r="Z140" s="83"/>
      <c r="AA140" s="83"/>
      <c r="AB140" s="83"/>
    </row>
    <row r="141" spans="3:28" ht="15" customHeight="1" x14ac:dyDescent="0.45">
      <c r="C141" s="7"/>
      <c r="D141" s="83"/>
      <c r="E141" s="83"/>
      <c r="F141" s="83"/>
      <c r="G141" s="83"/>
      <c r="H141" s="83"/>
      <c r="I141" s="83"/>
      <c r="J141" s="83"/>
      <c r="K141" s="7"/>
      <c r="L141" s="7"/>
      <c r="M141" s="83"/>
      <c r="N141" s="83"/>
      <c r="O141" s="83"/>
      <c r="P141" s="83"/>
      <c r="Q141" s="83"/>
      <c r="R141" s="83"/>
      <c r="S141" s="83"/>
      <c r="T141" s="83"/>
      <c r="U141" s="83"/>
      <c r="V141" s="83"/>
      <c r="W141" s="83"/>
      <c r="X141" s="83"/>
      <c r="Y141" s="83"/>
      <c r="Z141" s="83"/>
      <c r="AA141" s="83"/>
      <c r="AB141" s="83"/>
    </row>
    <row r="142" spans="3:28" ht="15" customHeight="1" x14ac:dyDescent="0.45">
      <c r="C142" s="7"/>
      <c r="D142" s="83"/>
      <c r="E142" s="83"/>
      <c r="F142" s="83"/>
      <c r="G142" s="83"/>
      <c r="H142" s="83"/>
      <c r="I142" s="83"/>
      <c r="J142" s="83"/>
      <c r="K142" s="7"/>
      <c r="L142" s="7"/>
      <c r="M142" s="83"/>
      <c r="N142" s="83"/>
      <c r="O142" s="83"/>
      <c r="P142" s="83"/>
      <c r="Q142" s="83"/>
      <c r="R142" s="83"/>
      <c r="S142" s="83"/>
      <c r="T142" s="83"/>
      <c r="U142" s="83"/>
      <c r="V142" s="83"/>
      <c r="W142" s="83"/>
      <c r="X142" s="83"/>
      <c r="Y142" s="83"/>
      <c r="Z142" s="83"/>
      <c r="AA142" s="83"/>
      <c r="AB142" s="83"/>
    </row>
    <row r="143" spans="3:28" ht="15" customHeight="1" x14ac:dyDescent="0.45">
      <c r="C143" s="7"/>
      <c r="D143" s="83"/>
      <c r="E143" s="83"/>
      <c r="F143" s="83"/>
      <c r="G143" s="83"/>
      <c r="H143" s="83"/>
      <c r="I143" s="83"/>
      <c r="J143" s="83"/>
      <c r="K143" s="7"/>
      <c r="L143" s="7"/>
      <c r="M143" s="83"/>
      <c r="N143" s="83"/>
      <c r="O143" s="83"/>
      <c r="P143" s="83"/>
      <c r="Q143" s="83"/>
      <c r="R143" s="83"/>
      <c r="S143" s="83"/>
      <c r="T143" s="83"/>
      <c r="U143" s="83"/>
      <c r="V143" s="83"/>
      <c r="W143" s="83"/>
      <c r="X143" s="83"/>
      <c r="Y143" s="83"/>
      <c r="Z143" s="83"/>
      <c r="AA143" s="83"/>
      <c r="AB143" s="83"/>
    </row>
    <row r="144" spans="3:28" ht="15" customHeight="1" x14ac:dyDescent="0.45">
      <c r="C144" s="7"/>
      <c r="D144" s="83"/>
      <c r="E144" s="83"/>
      <c r="F144" s="83"/>
      <c r="G144" s="83"/>
      <c r="H144" s="83"/>
      <c r="I144" s="83"/>
      <c r="J144" s="83"/>
      <c r="K144" s="7"/>
      <c r="L144" s="7"/>
      <c r="M144" s="83"/>
      <c r="N144" s="83"/>
      <c r="O144" s="83"/>
      <c r="P144" s="83"/>
      <c r="Q144" s="83"/>
      <c r="R144" s="83"/>
      <c r="S144" s="83"/>
      <c r="T144" s="83"/>
      <c r="U144" s="83"/>
      <c r="V144" s="83"/>
      <c r="W144" s="83"/>
      <c r="X144" s="83"/>
      <c r="Y144" s="83"/>
      <c r="Z144" s="83"/>
      <c r="AA144" s="83"/>
      <c r="AB144" s="83"/>
    </row>
    <row r="145" spans="3:28" ht="15" customHeight="1" x14ac:dyDescent="0.45">
      <c r="C145" s="7"/>
      <c r="D145" s="83"/>
      <c r="E145" s="83"/>
      <c r="F145" s="83"/>
      <c r="G145" s="83"/>
      <c r="H145" s="83"/>
      <c r="I145" s="83"/>
      <c r="J145" s="83"/>
      <c r="K145" s="7"/>
      <c r="L145" s="7"/>
      <c r="M145" s="83"/>
      <c r="N145" s="83"/>
      <c r="O145" s="83"/>
      <c r="P145" s="83"/>
      <c r="Q145" s="83"/>
      <c r="R145" s="83"/>
      <c r="S145" s="83"/>
      <c r="T145" s="83"/>
      <c r="U145" s="83"/>
      <c r="V145" s="83"/>
      <c r="W145" s="83"/>
      <c r="X145" s="83"/>
      <c r="Y145" s="83"/>
      <c r="Z145" s="83"/>
      <c r="AA145" s="83"/>
      <c r="AB145" s="83"/>
    </row>
    <row r="146" spans="3:28" ht="15" customHeight="1" x14ac:dyDescent="0.45">
      <c r="C146" s="7"/>
      <c r="D146" s="83"/>
      <c r="E146" s="83"/>
      <c r="F146" s="83"/>
      <c r="G146" s="83"/>
      <c r="H146" s="83"/>
      <c r="I146" s="83"/>
      <c r="J146" s="83"/>
      <c r="K146" s="7"/>
      <c r="L146" s="7"/>
      <c r="M146" s="83"/>
      <c r="N146" s="83"/>
      <c r="O146" s="83"/>
      <c r="P146" s="83"/>
      <c r="Q146" s="83"/>
      <c r="R146" s="83"/>
      <c r="S146" s="83"/>
      <c r="T146" s="83"/>
      <c r="U146" s="83"/>
      <c r="V146" s="83"/>
      <c r="W146" s="83"/>
      <c r="X146" s="83"/>
      <c r="Y146" s="83"/>
      <c r="Z146" s="83"/>
      <c r="AA146" s="83"/>
      <c r="AB146" s="83"/>
    </row>
    <row r="147" spans="3:28" ht="15" customHeight="1" x14ac:dyDescent="0.45">
      <c r="C147" s="7"/>
      <c r="D147" s="83"/>
      <c r="E147" s="83"/>
      <c r="F147" s="83"/>
      <c r="G147" s="83"/>
      <c r="H147" s="83"/>
      <c r="I147" s="83"/>
      <c r="J147" s="83"/>
      <c r="K147" s="7"/>
      <c r="L147" s="7"/>
      <c r="M147" s="83"/>
      <c r="N147" s="83"/>
      <c r="O147" s="83"/>
      <c r="P147" s="83"/>
      <c r="Q147" s="83"/>
      <c r="R147" s="83"/>
      <c r="S147" s="83"/>
      <c r="T147" s="83"/>
      <c r="U147" s="83"/>
      <c r="V147" s="83"/>
      <c r="W147" s="83"/>
      <c r="X147" s="83"/>
      <c r="Y147" s="83"/>
      <c r="Z147" s="83"/>
      <c r="AA147" s="83"/>
      <c r="AB147" s="83"/>
    </row>
    <row r="148" spans="3:28" ht="15" customHeight="1" x14ac:dyDescent="0.45">
      <c r="C148" s="7"/>
      <c r="D148" s="83"/>
      <c r="E148" s="83"/>
      <c r="F148" s="83"/>
      <c r="G148" s="83"/>
      <c r="H148" s="83"/>
      <c r="I148" s="83"/>
      <c r="J148" s="83"/>
      <c r="K148" s="7"/>
      <c r="L148" s="7"/>
      <c r="M148" s="83"/>
      <c r="N148" s="83"/>
      <c r="O148" s="83"/>
      <c r="P148" s="83"/>
      <c r="Q148" s="83"/>
      <c r="R148" s="83"/>
      <c r="S148" s="83"/>
      <c r="T148" s="83"/>
      <c r="U148" s="83"/>
      <c r="V148" s="83"/>
      <c r="W148" s="83"/>
      <c r="X148" s="83"/>
      <c r="Y148" s="83"/>
      <c r="Z148" s="83"/>
      <c r="AA148" s="83"/>
      <c r="AB148" s="83"/>
    </row>
    <row r="149" spans="3:28" ht="15" customHeight="1" x14ac:dyDescent="0.45">
      <c r="C149" s="7"/>
      <c r="D149" s="83"/>
      <c r="E149" s="83"/>
      <c r="F149" s="83"/>
      <c r="G149" s="83"/>
      <c r="H149" s="83"/>
      <c r="I149" s="83"/>
      <c r="J149" s="83"/>
      <c r="K149" s="7"/>
      <c r="L149" s="7"/>
      <c r="M149" s="83"/>
      <c r="N149" s="83"/>
      <c r="O149" s="83"/>
      <c r="P149" s="83"/>
      <c r="Q149" s="83"/>
      <c r="R149" s="83"/>
      <c r="S149" s="83"/>
      <c r="T149" s="83"/>
      <c r="U149" s="83"/>
      <c r="V149" s="83"/>
      <c r="W149" s="83"/>
      <c r="X149" s="83"/>
      <c r="Y149" s="83"/>
      <c r="Z149" s="83"/>
      <c r="AA149" s="83"/>
      <c r="AB149" s="83"/>
    </row>
    <row r="150" spans="3:28" ht="15" customHeight="1" x14ac:dyDescent="0.45">
      <c r="C150" s="7"/>
      <c r="D150" s="83"/>
      <c r="E150" s="83"/>
      <c r="F150" s="83"/>
      <c r="G150" s="83"/>
      <c r="H150" s="83"/>
      <c r="I150" s="83"/>
      <c r="J150" s="83"/>
      <c r="K150" s="7"/>
      <c r="L150" s="7"/>
      <c r="M150" s="83"/>
      <c r="N150" s="83"/>
      <c r="O150" s="83"/>
      <c r="P150" s="83"/>
      <c r="Q150" s="83"/>
      <c r="R150" s="83"/>
      <c r="S150" s="83"/>
      <c r="T150" s="83"/>
      <c r="U150" s="83"/>
      <c r="V150" s="83"/>
      <c r="W150" s="83"/>
      <c r="X150" s="83"/>
      <c r="Y150" s="83"/>
      <c r="Z150" s="83"/>
      <c r="AA150" s="83"/>
      <c r="AB150" s="83"/>
    </row>
    <row r="151" spans="3:28" ht="15" customHeight="1" x14ac:dyDescent="0.45">
      <c r="C151" s="7"/>
      <c r="D151" s="83"/>
      <c r="E151" s="83"/>
      <c r="F151" s="83"/>
      <c r="G151" s="83"/>
      <c r="H151" s="83"/>
      <c r="I151" s="83"/>
      <c r="J151" s="83"/>
      <c r="K151" s="7"/>
      <c r="L151" s="7"/>
      <c r="M151" s="83"/>
      <c r="N151" s="83"/>
      <c r="O151" s="83"/>
      <c r="P151" s="83"/>
      <c r="Q151" s="83"/>
      <c r="R151" s="83"/>
      <c r="S151" s="83"/>
      <c r="T151" s="83"/>
      <c r="U151" s="83"/>
      <c r="V151" s="83"/>
      <c r="W151" s="83"/>
      <c r="X151" s="83"/>
      <c r="Y151" s="83"/>
      <c r="Z151" s="83"/>
      <c r="AA151" s="83"/>
      <c r="AB151" s="83"/>
    </row>
    <row r="152" spans="3:28" ht="15" customHeight="1" x14ac:dyDescent="0.45">
      <c r="C152" s="7"/>
      <c r="D152" s="83"/>
      <c r="E152" s="83"/>
      <c r="F152" s="83"/>
      <c r="G152" s="83"/>
      <c r="H152" s="83"/>
      <c r="I152" s="83"/>
      <c r="J152" s="83"/>
      <c r="K152" s="7"/>
      <c r="L152" s="7"/>
      <c r="M152" s="83"/>
      <c r="N152" s="83"/>
      <c r="O152" s="83"/>
      <c r="P152" s="83"/>
      <c r="Q152" s="83"/>
      <c r="R152" s="83"/>
      <c r="S152" s="83"/>
      <c r="T152" s="83"/>
      <c r="U152" s="83"/>
      <c r="V152" s="83"/>
      <c r="W152" s="83"/>
      <c r="X152" s="83"/>
      <c r="Y152" s="83"/>
      <c r="Z152" s="83"/>
      <c r="AA152" s="83"/>
      <c r="AB152" s="83"/>
    </row>
    <row r="153" spans="3:28" ht="15" customHeight="1" x14ac:dyDescent="0.45">
      <c r="C153" s="7"/>
      <c r="D153" s="83"/>
      <c r="E153" s="83"/>
      <c r="F153" s="83"/>
      <c r="G153" s="83"/>
      <c r="H153" s="83"/>
      <c r="I153" s="83"/>
      <c r="J153" s="83"/>
      <c r="K153" s="7"/>
      <c r="L153" s="7"/>
      <c r="M153" s="83"/>
      <c r="N153" s="83"/>
      <c r="O153" s="83"/>
      <c r="P153" s="83"/>
      <c r="Q153" s="83"/>
      <c r="R153" s="83"/>
      <c r="S153" s="83"/>
      <c r="T153" s="83"/>
      <c r="U153" s="83"/>
      <c r="V153" s="83"/>
      <c r="W153" s="83"/>
      <c r="X153" s="83"/>
      <c r="Y153" s="83"/>
      <c r="Z153" s="83"/>
      <c r="AA153" s="83"/>
      <c r="AB153" s="83"/>
    </row>
    <row r="154" spans="3:28" ht="15" customHeight="1" x14ac:dyDescent="0.45">
      <c r="C154" s="7"/>
      <c r="D154" s="83"/>
      <c r="E154" s="83"/>
      <c r="F154" s="83"/>
      <c r="G154" s="83"/>
      <c r="H154" s="83"/>
      <c r="I154" s="83"/>
      <c r="J154" s="83"/>
      <c r="K154" s="7"/>
      <c r="L154" s="7"/>
      <c r="M154" s="83"/>
      <c r="N154" s="83"/>
      <c r="O154" s="83"/>
      <c r="P154" s="83"/>
      <c r="Q154" s="83"/>
      <c r="R154" s="83"/>
      <c r="S154" s="83"/>
      <c r="T154" s="83"/>
      <c r="U154" s="83"/>
      <c r="V154" s="83"/>
      <c r="W154" s="83"/>
      <c r="X154" s="83"/>
      <c r="Y154" s="83"/>
      <c r="Z154" s="83"/>
      <c r="AA154" s="83"/>
      <c r="AB154" s="83"/>
    </row>
    <row r="155" spans="3:28" ht="15" customHeight="1" x14ac:dyDescent="0.45">
      <c r="C155" s="7"/>
      <c r="D155" s="83"/>
      <c r="E155" s="83"/>
      <c r="F155" s="83"/>
      <c r="G155" s="83"/>
      <c r="H155" s="83"/>
      <c r="I155" s="83"/>
      <c r="J155" s="83"/>
      <c r="K155" s="7"/>
      <c r="L155" s="7"/>
      <c r="M155" s="83"/>
      <c r="N155" s="83"/>
      <c r="O155" s="83"/>
      <c r="P155" s="83"/>
      <c r="Q155" s="83"/>
      <c r="R155" s="83"/>
      <c r="S155" s="83"/>
      <c r="T155" s="83"/>
      <c r="U155" s="83"/>
      <c r="V155" s="83"/>
      <c r="W155" s="83"/>
      <c r="X155" s="83"/>
      <c r="Y155" s="83"/>
      <c r="Z155" s="83"/>
      <c r="AA155" s="83"/>
      <c r="AB155" s="83"/>
    </row>
    <row r="156" spans="3:28" ht="15" customHeight="1" x14ac:dyDescent="0.45">
      <c r="C156" s="7"/>
      <c r="D156" s="83"/>
      <c r="E156" s="83"/>
      <c r="F156" s="83"/>
      <c r="G156" s="83"/>
      <c r="H156" s="83"/>
      <c r="I156" s="83"/>
      <c r="J156" s="83"/>
      <c r="K156" s="7"/>
      <c r="L156" s="7"/>
      <c r="M156" s="83"/>
      <c r="N156" s="83"/>
      <c r="O156" s="83"/>
      <c r="P156" s="83"/>
      <c r="Q156" s="83"/>
      <c r="R156" s="83"/>
      <c r="S156" s="83"/>
      <c r="T156" s="83"/>
      <c r="U156" s="83"/>
      <c r="V156" s="83"/>
      <c r="W156" s="83"/>
      <c r="X156" s="83"/>
      <c r="Y156" s="83"/>
      <c r="Z156" s="83"/>
      <c r="AA156" s="83"/>
      <c r="AB156" s="83"/>
    </row>
    <row r="157" spans="3:28" ht="15" customHeight="1" x14ac:dyDescent="0.45">
      <c r="C157" s="7"/>
      <c r="D157" s="83"/>
      <c r="E157" s="83"/>
      <c r="F157" s="83"/>
      <c r="G157" s="83"/>
      <c r="H157" s="83"/>
      <c r="I157" s="83"/>
      <c r="J157" s="83"/>
      <c r="K157" s="7"/>
      <c r="L157" s="7"/>
      <c r="M157" s="83"/>
      <c r="N157" s="83"/>
      <c r="O157" s="83"/>
      <c r="P157" s="83"/>
      <c r="Q157" s="83"/>
      <c r="R157" s="83"/>
      <c r="S157" s="83"/>
      <c r="T157" s="83"/>
      <c r="U157" s="83"/>
      <c r="V157" s="83"/>
      <c r="W157" s="83"/>
      <c r="X157" s="83"/>
      <c r="Y157" s="83"/>
      <c r="Z157" s="83"/>
      <c r="AA157" s="83"/>
      <c r="AB157" s="83"/>
    </row>
    <row r="158" spans="3:28" ht="15" customHeight="1" x14ac:dyDescent="0.45">
      <c r="C158" s="7"/>
      <c r="D158" s="83"/>
      <c r="E158" s="83"/>
      <c r="F158" s="83"/>
      <c r="G158" s="83"/>
      <c r="H158" s="83"/>
      <c r="I158" s="83"/>
      <c r="J158" s="83"/>
      <c r="K158" s="7"/>
      <c r="L158" s="7"/>
      <c r="M158" s="83"/>
      <c r="N158" s="83"/>
      <c r="O158" s="83"/>
      <c r="P158" s="83"/>
      <c r="Q158" s="83"/>
      <c r="R158" s="83"/>
      <c r="S158" s="83"/>
      <c r="T158" s="83"/>
      <c r="U158" s="83"/>
      <c r="V158" s="83"/>
      <c r="W158" s="83"/>
      <c r="X158" s="83"/>
      <c r="Y158" s="83"/>
      <c r="Z158" s="83"/>
      <c r="AA158" s="83"/>
      <c r="AB158" s="83"/>
    </row>
    <row r="159" spans="3:28" ht="15" customHeight="1" x14ac:dyDescent="0.45">
      <c r="C159" s="7"/>
      <c r="D159" s="83"/>
      <c r="E159" s="83"/>
      <c r="F159" s="83"/>
      <c r="G159" s="83"/>
      <c r="H159" s="83"/>
      <c r="I159" s="83"/>
      <c r="J159" s="83"/>
      <c r="K159" s="7"/>
      <c r="L159" s="7"/>
      <c r="M159" s="83"/>
      <c r="N159" s="83"/>
      <c r="O159" s="83"/>
      <c r="P159" s="83"/>
      <c r="Q159" s="83"/>
      <c r="R159" s="83"/>
      <c r="S159" s="83"/>
      <c r="T159" s="83"/>
      <c r="U159" s="83"/>
      <c r="V159" s="83"/>
      <c r="W159" s="83"/>
      <c r="X159" s="83"/>
      <c r="Y159" s="83"/>
      <c r="Z159" s="83"/>
      <c r="AA159" s="83"/>
      <c r="AB159" s="83"/>
    </row>
    <row r="160" spans="3:28" ht="15" customHeight="1" x14ac:dyDescent="0.45">
      <c r="C160" s="7"/>
      <c r="D160" s="83"/>
      <c r="E160" s="83"/>
      <c r="F160" s="83"/>
      <c r="G160" s="83"/>
      <c r="H160" s="83"/>
      <c r="I160" s="83"/>
      <c r="J160" s="83"/>
      <c r="K160" s="7"/>
      <c r="L160" s="7"/>
      <c r="M160" s="83"/>
      <c r="N160" s="83"/>
      <c r="O160" s="83"/>
      <c r="P160" s="83"/>
      <c r="Q160" s="83"/>
      <c r="R160" s="83"/>
      <c r="S160" s="83"/>
      <c r="T160" s="83"/>
      <c r="U160" s="83"/>
      <c r="V160" s="83"/>
      <c r="W160" s="83"/>
      <c r="X160" s="83"/>
      <c r="Y160" s="83"/>
      <c r="Z160" s="83"/>
      <c r="AA160" s="83"/>
      <c r="AB160" s="83"/>
    </row>
    <row r="161" spans="3:28" ht="15" customHeight="1" x14ac:dyDescent="0.45">
      <c r="C161" s="7"/>
      <c r="D161" s="83"/>
      <c r="E161" s="83"/>
      <c r="F161" s="83"/>
      <c r="G161" s="83"/>
      <c r="H161" s="83"/>
      <c r="I161" s="83"/>
      <c r="J161" s="83"/>
      <c r="K161" s="7"/>
      <c r="L161" s="7"/>
      <c r="M161" s="83"/>
      <c r="N161" s="83"/>
      <c r="O161" s="83"/>
      <c r="P161" s="83"/>
      <c r="Q161" s="83"/>
      <c r="R161" s="83"/>
      <c r="S161" s="83"/>
      <c r="T161" s="83"/>
      <c r="U161" s="83"/>
      <c r="V161" s="83"/>
      <c r="W161" s="83"/>
      <c r="X161" s="83"/>
      <c r="Y161" s="83"/>
      <c r="Z161" s="83"/>
      <c r="AA161" s="83"/>
      <c r="AB161" s="83"/>
    </row>
    <row r="162" spans="3:28" ht="15" customHeight="1" x14ac:dyDescent="0.45">
      <c r="C162" s="7"/>
      <c r="D162" s="83"/>
      <c r="E162" s="83"/>
      <c r="F162" s="83"/>
      <c r="G162" s="83"/>
      <c r="H162" s="83"/>
      <c r="I162" s="83"/>
      <c r="J162" s="83"/>
      <c r="K162" s="7"/>
      <c r="L162" s="7"/>
      <c r="M162" s="83"/>
      <c r="N162" s="83"/>
      <c r="O162" s="83"/>
      <c r="P162" s="83"/>
      <c r="Q162" s="83"/>
      <c r="R162" s="83"/>
      <c r="S162" s="83"/>
      <c r="T162" s="83"/>
      <c r="U162" s="83"/>
      <c r="V162" s="83"/>
      <c r="W162" s="83"/>
      <c r="X162" s="83"/>
      <c r="Y162" s="83"/>
      <c r="Z162" s="83"/>
      <c r="AA162" s="83"/>
      <c r="AB162" s="83"/>
    </row>
    <row r="163" spans="3:28" ht="15" customHeight="1" x14ac:dyDescent="0.45">
      <c r="C163" s="7"/>
      <c r="D163" s="83"/>
      <c r="E163" s="83"/>
      <c r="F163" s="83"/>
      <c r="G163" s="83"/>
      <c r="H163" s="83"/>
      <c r="I163" s="83"/>
      <c r="J163" s="83"/>
      <c r="K163" s="7"/>
      <c r="L163" s="7"/>
      <c r="M163" s="83"/>
      <c r="N163" s="83"/>
      <c r="O163" s="83"/>
      <c r="P163" s="83"/>
      <c r="Q163" s="83"/>
      <c r="R163" s="83"/>
      <c r="S163" s="83"/>
      <c r="T163" s="83"/>
      <c r="U163" s="83"/>
      <c r="V163" s="83"/>
      <c r="W163" s="83"/>
      <c r="X163" s="83"/>
      <c r="Y163" s="83"/>
      <c r="Z163" s="83"/>
      <c r="AA163" s="83"/>
      <c r="AB163" s="83"/>
    </row>
    <row r="164" spans="3:28" ht="15" customHeight="1" x14ac:dyDescent="0.45">
      <c r="C164" s="7"/>
      <c r="D164" s="83"/>
      <c r="E164" s="83"/>
      <c r="F164" s="83"/>
      <c r="G164" s="83"/>
      <c r="H164" s="83"/>
      <c r="I164" s="83"/>
      <c r="J164" s="83"/>
      <c r="K164" s="7"/>
      <c r="L164" s="7"/>
      <c r="M164" s="83"/>
      <c r="N164" s="83"/>
      <c r="O164" s="83"/>
      <c r="P164" s="83"/>
      <c r="Q164" s="83"/>
      <c r="R164" s="83"/>
      <c r="S164" s="83"/>
      <c r="T164" s="83"/>
      <c r="U164" s="83"/>
      <c r="V164" s="83"/>
      <c r="W164" s="83"/>
      <c r="X164" s="83"/>
      <c r="Y164" s="83"/>
      <c r="Z164" s="83"/>
      <c r="AA164" s="83"/>
      <c r="AB164" s="83"/>
    </row>
    <row r="165" spans="3:28" ht="15" customHeight="1" x14ac:dyDescent="0.45">
      <c r="C165" s="7"/>
      <c r="D165" s="83"/>
      <c r="E165" s="83"/>
      <c r="F165" s="83"/>
      <c r="G165" s="83"/>
      <c r="H165" s="83"/>
      <c r="I165" s="83"/>
      <c r="J165" s="83"/>
      <c r="K165" s="7"/>
      <c r="L165" s="7"/>
      <c r="M165" s="83"/>
      <c r="N165" s="83"/>
      <c r="O165" s="83"/>
      <c r="P165" s="83"/>
      <c r="Q165" s="83"/>
      <c r="R165" s="83"/>
      <c r="S165" s="83"/>
      <c r="T165" s="83"/>
      <c r="U165" s="83"/>
      <c r="V165" s="83"/>
      <c r="W165" s="83"/>
      <c r="X165" s="83"/>
      <c r="Y165" s="83"/>
      <c r="Z165" s="83"/>
      <c r="AA165" s="83"/>
      <c r="AB165" s="83"/>
    </row>
    <row r="166" spans="3:28" ht="15" customHeight="1" x14ac:dyDescent="0.45">
      <c r="C166" s="7"/>
      <c r="D166" s="83"/>
      <c r="E166" s="83"/>
      <c r="F166" s="83"/>
      <c r="G166" s="83"/>
      <c r="H166" s="83"/>
      <c r="I166" s="83"/>
      <c r="J166" s="83"/>
      <c r="K166" s="7"/>
      <c r="L166" s="7"/>
      <c r="M166" s="83"/>
      <c r="N166" s="83"/>
      <c r="O166" s="83"/>
      <c r="P166" s="83"/>
      <c r="Q166" s="83"/>
      <c r="R166" s="83"/>
      <c r="S166" s="83"/>
      <c r="T166" s="83"/>
      <c r="U166" s="83"/>
      <c r="V166" s="83"/>
      <c r="W166" s="83"/>
      <c r="X166" s="83"/>
      <c r="Y166" s="83"/>
      <c r="Z166" s="83"/>
      <c r="AA166" s="83"/>
      <c r="AB166" s="83"/>
    </row>
    <row r="167" spans="3:28" ht="15" customHeight="1" x14ac:dyDescent="0.45">
      <c r="C167" s="7"/>
      <c r="D167" s="83"/>
      <c r="E167" s="83"/>
      <c r="F167" s="83"/>
      <c r="G167" s="83"/>
      <c r="H167" s="83"/>
      <c r="I167" s="83"/>
      <c r="J167" s="83"/>
      <c r="K167" s="7"/>
      <c r="L167" s="7"/>
      <c r="M167" s="83"/>
      <c r="N167" s="83"/>
      <c r="O167" s="83"/>
      <c r="P167" s="83"/>
      <c r="Q167" s="83"/>
      <c r="R167" s="83"/>
      <c r="S167" s="83"/>
      <c r="T167" s="83"/>
      <c r="U167" s="83"/>
      <c r="V167" s="83"/>
      <c r="W167" s="83"/>
      <c r="X167" s="83"/>
      <c r="Y167" s="83"/>
      <c r="Z167" s="83"/>
      <c r="AA167" s="83"/>
      <c r="AB167" s="83"/>
    </row>
    <row r="168" spans="3:28" ht="15" customHeight="1" x14ac:dyDescent="0.45">
      <c r="C168" s="7"/>
      <c r="D168" s="83"/>
      <c r="E168" s="83"/>
      <c r="F168" s="83"/>
      <c r="G168" s="83"/>
      <c r="H168" s="83"/>
      <c r="I168" s="83"/>
      <c r="J168" s="83"/>
      <c r="K168" s="7"/>
      <c r="L168" s="7"/>
      <c r="M168" s="83"/>
      <c r="N168" s="83"/>
      <c r="O168" s="83"/>
      <c r="P168" s="83"/>
      <c r="Q168" s="83"/>
      <c r="R168" s="83"/>
      <c r="S168" s="83"/>
      <c r="T168" s="83"/>
      <c r="U168" s="83"/>
      <c r="V168" s="83"/>
      <c r="W168" s="83"/>
      <c r="X168" s="83"/>
      <c r="Y168" s="83"/>
      <c r="Z168" s="83"/>
      <c r="AA168" s="83"/>
      <c r="AB168" s="83"/>
    </row>
    <row r="169" spans="3:28" ht="15" customHeight="1" x14ac:dyDescent="0.45">
      <c r="C169" s="7"/>
      <c r="D169" s="83"/>
      <c r="E169" s="83"/>
      <c r="F169" s="83"/>
      <c r="G169" s="83"/>
      <c r="H169" s="83"/>
      <c r="I169" s="83"/>
      <c r="J169" s="83"/>
      <c r="K169" s="7"/>
      <c r="L169" s="7"/>
      <c r="M169" s="83"/>
      <c r="N169" s="83"/>
      <c r="O169" s="83"/>
      <c r="P169" s="83"/>
      <c r="Q169" s="83"/>
      <c r="R169" s="83"/>
      <c r="S169" s="83"/>
      <c r="T169" s="83"/>
      <c r="U169" s="83"/>
      <c r="V169" s="83"/>
      <c r="W169" s="83"/>
      <c r="X169" s="83"/>
      <c r="Y169" s="83"/>
      <c r="Z169" s="83"/>
      <c r="AA169" s="83"/>
      <c r="AB169" s="83"/>
    </row>
    <row r="170" spans="3:28" ht="15" customHeight="1" x14ac:dyDescent="0.45">
      <c r="C170" s="7"/>
      <c r="D170" s="83"/>
      <c r="E170" s="83"/>
      <c r="F170" s="83"/>
      <c r="G170" s="83"/>
      <c r="H170" s="83"/>
      <c r="I170" s="83"/>
      <c r="J170" s="83"/>
      <c r="K170" s="7"/>
      <c r="L170" s="7"/>
      <c r="M170" s="83"/>
      <c r="N170" s="83"/>
      <c r="O170" s="83"/>
      <c r="P170" s="83"/>
      <c r="Q170" s="83"/>
      <c r="R170" s="83"/>
      <c r="S170" s="83"/>
      <c r="T170" s="83"/>
      <c r="U170" s="83"/>
      <c r="V170" s="83"/>
      <c r="W170" s="83"/>
      <c r="X170" s="83"/>
      <c r="Y170" s="83"/>
      <c r="Z170" s="83"/>
      <c r="AA170" s="83"/>
      <c r="AB170" s="83"/>
    </row>
    <row r="171" spans="3:28" ht="15" customHeight="1" x14ac:dyDescent="0.45">
      <c r="C171" s="7"/>
      <c r="D171" s="83"/>
      <c r="E171" s="83"/>
      <c r="F171" s="83"/>
      <c r="G171" s="83"/>
      <c r="H171" s="83"/>
      <c r="I171" s="83"/>
      <c r="J171" s="83"/>
      <c r="K171" s="7"/>
      <c r="L171" s="7"/>
      <c r="M171" s="83"/>
      <c r="N171" s="83"/>
      <c r="O171" s="83"/>
      <c r="P171" s="83"/>
      <c r="Q171" s="83"/>
      <c r="R171" s="83"/>
      <c r="S171" s="83"/>
      <c r="T171" s="83"/>
      <c r="U171" s="83"/>
      <c r="V171" s="83"/>
      <c r="W171" s="83"/>
      <c r="X171" s="83"/>
      <c r="Y171" s="83"/>
      <c r="Z171" s="83"/>
      <c r="AA171" s="83"/>
      <c r="AB171" s="83"/>
    </row>
    <row r="172" spans="3:28" ht="15" customHeight="1" x14ac:dyDescent="0.45">
      <c r="C172" s="7"/>
      <c r="D172" s="83"/>
      <c r="E172" s="83"/>
      <c r="F172" s="83"/>
      <c r="G172" s="83"/>
      <c r="H172" s="83"/>
      <c r="I172" s="83"/>
      <c r="J172" s="83"/>
      <c r="K172" s="7"/>
      <c r="L172" s="7"/>
      <c r="M172" s="83"/>
      <c r="N172" s="83"/>
      <c r="O172" s="83"/>
      <c r="P172" s="83"/>
      <c r="Q172" s="83"/>
      <c r="R172" s="83"/>
      <c r="S172" s="83"/>
      <c r="T172" s="83"/>
      <c r="U172" s="83"/>
      <c r="V172" s="83"/>
      <c r="W172" s="83"/>
      <c r="X172" s="83"/>
      <c r="Y172" s="83"/>
      <c r="Z172" s="83"/>
      <c r="AA172" s="83"/>
      <c r="AB172" s="83"/>
    </row>
    <row r="173" spans="3:28" ht="15" customHeight="1" x14ac:dyDescent="0.45">
      <c r="C173" s="7"/>
      <c r="D173" s="83"/>
      <c r="E173" s="83"/>
      <c r="F173" s="83"/>
      <c r="G173" s="83"/>
      <c r="H173" s="83"/>
      <c r="I173" s="83"/>
      <c r="J173" s="83"/>
      <c r="K173" s="7"/>
      <c r="L173" s="7"/>
      <c r="M173" s="83"/>
      <c r="N173" s="83"/>
      <c r="O173" s="83"/>
      <c r="P173" s="83"/>
      <c r="Q173" s="83"/>
      <c r="R173" s="83"/>
      <c r="S173" s="83"/>
      <c r="T173" s="83"/>
      <c r="U173" s="83"/>
      <c r="V173" s="83"/>
      <c r="W173" s="83"/>
      <c r="X173" s="83"/>
      <c r="Y173" s="83"/>
      <c r="Z173" s="83"/>
      <c r="AA173" s="83"/>
      <c r="AB173" s="83"/>
    </row>
    <row r="174" spans="3:28" ht="15" customHeight="1" x14ac:dyDescent="0.45">
      <c r="C174" s="7"/>
      <c r="D174" s="83"/>
      <c r="E174" s="83"/>
      <c r="F174" s="83"/>
      <c r="G174" s="83"/>
      <c r="H174" s="83"/>
      <c r="I174" s="83"/>
      <c r="J174" s="83"/>
      <c r="K174" s="7"/>
      <c r="L174" s="7"/>
      <c r="M174" s="83"/>
      <c r="N174" s="83"/>
      <c r="O174" s="83"/>
      <c r="P174" s="83"/>
      <c r="Q174" s="83"/>
      <c r="R174" s="83"/>
      <c r="S174" s="83"/>
      <c r="T174" s="83"/>
      <c r="U174" s="83"/>
      <c r="V174" s="83"/>
      <c r="W174" s="83"/>
      <c r="X174" s="83"/>
      <c r="Y174" s="83"/>
      <c r="Z174" s="83"/>
      <c r="AA174" s="83"/>
      <c r="AB174" s="83"/>
    </row>
    <row r="175" spans="3:28" ht="15" customHeight="1" x14ac:dyDescent="0.45">
      <c r="C175" s="7"/>
      <c r="D175" s="83"/>
      <c r="E175" s="83"/>
      <c r="F175" s="83"/>
      <c r="G175" s="83"/>
      <c r="H175" s="83"/>
      <c r="I175" s="83"/>
      <c r="J175" s="83"/>
      <c r="K175" s="7"/>
      <c r="L175" s="7"/>
      <c r="M175" s="83"/>
      <c r="N175" s="83"/>
      <c r="O175" s="83"/>
      <c r="P175" s="83"/>
      <c r="Q175" s="83"/>
      <c r="R175" s="83"/>
      <c r="S175" s="83"/>
      <c r="T175" s="83"/>
      <c r="U175" s="83"/>
      <c r="V175" s="83"/>
      <c r="W175" s="83"/>
      <c r="X175" s="83"/>
      <c r="Y175" s="83"/>
      <c r="Z175" s="83"/>
      <c r="AA175" s="83"/>
      <c r="AB175" s="83"/>
    </row>
    <row r="176" spans="3:28" ht="15" customHeight="1" x14ac:dyDescent="0.45">
      <c r="C176" s="7"/>
      <c r="D176" s="83"/>
      <c r="E176" s="83"/>
      <c r="F176" s="83"/>
      <c r="G176" s="83"/>
      <c r="H176" s="83"/>
      <c r="I176" s="83"/>
      <c r="J176" s="83"/>
      <c r="K176" s="7"/>
      <c r="L176" s="7"/>
      <c r="M176" s="83"/>
      <c r="N176" s="83"/>
      <c r="O176" s="83"/>
      <c r="P176" s="83"/>
      <c r="Q176" s="83"/>
      <c r="R176" s="83"/>
      <c r="S176" s="83"/>
      <c r="T176" s="83"/>
      <c r="U176" s="83"/>
      <c r="V176" s="83"/>
      <c r="W176" s="83"/>
      <c r="X176" s="83"/>
      <c r="Y176" s="83"/>
      <c r="Z176" s="83"/>
      <c r="AA176" s="83"/>
      <c r="AB176" s="83"/>
    </row>
    <row r="177" spans="3:28" ht="15" customHeight="1" x14ac:dyDescent="0.45">
      <c r="C177" s="7"/>
      <c r="D177" s="83"/>
      <c r="E177" s="83"/>
      <c r="F177" s="83"/>
      <c r="G177" s="83"/>
      <c r="H177" s="83"/>
      <c r="I177" s="83"/>
      <c r="J177" s="83"/>
      <c r="K177" s="7"/>
      <c r="L177" s="7"/>
      <c r="M177" s="83"/>
      <c r="N177" s="83"/>
      <c r="O177" s="83"/>
      <c r="P177" s="83"/>
      <c r="Q177" s="83"/>
      <c r="R177" s="83"/>
      <c r="S177" s="83"/>
      <c r="T177" s="83"/>
      <c r="U177" s="83"/>
      <c r="V177" s="83"/>
      <c r="W177" s="83"/>
      <c r="X177" s="83"/>
      <c r="Y177" s="83"/>
      <c r="Z177" s="83"/>
      <c r="AA177" s="83"/>
      <c r="AB177" s="83"/>
    </row>
    <row r="178" spans="3:28" ht="15" customHeight="1" x14ac:dyDescent="0.45">
      <c r="C178" s="7"/>
      <c r="D178" s="83"/>
      <c r="E178" s="83"/>
      <c r="F178" s="83"/>
      <c r="G178" s="83"/>
      <c r="H178" s="83"/>
      <c r="I178" s="83"/>
      <c r="J178" s="83"/>
      <c r="K178" s="7"/>
      <c r="L178" s="7"/>
      <c r="M178" s="83"/>
      <c r="N178" s="83"/>
      <c r="O178" s="83"/>
      <c r="P178" s="83"/>
      <c r="Q178" s="83"/>
      <c r="R178" s="83"/>
      <c r="S178" s="83"/>
      <c r="T178" s="83"/>
      <c r="U178" s="83"/>
      <c r="V178" s="83"/>
      <c r="W178" s="83"/>
      <c r="X178" s="83"/>
      <c r="Y178" s="83"/>
      <c r="Z178" s="83"/>
      <c r="AA178" s="83"/>
      <c r="AB178" s="83"/>
    </row>
    <row r="179" spans="3:28" ht="15" customHeight="1" x14ac:dyDescent="0.45">
      <c r="C179" s="7"/>
      <c r="D179" s="83"/>
      <c r="E179" s="83"/>
      <c r="F179" s="83"/>
      <c r="G179" s="83"/>
      <c r="H179" s="83"/>
      <c r="I179" s="83"/>
      <c r="J179" s="83"/>
      <c r="K179" s="7"/>
      <c r="L179" s="7"/>
      <c r="M179" s="83"/>
      <c r="N179" s="83"/>
      <c r="O179" s="83"/>
      <c r="P179" s="83"/>
      <c r="Q179" s="83"/>
      <c r="R179" s="83"/>
      <c r="S179" s="83"/>
      <c r="T179" s="83"/>
      <c r="U179" s="83"/>
      <c r="V179" s="83"/>
      <c r="W179" s="83"/>
      <c r="X179" s="83"/>
      <c r="Y179" s="83"/>
      <c r="Z179" s="83"/>
      <c r="AA179" s="83"/>
      <c r="AB179" s="83"/>
    </row>
    <row r="180" spans="3:28" ht="15" customHeight="1" x14ac:dyDescent="0.45">
      <c r="C180" s="7"/>
      <c r="D180" s="83"/>
      <c r="E180" s="83"/>
      <c r="F180" s="83"/>
      <c r="G180" s="83"/>
      <c r="H180" s="83"/>
      <c r="I180" s="83"/>
      <c r="J180" s="83"/>
      <c r="K180" s="7"/>
      <c r="L180" s="7"/>
      <c r="M180" s="83"/>
      <c r="N180" s="83"/>
      <c r="O180" s="83"/>
      <c r="P180" s="83"/>
      <c r="Q180" s="83"/>
      <c r="R180" s="83"/>
      <c r="S180" s="83"/>
      <c r="T180" s="83"/>
      <c r="U180" s="83"/>
      <c r="V180" s="83"/>
      <c r="W180" s="83"/>
      <c r="X180" s="83"/>
      <c r="Y180" s="83"/>
      <c r="Z180" s="83"/>
      <c r="AA180" s="83"/>
      <c r="AB180" s="83"/>
    </row>
    <row r="181" spans="3:28" ht="15" customHeight="1" x14ac:dyDescent="0.45">
      <c r="C181" s="7"/>
      <c r="D181" s="83"/>
      <c r="E181" s="83"/>
      <c r="F181" s="83"/>
      <c r="G181" s="83"/>
      <c r="H181" s="83"/>
      <c r="I181" s="83"/>
      <c r="J181" s="83"/>
      <c r="K181" s="7"/>
      <c r="L181" s="7"/>
      <c r="M181" s="83"/>
      <c r="N181" s="83"/>
      <c r="O181" s="83"/>
      <c r="P181" s="83"/>
      <c r="Q181" s="83"/>
      <c r="R181" s="83"/>
      <c r="S181" s="83"/>
      <c r="T181" s="83"/>
      <c r="U181" s="83"/>
      <c r="V181" s="83"/>
      <c r="W181" s="83"/>
      <c r="X181" s="83"/>
      <c r="Y181" s="83"/>
      <c r="Z181" s="83"/>
      <c r="AA181" s="83"/>
      <c r="AB181" s="83"/>
    </row>
    <row r="182" spans="3:28" ht="15" customHeight="1" x14ac:dyDescent="0.45">
      <c r="C182" s="7"/>
      <c r="D182" s="83"/>
      <c r="E182" s="83"/>
      <c r="F182" s="83"/>
      <c r="G182" s="83"/>
      <c r="H182" s="83"/>
      <c r="I182" s="83"/>
      <c r="J182" s="83"/>
      <c r="K182" s="7"/>
      <c r="L182" s="7"/>
      <c r="M182" s="83"/>
      <c r="N182" s="83"/>
      <c r="O182" s="83"/>
      <c r="P182" s="83"/>
      <c r="Q182" s="83"/>
      <c r="R182" s="83"/>
      <c r="S182" s="83"/>
      <c r="T182" s="83"/>
      <c r="U182" s="83"/>
      <c r="V182" s="83"/>
      <c r="W182" s="83"/>
      <c r="X182" s="83"/>
      <c r="Y182" s="83"/>
      <c r="Z182" s="83"/>
      <c r="AA182" s="83"/>
      <c r="AB182" s="83"/>
    </row>
    <row r="183" spans="3:28" ht="15" customHeight="1" x14ac:dyDescent="0.45">
      <c r="C183" s="7"/>
      <c r="D183" s="83"/>
      <c r="E183" s="83"/>
      <c r="F183" s="83"/>
      <c r="G183" s="83"/>
      <c r="H183" s="83"/>
      <c r="I183" s="83"/>
      <c r="J183" s="83"/>
      <c r="K183" s="7"/>
      <c r="L183" s="7"/>
      <c r="M183" s="83"/>
      <c r="N183" s="83"/>
      <c r="O183" s="83"/>
      <c r="P183" s="83"/>
      <c r="Q183" s="83"/>
      <c r="R183" s="83"/>
      <c r="S183" s="83"/>
      <c r="T183" s="83"/>
      <c r="U183" s="83"/>
      <c r="V183" s="83"/>
      <c r="W183" s="83"/>
      <c r="X183" s="83"/>
      <c r="Y183" s="83"/>
      <c r="Z183" s="83"/>
      <c r="AA183" s="83"/>
      <c r="AB183" s="83"/>
    </row>
    <row r="184" spans="3:28" ht="15" customHeight="1" x14ac:dyDescent="0.45">
      <c r="C184" s="7"/>
      <c r="D184" s="83"/>
      <c r="E184" s="83"/>
      <c r="F184" s="83"/>
      <c r="G184" s="83"/>
      <c r="H184" s="83"/>
      <c r="I184" s="83"/>
      <c r="J184" s="83"/>
      <c r="K184" s="7"/>
      <c r="L184" s="7"/>
      <c r="M184" s="83"/>
      <c r="N184" s="83"/>
      <c r="O184" s="83"/>
      <c r="P184" s="83"/>
      <c r="Q184" s="83"/>
      <c r="R184" s="83"/>
      <c r="S184" s="83"/>
      <c r="T184" s="83"/>
      <c r="U184" s="83"/>
      <c r="V184" s="83"/>
      <c r="W184" s="83"/>
      <c r="X184" s="83"/>
      <c r="Y184" s="83"/>
      <c r="Z184" s="83"/>
      <c r="AA184" s="83"/>
      <c r="AB184" s="83"/>
    </row>
    <row r="185" spans="3:28" ht="15" customHeight="1" x14ac:dyDescent="0.45">
      <c r="C185" s="7"/>
      <c r="D185" s="83"/>
      <c r="E185" s="83"/>
      <c r="F185" s="83"/>
      <c r="G185" s="83"/>
      <c r="H185" s="83"/>
      <c r="I185" s="83"/>
      <c r="J185" s="83"/>
      <c r="K185" s="7"/>
      <c r="L185" s="7"/>
      <c r="M185" s="83"/>
      <c r="N185" s="83"/>
      <c r="O185" s="83"/>
      <c r="P185" s="83"/>
      <c r="Q185" s="83"/>
      <c r="R185" s="83"/>
      <c r="S185" s="83"/>
      <c r="T185" s="83"/>
      <c r="U185" s="83"/>
      <c r="V185" s="83"/>
      <c r="W185" s="83"/>
      <c r="X185" s="83"/>
      <c r="Y185" s="83"/>
      <c r="Z185" s="83"/>
      <c r="AA185" s="83"/>
      <c r="AB185" s="83"/>
    </row>
    <row r="186" spans="3:28" ht="15" customHeight="1" x14ac:dyDescent="0.45">
      <c r="C186" s="7"/>
      <c r="D186" s="83"/>
      <c r="E186" s="83"/>
      <c r="F186" s="83"/>
      <c r="G186" s="83"/>
      <c r="H186" s="83"/>
      <c r="I186" s="83"/>
      <c r="J186" s="83"/>
      <c r="K186" s="7"/>
      <c r="L186" s="7"/>
      <c r="M186" s="83"/>
      <c r="N186" s="83"/>
      <c r="O186" s="83"/>
      <c r="P186" s="83"/>
      <c r="Q186" s="83"/>
      <c r="R186" s="83"/>
      <c r="S186" s="83"/>
      <c r="T186" s="83"/>
      <c r="U186" s="83"/>
      <c r="V186" s="83"/>
      <c r="W186" s="83"/>
      <c r="X186" s="83"/>
      <c r="Y186" s="83"/>
      <c r="Z186" s="83"/>
      <c r="AA186" s="83"/>
      <c r="AB186" s="83"/>
    </row>
    <row r="187" spans="3:28" ht="15" customHeight="1" x14ac:dyDescent="0.45">
      <c r="C187" s="7"/>
      <c r="D187" s="83"/>
      <c r="E187" s="83"/>
      <c r="F187" s="83"/>
      <c r="G187" s="83"/>
      <c r="H187" s="83"/>
      <c r="I187" s="83"/>
      <c r="J187" s="83"/>
      <c r="K187" s="7"/>
      <c r="L187" s="7"/>
      <c r="M187" s="83"/>
      <c r="N187" s="83"/>
      <c r="O187" s="83"/>
      <c r="P187" s="83"/>
      <c r="Q187" s="83"/>
      <c r="R187" s="83"/>
      <c r="S187" s="83"/>
      <c r="T187" s="83"/>
      <c r="U187" s="83"/>
      <c r="V187" s="83"/>
      <c r="W187" s="83"/>
      <c r="X187" s="83"/>
      <c r="Y187" s="83"/>
      <c r="Z187" s="83"/>
      <c r="AA187" s="83"/>
      <c r="AB187" s="83"/>
    </row>
    <row r="188" spans="3:28" ht="15" customHeight="1" x14ac:dyDescent="0.45">
      <c r="C188" s="7"/>
      <c r="D188" s="83"/>
      <c r="E188" s="83"/>
      <c r="F188" s="83"/>
      <c r="G188" s="83"/>
      <c r="H188" s="83"/>
      <c r="I188" s="83"/>
      <c r="J188" s="83"/>
      <c r="K188" s="7"/>
      <c r="L188" s="7"/>
      <c r="M188" s="83"/>
      <c r="N188" s="83"/>
      <c r="O188" s="83"/>
      <c r="P188" s="83"/>
      <c r="Q188" s="83"/>
      <c r="R188" s="83"/>
      <c r="S188" s="83"/>
      <c r="T188" s="83"/>
      <c r="U188" s="83"/>
      <c r="V188" s="83"/>
      <c r="W188" s="83"/>
      <c r="X188" s="83"/>
      <c r="Y188" s="83"/>
      <c r="Z188" s="83"/>
      <c r="AA188" s="83"/>
      <c r="AB188" s="83"/>
    </row>
    <row r="189" spans="3:28" ht="15" customHeight="1" x14ac:dyDescent="0.45">
      <c r="C189" s="7"/>
      <c r="D189" s="83"/>
      <c r="E189" s="83"/>
      <c r="F189" s="83"/>
      <c r="G189" s="83"/>
      <c r="H189" s="83"/>
      <c r="I189" s="83"/>
      <c r="J189" s="83"/>
      <c r="K189" s="7"/>
      <c r="L189" s="7"/>
      <c r="M189" s="83"/>
      <c r="N189" s="83"/>
      <c r="O189" s="83"/>
      <c r="P189" s="83"/>
      <c r="Q189" s="83"/>
      <c r="R189" s="83"/>
      <c r="S189" s="83"/>
      <c r="T189" s="83"/>
      <c r="U189" s="83"/>
      <c r="V189" s="83"/>
      <c r="W189" s="83"/>
      <c r="X189" s="83"/>
      <c r="Y189" s="83"/>
      <c r="Z189" s="83"/>
      <c r="AA189" s="83"/>
      <c r="AB189" s="83"/>
    </row>
    <row r="190" spans="3:28" ht="15" customHeight="1" x14ac:dyDescent="0.45">
      <c r="C190" s="7"/>
      <c r="D190" s="83"/>
      <c r="E190" s="83"/>
      <c r="F190" s="83"/>
      <c r="G190" s="83"/>
      <c r="H190" s="83"/>
      <c r="I190" s="83"/>
      <c r="J190" s="83"/>
      <c r="K190" s="7"/>
      <c r="L190" s="7"/>
      <c r="M190" s="83"/>
      <c r="N190" s="83"/>
      <c r="O190" s="83"/>
      <c r="P190" s="83"/>
      <c r="Q190" s="83"/>
      <c r="R190" s="83"/>
      <c r="S190" s="83"/>
      <c r="T190" s="83"/>
      <c r="U190" s="83"/>
      <c r="V190" s="83"/>
      <c r="W190" s="83"/>
      <c r="X190" s="83"/>
      <c r="Y190" s="83"/>
      <c r="Z190" s="83"/>
      <c r="AA190" s="83"/>
      <c r="AB190" s="83"/>
    </row>
    <row r="191" spans="3:28" ht="15" customHeight="1" x14ac:dyDescent="0.45">
      <c r="C191" s="7"/>
      <c r="D191" s="83"/>
      <c r="E191" s="83"/>
      <c r="F191" s="83"/>
      <c r="G191" s="83"/>
      <c r="H191" s="83"/>
      <c r="I191" s="83"/>
      <c r="J191" s="83"/>
      <c r="K191" s="7"/>
      <c r="L191" s="7"/>
      <c r="M191" s="83"/>
      <c r="N191" s="83"/>
      <c r="O191" s="83"/>
      <c r="P191" s="83"/>
      <c r="Q191" s="83"/>
      <c r="R191" s="83"/>
      <c r="S191" s="83"/>
      <c r="T191" s="83"/>
      <c r="U191" s="83"/>
      <c r="V191" s="83"/>
      <c r="W191" s="83"/>
      <c r="X191" s="83"/>
      <c r="Y191" s="83"/>
      <c r="Z191" s="83"/>
      <c r="AA191" s="83"/>
      <c r="AB191" s="83"/>
    </row>
    <row r="192" spans="3:28" ht="15" customHeight="1" x14ac:dyDescent="0.45">
      <c r="C192" s="7"/>
      <c r="D192" s="83"/>
      <c r="E192" s="83"/>
      <c r="F192" s="83"/>
      <c r="G192" s="83"/>
      <c r="H192" s="83"/>
      <c r="I192" s="83"/>
      <c r="J192" s="83"/>
      <c r="K192" s="7"/>
      <c r="L192" s="7"/>
      <c r="M192" s="83"/>
      <c r="N192" s="83"/>
      <c r="O192" s="83"/>
      <c r="P192" s="83"/>
      <c r="Q192" s="83"/>
      <c r="R192" s="83"/>
      <c r="S192" s="83"/>
      <c r="T192" s="83"/>
      <c r="U192" s="83"/>
      <c r="V192" s="83"/>
      <c r="W192" s="83"/>
      <c r="X192" s="83"/>
      <c r="Y192" s="83"/>
      <c r="Z192" s="83"/>
      <c r="AA192" s="83"/>
      <c r="AB192" s="83"/>
    </row>
    <row r="193" spans="3:28" ht="15" customHeight="1" x14ac:dyDescent="0.45">
      <c r="C193" s="7"/>
      <c r="D193" s="83"/>
      <c r="E193" s="83"/>
      <c r="F193" s="83"/>
      <c r="G193" s="83"/>
      <c r="H193" s="83"/>
      <c r="I193" s="83"/>
      <c r="J193" s="83"/>
      <c r="K193" s="7"/>
      <c r="L193" s="7"/>
      <c r="M193" s="83"/>
      <c r="N193" s="83"/>
      <c r="O193" s="83"/>
      <c r="P193" s="83"/>
      <c r="Q193" s="83"/>
      <c r="R193" s="83"/>
      <c r="S193" s="83"/>
      <c r="T193" s="83"/>
      <c r="U193" s="83"/>
      <c r="V193" s="83"/>
      <c r="W193" s="83"/>
      <c r="X193" s="83"/>
      <c r="Y193" s="83"/>
      <c r="Z193" s="83"/>
      <c r="AA193" s="83"/>
      <c r="AB193" s="83"/>
    </row>
    <row r="194" spans="3:28" ht="15" customHeight="1" x14ac:dyDescent="0.45">
      <c r="C194" s="7"/>
      <c r="D194" s="83"/>
      <c r="E194" s="83"/>
      <c r="F194" s="83"/>
      <c r="G194" s="83"/>
      <c r="H194" s="83"/>
      <c r="I194" s="83"/>
      <c r="J194" s="83"/>
      <c r="K194" s="7"/>
      <c r="L194" s="7"/>
      <c r="M194" s="83"/>
      <c r="N194" s="83"/>
      <c r="O194" s="83"/>
      <c r="P194" s="83"/>
      <c r="Q194" s="83"/>
      <c r="R194" s="83"/>
      <c r="S194" s="83"/>
      <c r="T194" s="83"/>
      <c r="U194" s="83"/>
      <c r="V194" s="83"/>
      <c r="W194" s="83"/>
      <c r="X194" s="83"/>
      <c r="Y194" s="83"/>
      <c r="Z194" s="83"/>
      <c r="AA194" s="83"/>
      <c r="AB194" s="83"/>
    </row>
    <row r="195" spans="3:28" ht="15" customHeight="1" x14ac:dyDescent="0.45">
      <c r="C195" s="7"/>
      <c r="D195" s="83"/>
      <c r="E195" s="83"/>
      <c r="F195" s="83"/>
      <c r="G195" s="83"/>
      <c r="H195" s="83"/>
      <c r="I195" s="83"/>
      <c r="J195" s="83"/>
      <c r="K195" s="7"/>
      <c r="L195" s="7"/>
      <c r="M195" s="83"/>
      <c r="N195" s="83"/>
      <c r="O195" s="83"/>
      <c r="P195" s="83"/>
      <c r="Q195" s="83"/>
      <c r="R195" s="83"/>
      <c r="S195" s="83"/>
      <c r="T195" s="83"/>
      <c r="U195" s="83"/>
      <c r="V195" s="83"/>
      <c r="W195" s="83"/>
      <c r="X195" s="83"/>
      <c r="Y195" s="83"/>
      <c r="Z195" s="83"/>
      <c r="AA195" s="83"/>
      <c r="AB195" s="83"/>
    </row>
    <row r="196" spans="3:28" ht="15" customHeight="1" x14ac:dyDescent="0.45">
      <c r="C196" s="7"/>
      <c r="D196" s="83"/>
      <c r="E196" s="83"/>
      <c r="F196" s="83"/>
      <c r="G196" s="83"/>
      <c r="H196" s="83"/>
      <c r="I196" s="83"/>
      <c r="J196" s="83"/>
      <c r="K196" s="7"/>
      <c r="L196" s="7"/>
      <c r="M196" s="83"/>
      <c r="N196" s="83"/>
      <c r="O196" s="83"/>
      <c r="P196" s="83"/>
      <c r="Q196" s="83"/>
      <c r="R196" s="83"/>
      <c r="S196" s="83"/>
      <c r="T196" s="83"/>
      <c r="U196" s="83"/>
      <c r="V196" s="83"/>
      <c r="W196" s="83"/>
      <c r="X196" s="83"/>
      <c r="Y196" s="83"/>
      <c r="Z196" s="83"/>
      <c r="AA196" s="83"/>
      <c r="AB196" s="83"/>
    </row>
    <row r="197" spans="3:28" ht="15" customHeight="1" x14ac:dyDescent="0.45">
      <c r="C197" s="7"/>
      <c r="D197" s="83"/>
      <c r="E197" s="83"/>
      <c r="F197" s="83"/>
      <c r="G197" s="83"/>
      <c r="H197" s="83"/>
      <c r="I197" s="83"/>
      <c r="J197" s="83"/>
      <c r="K197" s="7"/>
      <c r="L197" s="7"/>
      <c r="M197" s="83"/>
      <c r="N197" s="83"/>
      <c r="O197" s="83"/>
      <c r="P197" s="83"/>
      <c r="Q197" s="83"/>
      <c r="R197" s="83"/>
      <c r="S197" s="83"/>
      <c r="T197" s="83"/>
      <c r="U197" s="83"/>
      <c r="V197" s="83"/>
      <c r="W197" s="83"/>
      <c r="X197" s="83"/>
      <c r="Y197" s="83"/>
      <c r="Z197" s="83"/>
      <c r="AA197" s="83"/>
      <c r="AB197" s="83"/>
    </row>
    <row r="198" spans="3:28" ht="15" customHeight="1" x14ac:dyDescent="0.45">
      <c r="C198" s="7"/>
      <c r="D198" s="83"/>
      <c r="E198" s="83"/>
      <c r="F198" s="83"/>
      <c r="G198" s="83"/>
      <c r="H198" s="83"/>
      <c r="I198" s="83"/>
      <c r="J198" s="83"/>
      <c r="K198" s="7"/>
      <c r="L198" s="7"/>
      <c r="M198" s="83"/>
      <c r="N198" s="83"/>
      <c r="O198" s="83"/>
      <c r="P198" s="83"/>
      <c r="Q198" s="83"/>
      <c r="R198" s="83"/>
      <c r="S198" s="83"/>
      <c r="T198" s="83"/>
      <c r="U198" s="83"/>
      <c r="V198" s="83"/>
      <c r="W198" s="83"/>
      <c r="X198" s="83"/>
      <c r="Y198" s="83"/>
      <c r="Z198" s="83"/>
      <c r="AA198" s="83"/>
      <c r="AB198" s="83"/>
    </row>
    <row r="199" spans="3:28" ht="15" customHeight="1" x14ac:dyDescent="0.45">
      <c r="C199" s="7"/>
      <c r="D199" s="83"/>
      <c r="E199" s="83"/>
      <c r="F199" s="83"/>
      <c r="G199" s="83"/>
      <c r="H199" s="83"/>
      <c r="I199" s="83"/>
      <c r="J199" s="83"/>
      <c r="K199" s="7"/>
      <c r="L199" s="7"/>
      <c r="M199" s="83"/>
      <c r="N199" s="83"/>
      <c r="O199" s="83"/>
      <c r="P199" s="83"/>
      <c r="Q199" s="83"/>
      <c r="R199" s="83"/>
      <c r="S199" s="83"/>
      <c r="T199" s="83"/>
      <c r="U199" s="83"/>
      <c r="V199" s="83"/>
      <c r="W199" s="83"/>
      <c r="X199" s="83"/>
      <c r="Y199" s="83"/>
      <c r="Z199" s="83"/>
      <c r="AA199" s="83"/>
      <c r="AB199" s="83"/>
    </row>
    <row r="200" spans="3:28" ht="15" customHeight="1" x14ac:dyDescent="0.45">
      <c r="C200" s="7"/>
      <c r="D200" s="83"/>
      <c r="E200" s="83"/>
      <c r="F200" s="83"/>
      <c r="G200" s="83"/>
      <c r="H200" s="83"/>
      <c r="I200" s="83"/>
      <c r="J200" s="83"/>
      <c r="K200" s="7"/>
      <c r="L200" s="7"/>
      <c r="M200" s="83"/>
      <c r="N200" s="83"/>
      <c r="O200" s="83"/>
      <c r="P200" s="83"/>
      <c r="Q200" s="83"/>
      <c r="R200" s="83"/>
      <c r="S200" s="83"/>
      <c r="T200" s="83"/>
      <c r="U200" s="83"/>
      <c r="V200" s="83"/>
      <c r="W200" s="83"/>
      <c r="X200" s="83"/>
      <c r="Y200" s="83"/>
      <c r="Z200" s="83"/>
      <c r="AA200" s="83"/>
      <c r="AB200" s="83"/>
    </row>
    <row r="201" spans="3:28" ht="15" customHeight="1" x14ac:dyDescent="0.45">
      <c r="C201" s="7"/>
      <c r="D201" s="83"/>
      <c r="E201" s="83"/>
      <c r="F201" s="83"/>
      <c r="G201" s="83"/>
      <c r="H201" s="83"/>
      <c r="I201" s="83"/>
      <c r="J201" s="83"/>
      <c r="K201" s="7"/>
      <c r="L201" s="7"/>
      <c r="M201" s="83"/>
      <c r="N201" s="83"/>
      <c r="O201" s="83"/>
      <c r="P201" s="83"/>
      <c r="Q201" s="83"/>
      <c r="R201" s="83"/>
      <c r="S201" s="83"/>
      <c r="T201" s="83"/>
      <c r="U201" s="83"/>
      <c r="V201" s="83"/>
      <c r="W201" s="83"/>
      <c r="X201" s="83"/>
      <c r="Y201" s="83"/>
      <c r="Z201" s="83"/>
      <c r="AA201" s="83"/>
      <c r="AB201" s="83"/>
    </row>
    <row r="202" spans="3:28" ht="15" customHeight="1" x14ac:dyDescent="0.45">
      <c r="C202" s="7"/>
      <c r="D202" s="83"/>
      <c r="E202" s="83"/>
      <c r="F202" s="83"/>
      <c r="G202" s="83"/>
      <c r="H202" s="83"/>
      <c r="I202" s="83"/>
      <c r="J202" s="83"/>
      <c r="K202" s="7"/>
      <c r="L202" s="7"/>
      <c r="M202" s="83"/>
      <c r="N202" s="83"/>
      <c r="O202" s="83"/>
      <c r="P202" s="83"/>
      <c r="Q202" s="83"/>
      <c r="R202" s="83"/>
      <c r="S202" s="83"/>
      <c r="T202" s="83"/>
      <c r="U202" s="83"/>
      <c r="V202" s="83"/>
      <c r="W202" s="83"/>
      <c r="X202" s="83"/>
      <c r="Y202" s="83"/>
      <c r="Z202" s="83"/>
      <c r="AA202" s="83"/>
      <c r="AB202" s="83"/>
    </row>
    <row r="203" spans="3:28" ht="15" customHeight="1" x14ac:dyDescent="0.45">
      <c r="C203" s="7"/>
      <c r="D203" s="83"/>
      <c r="E203" s="83"/>
      <c r="F203" s="83"/>
      <c r="G203" s="83"/>
      <c r="H203" s="83"/>
      <c r="I203" s="83"/>
      <c r="J203" s="83"/>
      <c r="K203" s="7"/>
      <c r="L203" s="7"/>
      <c r="M203" s="83"/>
      <c r="N203" s="83"/>
      <c r="O203" s="83"/>
      <c r="P203" s="83"/>
      <c r="Q203" s="83"/>
      <c r="R203" s="83"/>
      <c r="S203" s="83"/>
      <c r="T203" s="83"/>
      <c r="U203" s="83"/>
      <c r="V203" s="83"/>
      <c r="W203" s="83"/>
      <c r="X203" s="83"/>
      <c r="Y203" s="83"/>
      <c r="Z203" s="83"/>
      <c r="AA203" s="83"/>
      <c r="AB203" s="83"/>
    </row>
    <row r="204" spans="3:28" ht="15" customHeight="1" x14ac:dyDescent="0.45">
      <c r="C204" s="7"/>
      <c r="D204" s="83"/>
      <c r="E204" s="83"/>
      <c r="F204" s="83"/>
      <c r="G204" s="83"/>
      <c r="H204" s="83"/>
      <c r="I204" s="83"/>
      <c r="J204" s="83"/>
      <c r="K204" s="7"/>
      <c r="L204" s="7"/>
      <c r="M204" s="83"/>
      <c r="N204" s="83"/>
      <c r="O204" s="83"/>
      <c r="P204" s="83"/>
      <c r="Q204" s="83"/>
      <c r="R204" s="83"/>
      <c r="S204" s="83"/>
      <c r="T204" s="83"/>
      <c r="U204" s="83"/>
      <c r="V204" s="83"/>
      <c r="W204" s="83"/>
      <c r="X204" s="83"/>
      <c r="Y204" s="83"/>
      <c r="Z204" s="83"/>
      <c r="AA204" s="83"/>
      <c r="AB204" s="83"/>
    </row>
    <row r="205" spans="3:28" ht="15" customHeight="1" x14ac:dyDescent="0.45">
      <c r="C205" s="7"/>
      <c r="D205" s="83"/>
      <c r="E205" s="83"/>
      <c r="F205" s="83"/>
      <c r="G205" s="83"/>
      <c r="H205" s="83"/>
      <c r="I205" s="83"/>
      <c r="J205" s="83"/>
      <c r="K205" s="7"/>
      <c r="L205" s="7"/>
      <c r="M205" s="83"/>
      <c r="N205" s="83"/>
      <c r="O205" s="83"/>
      <c r="P205" s="83"/>
      <c r="Q205" s="83"/>
      <c r="R205" s="83"/>
      <c r="S205" s="83"/>
      <c r="T205" s="83"/>
      <c r="U205" s="83"/>
      <c r="V205" s="83"/>
      <c r="W205" s="83"/>
      <c r="X205" s="83"/>
      <c r="Y205" s="83"/>
      <c r="Z205" s="83"/>
      <c r="AA205" s="83"/>
      <c r="AB205" s="83"/>
    </row>
    <row r="206" spans="3:28" ht="15" customHeight="1" x14ac:dyDescent="0.45">
      <c r="C206" s="7"/>
      <c r="D206" s="83"/>
      <c r="E206" s="83"/>
      <c r="F206" s="83"/>
      <c r="G206" s="83"/>
      <c r="H206" s="83"/>
      <c r="I206" s="83"/>
      <c r="J206" s="83"/>
      <c r="K206" s="7"/>
      <c r="L206" s="7"/>
      <c r="M206" s="83"/>
      <c r="N206" s="83"/>
      <c r="O206" s="83"/>
      <c r="P206" s="83"/>
      <c r="Q206" s="83"/>
      <c r="R206" s="83"/>
      <c r="S206" s="83"/>
      <c r="T206" s="83"/>
      <c r="U206" s="83"/>
      <c r="V206" s="83"/>
      <c r="W206" s="83"/>
      <c r="X206" s="83"/>
      <c r="Y206" s="83"/>
      <c r="Z206" s="83"/>
      <c r="AA206" s="83"/>
      <c r="AB206" s="83"/>
    </row>
    <row r="207" spans="3:28" ht="15" customHeight="1" x14ac:dyDescent="0.45">
      <c r="C207" s="7"/>
      <c r="D207" s="83"/>
      <c r="E207" s="83"/>
      <c r="F207" s="83"/>
      <c r="G207" s="83"/>
      <c r="H207" s="83"/>
      <c r="I207" s="83"/>
      <c r="J207" s="83"/>
      <c r="K207" s="7"/>
      <c r="L207" s="7"/>
      <c r="M207" s="83"/>
      <c r="N207" s="83"/>
      <c r="O207" s="83"/>
      <c r="P207" s="83"/>
      <c r="Q207" s="83"/>
      <c r="R207" s="83"/>
      <c r="S207" s="83"/>
      <c r="T207" s="83"/>
      <c r="U207" s="83"/>
      <c r="V207" s="83"/>
      <c r="W207" s="83"/>
      <c r="X207" s="83"/>
      <c r="Y207" s="83"/>
      <c r="Z207" s="83"/>
      <c r="AA207" s="83"/>
      <c r="AB207" s="83"/>
    </row>
    <row r="208" spans="3:28" ht="15" customHeight="1" x14ac:dyDescent="0.45">
      <c r="C208" s="7"/>
      <c r="D208" s="83"/>
      <c r="E208" s="83"/>
      <c r="F208" s="83"/>
      <c r="G208" s="83"/>
      <c r="H208" s="83"/>
      <c r="I208" s="83"/>
      <c r="J208" s="83"/>
      <c r="K208" s="7"/>
      <c r="L208" s="7"/>
      <c r="M208" s="83"/>
      <c r="N208" s="83"/>
      <c r="O208" s="83"/>
      <c r="P208" s="83"/>
      <c r="Q208" s="83"/>
      <c r="R208" s="83"/>
      <c r="S208" s="83"/>
      <c r="T208" s="83"/>
      <c r="U208" s="83"/>
      <c r="V208" s="83"/>
      <c r="W208" s="83"/>
      <c r="X208" s="83"/>
      <c r="Y208" s="83"/>
      <c r="Z208" s="83"/>
      <c r="AA208" s="83"/>
      <c r="AB208" s="83"/>
    </row>
    <row r="209" spans="3:28" ht="15" customHeight="1" x14ac:dyDescent="0.45">
      <c r="C209" s="7"/>
      <c r="D209" s="83"/>
      <c r="E209" s="83"/>
      <c r="F209" s="83"/>
      <c r="G209" s="83"/>
      <c r="H209" s="83"/>
      <c r="I209" s="83"/>
      <c r="J209" s="83"/>
      <c r="K209" s="7"/>
      <c r="L209" s="7"/>
      <c r="M209" s="83"/>
      <c r="N209" s="83"/>
      <c r="O209" s="83"/>
      <c r="P209" s="83"/>
      <c r="Q209" s="83"/>
      <c r="R209" s="83"/>
      <c r="S209" s="83"/>
      <c r="T209" s="83"/>
      <c r="U209" s="83"/>
      <c r="V209" s="83"/>
      <c r="W209" s="83"/>
      <c r="X209" s="83"/>
      <c r="Y209" s="83"/>
      <c r="Z209" s="83"/>
      <c r="AA209" s="83"/>
      <c r="AB209" s="83"/>
    </row>
    <row r="210" spans="3:28" ht="15" customHeight="1" x14ac:dyDescent="0.45">
      <c r="C210" s="7"/>
      <c r="D210" s="83"/>
      <c r="E210" s="83"/>
      <c r="F210" s="83"/>
      <c r="G210" s="83"/>
      <c r="H210" s="83"/>
      <c r="I210" s="83"/>
      <c r="J210" s="83"/>
      <c r="K210" s="7"/>
      <c r="L210" s="7"/>
      <c r="M210" s="83"/>
      <c r="N210" s="83"/>
      <c r="O210" s="83"/>
      <c r="P210" s="83"/>
      <c r="Q210" s="83"/>
      <c r="R210" s="83"/>
      <c r="S210" s="83"/>
      <c r="T210" s="83"/>
      <c r="U210" s="83"/>
      <c r="V210" s="83"/>
      <c r="W210" s="83"/>
      <c r="X210" s="83"/>
      <c r="Y210" s="83"/>
      <c r="Z210" s="83"/>
      <c r="AA210" s="83"/>
      <c r="AB210" s="83"/>
    </row>
    <row r="211" spans="3:28" ht="15" customHeight="1" x14ac:dyDescent="0.45">
      <c r="C211" s="7"/>
      <c r="D211" s="83"/>
      <c r="E211" s="83"/>
      <c r="F211" s="83"/>
      <c r="G211" s="83"/>
      <c r="H211" s="83"/>
      <c r="I211" s="83"/>
      <c r="J211" s="83"/>
      <c r="K211" s="7"/>
      <c r="L211" s="7"/>
      <c r="M211" s="83"/>
      <c r="N211" s="83"/>
      <c r="O211" s="83"/>
      <c r="P211" s="83"/>
      <c r="Q211" s="83"/>
      <c r="R211" s="83"/>
      <c r="S211" s="83"/>
      <c r="T211" s="83"/>
      <c r="U211" s="83"/>
      <c r="V211" s="83"/>
      <c r="W211" s="83"/>
      <c r="X211" s="83"/>
      <c r="Y211" s="83"/>
      <c r="Z211" s="83"/>
      <c r="AA211" s="83"/>
      <c r="AB211" s="83"/>
    </row>
    <row r="212" spans="3:28" ht="15" customHeight="1" x14ac:dyDescent="0.45">
      <c r="C212" s="7"/>
      <c r="D212" s="83"/>
      <c r="E212" s="83"/>
      <c r="F212" s="83"/>
      <c r="G212" s="83"/>
      <c r="H212" s="83"/>
      <c r="I212" s="83"/>
      <c r="J212" s="83"/>
      <c r="K212" s="7"/>
      <c r="L212" s="7"/>
      <c r="M212" s="83"/>
      <c r="N212" s="83"/>
      <c r="O212" s="83"/>
      <c r="P212" s="83"/>
      <c r="Q212" s="83"/>
      <c r="R212" s="83"/>
      <c r="S212" s="83"/>
      <c r="T212" s="83"/>
      <c r="U212" s="83"/>
      <c r="V212" s="83"/>
      <c r="W212" s="83"/>
      <c r="X212" s="83"/>
      <c r="Y212" s="83"/>
      <c r="Z212" s="83"/>
      <c r="AA212" s="83"/>
      <c r="AB212" s="83"/>
    </row>
    <row r="213" spans="3:28" ht="15" customHeight="1" x14ac:dyDescent="0.45">
      <c r="C213" s="7"/>
      <c r="D213" s="83"/>
      <c r="E213" s="83"/>
      <c r="F213" s="83"/>
      <c r="G213" s="83"/>
      <c r="H213" s="83"/>
      <c r="I213" s="83"/>
      <c r="J213" s="83"/>
      <c r="K213" s="7"/>
      <c r="L213" s="7"/>
      <c r="M213" s="83"/>
      <c r="N213" s="83"/>
      <c r="O213" s="83"/>
      <c r="P213" s="83"/>
      <c r="Q213" s="83"/>
      <c r="R213" s="83"/>
      <c r="S213" s="83"/>
      <c r="T213" s="83"/>
      <c r="U213" s="83"/>
      <c r="V213" s="83"/>
      <c r="W213" s="83"/>
      <c r="X213" s="83"/>
      <c r="Y213" s="83"/>
      <c r="Z213" s="83"/>
      <c r="AA213" s="83"/>
      <c r="AB213" s="83"/>
    </row>
    <row r="214" spans="3:28" ht="15" customHeight="1" x14ac:dyDescent="0.45">
      <c r="C214" s="7"/>
      <c r="D214" s="83"/>
      <c r="E214" s="83"/>
      <c r="F214" s="83"/>
      <c r="G214" s="83"/>
      <c r="H214" s="83"/>
      <c r="I214" s="83"/>
      <c r="J214" s="83"/>
      <c r="K214" s="7"/>
      <c r="L214" s="7"/>
      <c r="M214" s="83"/>
      <c r="N214" s="83"/>
      <c r="O214" s="83"/>
      <c r="P214" s="83"/>
      <c r="Q214" s="83"/>
      <c r="R214" s="83"/>
      <c r="S214" s="83"/>
      <c r="T214" s="83"/>
      <c r="U214" s="83"/>
      <c r="V214" s="83"/>
      <c r="W214" s="83"/>
      <c r="X214" s="83"/>
      <c r="Y214" s="83"/>
      <c r="Z214" s="83"/>
      <c r="AA214" s="83"/>
      <c r="AB214" s="83"/>
    </row>
    <row r="215" spans="3:28" ht="15" customHeight="1" x14ac:dyDescent="0.45">
      <c r="C215" s="7"/>
      <c r="D215" s="83"/>
      <c r="E215" s="83"/>
      <c r="F215" s="83"/>
      <c r="G215" s="83"/>
      <c r="H215" s="83"/>
      <c r="I215" s="83"/>
      <c r="J215" s="83"/>
      <c r="K215" s="7"/>
      <c r="L215" s="7"/>
      <c r="M215" s="83"/>
      <c r="N215" s="83"/>
      <c r="O215" s="83"/>
      <c r="P215" s="83"/>
      <c r="Q215" s="83"/>
      <c r="R215" s="83"/>
      <c r="S215" s="83"/>
      <c r="T215" s="83"/>
      <c r="U215" s="83"/>
      <c r="V215" s="83"/>
      <c r="W215" s="83"/>
      <c r="X215" s="83"/>
      <c r="Y215" s="83"/>
      <c r="Z215" s="83"/>
      <c r="AA215" s="83"/>
      <c r="AB215" s="83"/>
    </row>
    <row r="216" spans="3:28" ht="15" customHeight="1" x14ac:dyDescent="0.45">
      <c r="C216" s="7"/>
      <c r="D216" s="83"/>
      <c r="E216" s="83"/>
      <c r="F216" s="83"/>
      <c r="G216" s="83"/>
      <c r="H216" s="83"/>
      <c r="I216" s="83"/>
      <c r="J216" s="83"/>
      <c r="K216" s="7"/>
      <c r="L216" s="7"/>
      <c r="M216" s="83"/>
      <c r="N216" s="83"/>
      <c r="O216" s="83"/>
      <c r="P216" s="83"/>
      <c r="Q216" s="83"/>
      <c r="R216" s="83"/>
      <c r="S216" s="83"/>
      <c r="T216" s="83"/>
      <c r="U216" s="83"/>
      <c r="V216" s="83"/>
      <c r="W216" s="83"/>
      <c r="X216" s="83"/>
      <c r="Y216" s="83"/>
      <c r="Z216" s="83"/>
      <c r="AA216" s="83"/>
      <c r="AB216" s="83"/>
    </row>
    <row r="217" spans="3:28" ht="15" customHeight="1" x14ac:dyDescent="0.45">
      <c r="C217" s="7"/>
      <c r="D217" s="83"/>
      <c r="E217" s="83"/>
      <c r="F217" s="83"/>
      <c r="G217" s="83"/>
      <c r="H217" s="83"/>
      <c r="I217" s="83"/>
      <c r="J217" s="83"/>
      <c r="K217" s="7"/>
      <c r="L217" s="7"/>
      <c r="M217" s="83"/>
      <c r="N217" s="83"/>
      <c r="O217" s="83"/>
      <c r="P217" s="83"/>
      <c r="Q217" s="83"/>
      <c r="R217" s="83"/>
      <c r="S217" s="83"/>
      <c r="T217" s="83"/>
      <c r="U217" s="83"/>
      <c r="V217" s="83"/>
      <c r="W217" s="83"/>
      <c r="X217" s="83"/>
      <c r="Y217" s="83"/>
      <c r="Z217" s="83"/>
      <c r="AA217" s="83"/>
      <c r="AB217" s="83"/>
    </row>
    <row r="218" spans="3:28" ht="15" customHeight="1" x14ac:dyDescent="0.45">
      <c r="C218" s="7"/>
      <c r="D218" s="83"/>
      <c r="E218" s="83"/>
      <c r="F218" s="83"/>
      <c r="G218" s="83"/>
      <c r="H218" s="83"/>
      <c r="I218" s="83"/>
      <c r="J218" s="83"/>
      <c r="K218" s="7"/>
      <c r="L218" s="7"/>
      <c r="M218" s="83"/>
      <c r="N218" s="83"/>
      <c r="O218" s="83"/>
      <c r="P218" s="83"/>
      <c r="Q218" s="83"/>
      <c r="R218" s="83"/>
      <c r="S218" s="83"/>
      <c r="T218" s="83"/>
      <c r="U218" s="83"/>
      <c r="V218" s="83"/>
      <c r="W218" s="83"/>
      <c r="X218" s="83"/>
      <c r="Y218" s="83"/>
      <c r="Z218" s="83"/>
      <c r="AA218" s="83"/>
      <c r="AB218" s="83"/>
    </row>
    <row r="219" spans="3:28" ht="15" customHeight="1" x14ac:dyDescent="0.45">
      <c r="C219" s="7"/>
      <c r="D219" s="83"/>
      <c r="E219" s="83"/>
      <c r="F219" s="83"/>
      <c r="G219" s="83"/>
      <c r="H219" s="83"/>
      <c r="I219" s="83"/>
      <c r="J219" s="83"/>
      <c r="K219" s="7"/>
      <c r="L219" s="7"/>
      <c r="M219" s="83"/>
      <c r="N219" s="83"/>
      <c r="O219" s="83"/>
      <c r="P219" s="83"/>
      <c r="Q219" s="83"/>
      <c r="R219" s="83"/>
      <c r="S219" s="83"/>
      <c r="T219" s="83"/>
      <c r="U219" s="83"/>
      <c r="V219" s="83"/>
      <c r="W219" s="83"/>
      <c r="X219" s="83"/>
      <c r="Y219" s="83"/>
      <c r="Z219" s="83"/>
      <c r="AA219" s="83"/>
      <c r="AB219" s="83"/>
    </row>
    <row r="220" spans="3:28" ht="15" customHeight="1" x14ac:dyDescent="0.45">
      <c r="C220" s="7"/>
      <c r="D220" s="83"/>
      <c r="E220" s="83"/>
      <c r="F220" s="83"/>
      <c r="G220" s="83"/>
      <c r="H220" s="83"/>
      <c r="I220" s="83"/>
      <c r="J220" s="83"/>
      <c r="K220" s="7"/>
      <c r="L220" s="7"/>
      <c r="M220" s="83"/>
      <c r="N220" s="83"/>
      <c r="O220" s="83"/>
      <c r="P220" s="83"/>
      <c r="Q220" s="83"/>
      <c r="R220" s="83"/>
      <c r="S220" s="83"/>
      <c r="T220" s="83"/>
      <c r="U220" s="83"/>
      <c r="V220" s="83"/>
      <c r="W220" s="83"/>
      <c r="X220" s="83"/>
      <c r="Y220" s="83"/>
      <c r="Z220" s="83"/>
      <c r="AA220" s="83"/>
      <c r="AB220" s="83"/>
    </row>
    <row r="221" spans="3:28" ht="15" customHeight="1" x14ac:dyDescent="0.45">
      <c r="C221" s="7"/>
      <c r="D221" s="83"/>
      <c r="E221" s="83"/>
      <c r="F221" s="83"/>
      <c r="G221" s="83"/>
      <c r="H221" s="83"/>
      <c r="I221" s="83"/>
      <c r="J221" s="83"/>
      <c r="K221" s="7"/>
      <c r="L221" s="7"/>
      <c r="M221" s="83"/>
      <c r="N221" s="83"/>
      <c r="O221" s="83"/>
      <c r="P221" s="83"/>
      <c r="Q221" s="83"/>
      <c r="R221" s="83"/>
      <c r="S221" s="83"/>
      <c r="T221" s="83"/>
      <c r="U221" s="83"/>
      <c r="V221" s="83"/>
      <c r="W221" s="83"/>
      <c r="X221" s="83"/>
      <c r="Y221" s="83"/>
      <c r="Z221" s="83"/>
      <c r="AA221" s="83"/>
      <c r="AB221" s="83"/>
    </row>
    <row r="222" spans="3:28" ht="15" customHeight="1" x14ac:dyDescent="0.45">
      <c r="C222" s="7"/>
      <c r="D222" s="83"/>
      <c r="E222" s="83"/>
      <c r="F222" s="83"/>
      <c r="G222" s="83"/>
      <c r="H222" s="83"/>
      <c r="I222" s="83"/>
      <c r="J222" s="83"/>
      <c r="K222" s="7"/>
      <c r="L222" s="7"/>
      <c r="M222" s="83"/>
      <c r="N222" s="83"/>
      <c r="O222" s="83"/>
      <c r="P222" s="83"/>
      <c r="Q222" s="83"/>
      <c r="R222" s="83"/>
      <c r="S222" s="83"/>
      <c r="T222" s="83"/>
      <c r="U222" s="83"/>
      <c r="V222" s="83"/>
      <c r="W222" s="83"/>
      <c r="X222" s="83"/>
      <c r="Y222" s="83"/>
      <c r="Z222" s="83"/>
      <c r="AA222" s="83"/>
      <c r="AB222" s="83"/>
    </row>
    <row r="223" spans="3:28" ht="15" customHeight="1" x14ac:dyDescent="0.45">
      <c r="C223" s="7"/>
      <c r="D223" s="83"/>
      <c r="E223" s="83"/>
      <c r="F223" s="83"/>
      <c r="G223" s="83"/>
      <c r="H223" s="83"/>
      <c r="I223" s="83"/>
      <c r="J223" s="83"/>
      <c r="K223" s="7"/>
      <c r="L223" s="7"/>
      <c r="M223" s="83"/>
      <c r="N223" s="83"/>
      <c r="O223" s="83"/>
      <c r="P223" s="83"/>
      <c r="Q223" s="83"/>
      <c r="R223" s="83"/>
      <c r="S223" s="83"/>
      <c r="T223" s="83"/>
      <c r="U223" s="83"/>
      <c r="V223" s="83"/>
      <c r="W223" s="83"/>
      <c r="X223" s="83"/>
      <c r="Y223" s="83"/>
      <c r="Z223" s="83"/>
      <c r="AA223" s="83"/>
      <c r="AB223" s="83"/>
    </row>
    <row r="224" spans="3:28" ht="15" customHeight="1" x14ac:dyDescent="0.45">
      <c r="C224" s="7"/>
      <c r="D224" s="83"/>
      <c r="E224" s="83"/>
      <c r="F224" s="83"/>
      <c r="G224" s="83"/>
      <c r="H224" s="83"/>
      <c r="I224" s="83"/>
      <c r="J224" s="83"/>
      <c r="K224" s="7"/>
      <c r="L224" s="7"/>
      <c r="M224" s="83"/>
      <c r="N224" s="83"/>
      <c r="O224" s="83"/>
      <c r="P224" s="83"/>
      <c r="Q224" s="83"/>
      <c r="R224" s="83"/>
      <c r="S224" s="83"/>
      <c r="T224" s="83"/>
      <c r="U224" s="83"/>
      <c r="V224" s="83"/>
      <c r="W224" s="83"/>
      <c r="X224" s="83"/>
      <c r="Y224" s="83"/>
      <c r="Z224" s="83"/>
      <c r="AA224" s="83"/>
      <c r="AB224" s="83"/>
    </row>
    <row r="225" spans="3:28" ht="15" customHeight="1" x14ac:dyDescent="0.45">
      <c r="C225" s="7"/>
      <c r="D225" s="83"/>
      <c r="E225" s="83"/>
      <c r="F225" s="83"/>
      <c r="G225" s="83"/>
      <c r="H225" s="83"/>
      <c r="I225" s="83"/>
      <c r="J225" s="83"/>
      <c r="K225" s="7"/>
      <c r="L225" s="7"/>
      <c r="M225" s="83"/>
      <c r="N225" s="83"/>
      <c r="O225" s="83"/>
      <c r="P225" s="83"/>
      <c r="Q225" s="83"/>
      <c r="R225" s="83"/>
      <c r="S225" s="83"/>
      <c r="T225" s="83"/>
      <c r="U225" s="83"/>
      <c r="V225" s="83"/>
      <c r="W225" s="83"/>
      <c r="X225" s="83"/>
      <c r="Y225" s="83"/>
      <c r="Z225" s="83"/>
      <c r="AA225" s="83"/>
      <c r="AB225" s="83"/>
    </row>
    <row r="226" spans="3:28" ht="15" customHeight="1" x14ac:dyDescent="0.45">
      <c r="C226" s="7"/>
      <c r="D226" s="83"/>
      <c r="E226" s="83"/>
      <c r="F226" s="83"/>
      <c r="G226" s="83"/>
      <c r="H226" s="83"/>
      <c r="I226" s="83"/>
      <c r="J226" s="83"/>
      <c r="K226" s="7"/>
      <c r="L226" s="7"/>
      <c r="M226" s="83"/>
      <c r="N226" s="83"/>
      <c r="O226" s="83"/>
      <c r="P226" s="83"/>
      <c r="Q226" s="83"/>
      <c r="R226" s="83"/>
      <c r="S226" s="83"/>
      <c r="T226" s="83"/>
      <c r="U226" s="83"/>
      <c r="V226" s="83"/>
      <c r="W226" s="83"/>
      <c r="X226" s="83"/>
      <c r="Y226" s="83"/>
      <c r="Z226" s="83"/>
      <c r="AA226" s="83"/>
      <c r="AB226" s="83"/>
    </row>
    <row r="227" spans="3:28" ht="15" customHeight="1" x14ac:dyDescent="0.45">
      <c r="C227" s="7"/>
      <c r="D227" s="83"/>
      <c r="E227" s="83"/>
      <c r="F227" s="83"/>
      <c r="G227" s="83"/>
      <c r="H227" s="83"/>
      <c r="I227" s="83"/>
      <c r="J227" s="83"/>
      <c r="K227" s="7"/>
      <c r="L227" s="7"/>
      <c r="M227" s="83"/>
      <c r="N227" s="83"/>
      <c r="O227" s="83"/>
      <c r="P227" s="83"/>
      <c r="Q227" s="83"/>
      <c r="R227" s="83"/>
      <c r="S227" s="83"/>
      <c r="T227" s="83"/>
      <c r="U227" s="83"/>
      <c r="V227" s="83"/>
      <c r="W227" s="83"/>
      <c r="X227" s="83"/>
      <c r="Y227" s="83"/>
      <c r="Z227" s="83"/>
      <c r="AA227" s="83"/>
      <c r="AB227" s="83"/>
    </row>
    <row r="228" spans="3:28" ht="15" customHeight="1" x14ac:dyDescent="0.45">
      <c r="C228" s="7"/>
      <c r="D228" s="83"/>
      <c r="E228" s="83"/>
      <c r="F228" s="83"/>
      <c r="G228" s="83"/>
      <c r="H228" s="83"/>
      <c r="I228" s="83"/>
      <c r="J228" s="83"/>
      <c r="K228" s="7"/>
      <c r="L228" s="7"/>
      <c r="M228" s="83"/>
      <c r="N228" s="83"/>
      <c r="O228" s="83"/>
      <c r="P228" s="83"/>
      <c r="Q228" s="83"/>
      <c r="R228" s="83"/>
      <c r="S228" s="83"/>
      <c r="T228" s="83"/>
      <c r="U228" s="83"/>
      <c r="V228" s="83"/>
      <c r="W228" s="83"/>
      <c r="X228" s="83"/>
      <c r="Y228" s="83"/>
      <c r="Z228" s="83"/>
      <c r="AA228" s="83"/>
      <c r="AB228" s="83"/>
    </row>
    <row r="229" spans="3:28" ht="15" customHeight="1" x14ac:dyDescent="0.45">
      <c r="C229" s="7"/>
      <c r="D229" s="83"/>
      <c r="E229" s="83"/>
      <c r="F229" s="83"/>
      <c r="G229" s="83"/>
      <c r="H229" s="83"/>
      <c r="I229" s="83"/>
      <c r="J229" s="83"/>
      <c r="K229" s="7"/>
      <c r="L229" s="7"/>
      <c r="M229" s="83"/>
      <c r="N229" s="83"/>
      <c r="O229" s="83"/>
      <c r="P229" s="83"/>
      <c r="Q229" s="83"/>
      <c r="R229" s="83"/>
      <c r="S229" s="83"/>
      <c r="T229" s="83"/>
      <c r="U229" s="83"/>
      <c r="V229" s="83"/>
      <c r="W229" s="83"/>
      <c r="X229" s="83"/>
      <c r="Y229" s="83"/>
      <c r="Z229" s="83"/>
      <c r="AA229" s="83"/>
      <c r="AB229" s="83"/>
    </row>
    <row r="230" spans="3:28" ht="15" customHeight="1" x14ac:dyDescent="0.45">
      <c r="C230" s="7"/>
      <c r="D230" s="83"/>
      <c r="E230" s="83"/>
      <c r="F230" s="83"/>
      <c r="G230" s="83"/>
      <c r="H230" s="83"/>
      <c r="I230" s="83"/>
      <c r="J230" s="83"/>
      <c r="K230" s="7"/>
      <c r="L230" s="7"/>
      <c r="M230" s="83"/>
      <c r="N230" s="83"/>
      <c r="O230" s="83"/>
      <c r="P230" s="83"/>
      <c r="Q230" s="83"/>
      <c r="R230" s="83"/>
      <c r="S230" s="83"/>
      <c r="T230" s="83"/>
      <c r="U230" s="83"/>
      <c r="V230" s="83"/>
      <c r="W230" s="83"/>
      <c r="X230" s="83"/>
      <c r="Y230" s="83"/>
      <c r="Z230" s="83"/>
      <c r="AA230" s="83"/>
      <c r="AB230" s="83"/>
    </row>
    <row r="231" spans="3:28" ht="15" customHeight="1" x14ac:dyDescent="0.45">
      <c r="C231" s="7"/>
      <c r="D231" s="83"/>
      <c r="E231" s="83"/>
      <c r="F231" s="83"/>
      <c r="G231" s="83"/>
      <c r="H231" s="83"/>
      <c r="I231" s="83"/>
      <c r="J231" s="83"/>
      <c r="K231" s="7"/>
      <c r="L231" s="7"/>
      <c r="M231" s="83"/>
      <c r="N231" s="83"/>
      <c r="O231" s="83"/>
      <c r="P231" s="83"/>
      <c r="Q231" s="83"/>
      <c r="R231" s="83"/>
      <c r="S231" s="83"/>
      <c r="T231" s="83"/>
      <c r="U231" s="83"/>
      <c r="V231" s="83"/>
      <c r="W231" s="83"/>
      <c r="X231" s="83"/>
      <c r="Y231" s="83"/>
      <c r="Z231" s="83"/>
      <c r="AA231" s="83"/>
      <c r="AB231" s="83"/>
    </row>
    <row r="232" spans="3:28" ht="15" customHeight="1" x14ac:dyDescent="0.45">
      <c r="C232" s="7"/>
      <c r="D232" s="83"/>
      <c r="E232" s="83"/>
      <c r="F232" s="83"/>
      <c r="G232" s="83"/>
      <c r="H232" s="83"/>
      <c r="I232" s="83"/>
      <c r="J232" s="83"/>
      <c r="K232" s="7"/>
      <c r="L232" s="7"/>
      <c r="M232" s="83"/>
      <c r="N232" s="83"/>
      <c r="O232" s="83"/>
      <c r="P232" s="83"/>
      <c r="Q232" s="83"/>
      <c r="R232" s="83"/>
      <c r="S232" s="83"/>
      <c r="T232" s="83"/>
      <c r="U232" s="83"/>
      <c r="V232" s="83"/>
      <c r="W232" s="83"/>
      <c r="X232" s="83"/>
      <c r="Y232" s="83"/>
      <c r="Z232" s="83"/>
      <c r="AA232" s="83"/>
      <c r="AB232" s="83"/>
    </row>
    <row r="233" spans="3:28" ht="15" customHeight="1" x14ac:dyDescent="0.45">
      <c r="C233" s="7"/>
      <c r="D233" s="83"/>
      <c r="E233" s="83"/>
      <c r="F233" s="83"/>
      <c r="G233" s="83"/>
      <c r="H233" s="83"/>
      <c r="I233" s="83"/>
      <c r="J233" s="83"/>
      <c r="K233" s="7"/>
      <c r="L233" s="7"/>
      <c r="M233" s="83"/>
      <c r="N233" s="83"/>
      <c r="O233" s="83"/>
      <c r="P233" s="83"/>
      <c r="Q233" s="83"/>
      <c r="R233" s="83"/>
      <c r="S233" s="83"/>
      <c r="T233" s="83"/>
      <c r="U233" s="83"/>
      <c r="V233" s="83"/>
      <c r="W233" s="83"/>
      <c r="X233" s="83"/>
      <c r="Y233" s="83"/>
      <c r="Z233" s="83"/>
      <c r="AA233" s="83"/>
      <c r="AB233" s="83"/>
    </row>
    <row r="234" spans="3:28" ht="15" customHeight="1" x14ac:dyDescent="0.45">
      <c r="C234" s="7"/>
      <c r="D234" s="83"/>
      <c r="E234" s="83"/>
      <c r="F234" s="83"/>
      <c r="G234" s="83"/>
      <c r="H234" s="83"/>
      <c r="I234" s="83"/>
      <c r="J234" s="83"/>
      <c r="K234" s="7"/>
      <c r="L234" s="7"/>
      <c r="M234" s="83"/>
      <c r="N234" s="83"/>
      <c r="O234" s="83"/>
      <c r="P234" s="83"/>
      <c r="Q234" s="83"/>
      <c r="R234" s="83"/>
      <c r="S234" s="83"/>
      <c r="T234" s="83"/>
      <c r="U234" s="83"/>
      <c r="V234" s="83"/>
      <c r="W234" s="83"/>
      <c r="X234" s="83"/>
      <c r="Y234" s="83"/>
      <c r="Z234" s="83"/>
      <c r="AA234" s="83"/>
      <c r="AB234" s="83"/>
    </row>
    <row r="235" spans="3:28" ht="15" customHeight="1" x14ac:dyDescent="0.45">
      <c r="C235" s="7"/>
      <c r="D235" s="83"/>
      <c r="E235" s="83"/>
      <c r="F235" s="83"/>
      <c r="G235" s="83"/>
      <c r="H235" s="83"/>
      <c r="I235" s="83"/>
      <c r="J235" s="83"/>
      <c r="K235" s="7"/>
      <c r="L235" s="7"/>
      <c r="M235" s="83"/>
      <c r="N235" s="83"/>
      <c r="O235" s="83"/>
      <c r="P235" s="83"/>
      <c r="Q235" s="83"/>
      <c r="R235" s="83"/>
      <c r="S235" s="83"/>
      <c r="T235" s="83"/>
      <c r="U235" s="83"/>
      <c r="V235" s="83"/>
      <c r="W235" s="83"/>
      <c r="X235" s="83"/>
      <c r="Y235" s="83"/>
      <c r="Z235" s="83"/>
      <c r="AA235" s="83"/>
      <c r="AB235" s="83"/>
    </row>
    <row r="236" spans="3:28" ht="15" customHeight="1" x14ac:dyDescent="0.45">
      <c r="C236" s="7"/>
      <c r="D236" s="83"/>
      <c r="E236" s="83"/>
      <c r="F236" s="83"/>
      <c r="G236" s="83"/>
      <c r="H236" s="83"/>
      <c r="I236" s="83"/>
      <c r="J236" s="83"/>
      <c r="K236" s="7"/>
      <c r="L236" s="7"/>
      <c r="M236" s="83"/>
      <c r="N236" s="83"/>
      <c r="O236" s="83"/>
      <c r="P236" s="83"/>
      <c r="Q236" s="83"/>
      <c r="R236" s="83"/>
      <c r="S236" s="83"/>
      <c r="T236" s="83"/>
      <c r="U236" s="83"/>
      <c r="V236" s="83"/>
      <c r="W236" s="83"/>
      <c r="X236" s="83"/>
      <c r="Y236" s="83"/>
      <c r="Z236" s="83"/>
      <c r="AA236" s="83"/>
      <c r="AB236" s="83"/>
    </row>
    <row r="237" spans="3:28" ht="15" customHeight="1" x14ac:dyDescent="0.45">
      <c r="C237" s="7"/>
      <c r="D237" s="83"/>
      <c r="E237" s="83"/>
      <c r="F237" s="83"/>
      <c r="G237" s="83"/>
      <c r="H237" s="83"/>
      <c r="I237" s="83"/>
      <c r="J237" s="83"/>
      <c r="K237" s="7"/>
      <c r="L237" s="7"/>
      <c r="M237" s="83"/>
      <c r="N237" s="83"/>
      <c r="O237" s="83"/>
      <c r="P237" s="83"/>
      <c r="Q237" s="83"/>
      <c r="R237" s="83"/>
      <c r="S237" s="83"/>
      <c r="T237" s="83"/>
      <c r="U237" s="83"/>
      <c r="V237" s="83"/>
      <c r="W237" s="83"/>
      <c r="X237" s="83"/>
      <c r="Y237" s="83"/>
      <c r="Z237" s="83"/>
      <c r="AA237" s="83"/>
      <c r="AB237" s="83"/>
    </row>
    <row r="238" spans="3:28" ht="15" customHeight="1" x14ac:dyDescent="0.45">
      <c r="C238" s="7"/>
      <c r="D238" s="83"/>
      <c r="E238" s="83"/>
      <c r="F238" s="83"/>
      <c r="G238" s="83"/>
      <c r="H238" s="83"/>
      <c r="I238" s="83"/>
      <c r="J238" s="83"/>
      <c r="K238" s="7"/>
      <c r="L238" s="7"/>
      <c r="M238" s="83"/>
      <c r="N238" s="83"/>
      <c r="O238" s="83"/>
      <c r="P238" s="83"/>
      <c r="Q238" s="83"/>
      <c r="R238" s="83"/>
      <c r="S238" s="83"/>
      <c r="T238" s="83"/>
      <c r="U238" s="83"/>
      <c r="V238" s="83"/>
      <c r="W238" s="83"/>
      <c r="X238" s="83"/>
      <c r="Y238" s="83"/>
      <c r="Z238" s="83"/>
      <c r="AA238" s="83"/>
      <c r="AB238" s="83"/>
    </row>
    <row r="239" spans="3:28" ht="15" customHeight="1" x14ac:dyDescent="0.45">
      <c r="C239" s="7"/>
      <c r="D239" s="83"/>
      <c r="E239" s="83"/>
      <c r="F239" s="83"/>
      <c r="G239" s="83"/>
      <c r="H239" s="83"/>
      <c r="I239" s="83"/>
      <c r="J239" s="83"/>
      <c r="K239" s="7"/>
      <c r="L239" s="7"/>
      <c r="M239" s="83"/>
      <c r="N239" s="83"/>
      <c r="O239" s="83"/>
      <c r="P239" s="83"/>
      <c r="Q239" s="83"/>
      <c r="R239" s="83"/>
      <c r="S239" s="83"/>
      <c r="T239" s="83"/>
      <c r="U239" s="83"/>
      <c r="V239" s="83"/>
      <c r="W239" s="83"/>
      <c r="X239" s="83"/>
      <c r="Y239" s="83"/>
      <c r="Z239" s="83"/>
      <c r="AA239" s="83"/>
      <c r="AB239" s="83"/>
    </row>
    <row r="240" spans="3:28" ht="15" customHeight="1" x14ac:dyDescent="0.45">
      <c r="C240" s="7"/>
      <c r="D240" s="83"/>
      <c r="E240" s="83"/>
      <c r="F240" s="83"/>
      <c r="G240" s="83"/>
      <c r="H240" s="83"/>
      <c r="I240" s="83"/>
      <c r="J240" s="83"/>
      <c r="K240" s="7"/>
      <c r="L240" s="7"/>
      <c r="M240" s="83"/>
      <c r="N240" s="83"/>
      <c r="O240" s="83"/>
      <c r="P240" s="83"/>
      <c r="Q240" s="83"/>
      <c r="R240" s="83"/>
      <c r="S240" s="83"/>
      <c r="T240" s="83"/>
      <c r="U240" s="83"/>
      <c r="V240" s="83"/>
      <c r="W240" s="83"/>
      <c r="X240" s="83"/>
      <c r="Y240" s="83"/>
      <c r="Z240" s="83"/>
      <c r="AA240" s="83"/>
      <c r="AB240" s="83"/>
    </row>
    <row r="241" spans="3:28" ht="15" customHeight="1" x14ac:dyDescent="0.45">
      <c r="C241" s="7"/>
      <c r="D241" s="83"/>
      <c r="E241" s="83"/>
      <c r="F241" s="83"/>
      <c r="G241" s="83"/>
      <c r="H241" s="83"/>
      <c r="I241" s="83"/>
      <c r="J241" s="83"/>
      <c r="K241" s="7"/>
      <c r="L241" s="7"/>
      <c r="M241" s="83"/>
      <c r="N241" s="83"/>
      <c r="O241" s="83"/>
      <c r="P241" s="83"/>
      <c r="Q241" s="83"/>
      <c r="R241" s="83"/>
      <c r="S241" s="83"/>
      <c r="T241" s="83"/>
      <c r="U241" s="83"/>
      <c r="V241" s="83"/>
      <c r="W241" s="83"/>
      <c r="X241" s="83"/>
      <c r="Y241" s="83"/>
      <c r="Z241" s="83"/>
      <c r="AA241" s="83"/>
      <c r="AB241" s="83"/>
    </row>
    <row r="242" spans="3:28" ht="15" customHeight="1" x14ac:dyDescent="0.45">
      <c r="C242" s="7"/>
      <c r="D242" s="83"/>
      <c r="E242" s="83"/>
      <c r="F242" s="83"/>
      <c r="G242" s="83"/>
      <c r="H242" s="83"/>
      <c r="I242" s="83"/>
      <c r="J242" s="83"/>
      <c r="K242" s="7"/>
      <c r="L242" s="7"/>
      <c r="M242" s="83"/>
      <c r="N242" s="83"/>
      <c r="O242" s="83"/>
      <c r="P242" s="83"/>
      <c r="Q242" s="83"/>
      <c r="R242" s="83"/>
      <c r="S242" s="83"/>
      <c r="T242" s="83"/>
      <c r="U242" s="83"/>
      <c r="V242" s="83"/>
      <c r="W242" s="83"/>
      <c r="X242" s="83"/>
      <c r="Y242" s="83"/>
      <c r="Z242" s="83"/>
      <c r="AA242" s="83"/>
      <c r="AB242" s="83"/>
    </row>
    <row r="243" spans="3:28" ht="15" customHeight="1" x14ac:dyDescent="0.45">
      <c r="C243" s="7"/>
      <c r="D243" s="83"/>
      <c r="E243" s="83"/>
      <c r="F243" s="83"/>
      <c r="G243" s="83"/>
      <c r="H243" s="83"/>
      <c r="I243" s="83"/>
      <c r="J243" s="83"/>
      <c r="K243" s="7"/>
      <c r="L243" s="7"/>
      <c r="M243" s="83"/>
      <c r="N243" s="83"/>
      <c r="O243" s="83"/>
      <c r="P243" s="83"/>
      <c r="Q243" s="83"/>
      <c r="R243" s="83"/>
      <c r="S243" s="83"/>
      <c r="T243" s="83"/>
      <c r="U243" s="83"/>
      <c r="V243" s="83"/>
      <c r="W243" s="83"/>
      <c r="X243" s="83"/>
      <c r="Y243" s="83"/>
      <c r="Z243" s="83"/>
      <c r="AA243" s="83"/>
      <c r="AB243" s="83"/>
    </row>
    <row r="244" spans="3:28" ht="15" customHeight="1" x14ac:dyDescent="0.45">
      <c r="C244" s="7"/>
      <c r="D244" s="83"/>
      <c r="E244" s="83"/>
      <c r="F244" s="83"/>
      <c r="G244" s="83"/>
      <c r="H244" s="83"/>
      <c r="I244" s="83"/>
      <c r="J244" s="83"/>
      <c r="K244" s="7"/>
      <c r="L244" s="7"/>
      <c r="M244" s="83"/>
      <c r="N244" s="83"/>
      <c r="O244" s="83"/>
      <c r="P244" s="83"/>
      <c r="Q244" s="83"/>
      <c r="R244" s="83"/>
      <c r="S244" s="83"/>
      <c r="T244" s="83"/>
      <c r="U244" s="83"/>
      <c r="V244" s="83"/>
      <c r="W244" s="83"/>
      <c r="X244" s="83"/>
      <c r="Y244" s="83"/>
      <c r="Z244" s="83"/>
      <c r="AA244" s="83"/>
      <c r="AB244" s="83"/>
    </row>
    <row r="245" spans="3:28" ht="15" customHeight="1" x14ac:dyDescent="0.45">
      <c r="C245" s="7"/>
      <c r="D245" s="83"/>
      <c r="E245" s="83"/>
      <c r="F245" s="83"/>
      <c r="G245" s="83"/>
      <c r="H245" s="83"/>
      <c r="I245" s="83"/>
      <c r="J245" s="83"/>
      <c r="K245" s="7"/>
      <c r="L245" s="7"/>
      <c r="M245" s="83"/>
      <c r="N245" s="83"/>
      <c r="O245" s="83"/>
      <c r="P245" s="83"/>
      <c r="Q245" s="83"/>
      <c r="R245" s="83"/>
      <c r="S245" s="83"/>
      <c r="T245" s="83"/>
      <c r="U245" s="83"/>
      <c r="V245" s="83"/>
      <c r="W245" s="83"/>
      <c r="X245" s="83"/>
      <c r="Y245" s="83"/>
      <c r="Z245" s="83"/>
      <c r="AA245" s="83"/>
      <c r="AB245" s="83"/>
    </row>
    <row r="246" spans="3:28" ht="15" customHeight="1" x14ac:dyDescent="0.45">
      <c r="C246" s="7"/>
      <c r="D246" s="83"/>
      <c r="E246" s="83"/>
      <c r="F246" s="83"/>
      <c r="G246" s="83"/>
      <c r="H246" s="83"/>
      <c r="I246" s="83"/>
      <c r="J246" s="83"/>
      <c r="K246" s="7"/>
      <c r="L246" s="7"/>
      <c r="M246" s="83"/>
      <c r="N246" s="83"/>
      <c r="O246" s="83"/>
      <c r="P246" s="83"/>
      <c r="Q246" s="83"/>
      <c r="R246" s="83"/>
      <c r="S246" s="83"/>
      <c r="T246" s="83"/>
      <c r="U246" s="83"/>
      <c r="V246" s="83"/>
      <c r="W246" s="83"/>
      <c r="X246" s="83"/>
      <c r="Y246" s="83"/>
      <c r="Z246" s="83"/>
      <c r="AA246" s="83"/>
      <c r="AB246" s="83"/>
    </row>
    <row r="247" spans="3:28" ht="15" customHeight="1" x14ac:dyDescent="0.45">
      <c r="C247" s="7"/>
      <c r="D247" s="83"/>
      <c r="E247" s="83"/>
      <c r="F247" s="83"/>
      <c r="G247" s="83"/>
      <c r="H247" s="83"/>
      <c r="I247" s="83"/>
      <c r="J247" s="83"/>
      <c r="K247" s="7"/>
      <c r="L247" s="7"/>
      <c r="M247" s="83"/>
      <c r="N247" s="83"/>
      <c r="O247" s="83"/>
      <c r="P247" s="83"/>
      <c r="Q247" s="83"/>
      <c r="R247" s="83"/>
      <c r="S247" s="83"/>
      <c r="T247" s="83"/>
      <c r="U247" s="83"/>
      <c r="V247" s="83"/>
      <c r="W247" s="83"/>
      <c r="X247" s="83"/>
      <c r="Y247" s="83"/>
      <c r="Z247" s="83"/>
      <c r="AA247" s="83"/>
      <c r="AB247" s="83"/>
    </row>
    <row r="248" spans="3:28" ht="15" customHeight="1" x14ac:dyDescent="0.45">
      <c r="C248" s="7"/>
      <c r="D248" s="83"/>
      <c r="E248" s="83"/>
      <c r="F248" s="83"/>
      <c r="G248" s="83"/>
      <c r="H248" s="83"/>
      <c r="I248" s="83"/>
      <c r="J248" s="83"/>
      <c r="K248" s="7"/>
      <c r="L248" s="7"/>
      <c r="M248" s="83"/>
      <c r="N248" s="83"/>
      <c r="O248" s="83"/>
      <c r="P248" s="83"/>
      <c r="Q248" s="83"/>
      <c r="R248" s="83"/>
      <c r="S248" s="83"/>
      <c r="T248" s="83"/>
      <c r="U248" s="83"/>
      <c r="V248" s="83"/>
      <c r="W248" s="83"/>
      <c r="X248" s="83"/>
      <c r="Y248" s="83"/>
      <c r="Z248" s="83"/>
      <c r="AA248" s="83"/>
      <c r="AB248" s="83"/>
    </row>
    <row r="249" spans="3:28" ht="15" customHeight="1" x14ac:dyDescent="0.45">
      <c r="C249" s="7"/>
      <c r="D249" s="83"/>
      <c r="E249" s="83"/>
      <c r="F249" s="83"/>
      <c r="G249" s="83"/>
      <c r="H249" s="83"/>
      <c r="I249" s="83"/>
      <c r="J249" s="83"/>
      <c r="K249" s="7"/>
      <c r="L249" s="7"/>
      <c r="M249" s="83"/>
      <c r="N249" s="83"/>
      <c r="O249" s="83"/>
      <c r="P249" s="83"/>
      <c r="Q249" s="83"/>
      <c r="R249" s="83"/>
      <c r="S249" s="83"/>
      <c r="T249" s="83"/>
      <c r="U249" s="83"/>
      <c r="V249" s="83"/>
      <c r="W249" s="83"/>
      <c r="X249" s="83"/>
      <c r="Y249" s="83"/>
      <c r="Z249" s="83"/>
      <c r="AA249" s="83"/>
      <c r="AB249" s="83"/>
    </row>
    <row r="250" spans="3:28" ht="15" customHeight="1" x14ac:dyDescent="0.45">
      <c r="C250" s="7"/>
      <c r="D250" s="83"/>
      <c r="E250" s="83"/>
      <c r="F250" s="83"/>
      <c r="G250" s="83"/>
      <c r="H250" s="83"/>
      <c r="I250" s="83"/>
      <c r="J250" s="83"/>
      <c r="K250" s="7"/>
      <c r="L250" s="7"/>
      <c r="M250" s="83"/>
      <c r="N250" s="83"/>
      <c r="O250" s="83"/>
      <c r="P250" s="83"/>
      <c r="Q250" s="83"/>
      <c r="R250" s="83"/>
      <c r="S250" s="83"/>
      <c r="T250" s="83"/>
      <c r="U250" s="83"/>
      <c r="V250" s="83"/>
      <c r="W250" s="83"/>
      <c r="X250" s="83"/>
      <c r="Y250" s="83"/>
      <c r="Z250" s="83"/>
      <c r="AA250" s="83"/>
      <c r="AB250" s="83"/>
    </row>
    <row r="251" spans="3:28" ht="15" customHeight="1" x14ac:dyDescent="0.45">
      <c r="C251" s="7"/>
      <c r="D251" s="83"/>
      <c r="E251" s="83"/>
      <c r="F251" s="83"/>
      <c r="G251" s="83"/>
      <c r="H251" s="83"/>
      <c r="I251" s="83"/>
      <c r="J251" s="83"/>
      <c r="K251" s="7"/>
      <c r="L251" s="7"/>
      <c r="M251" s="83"/>
      <c r="N251" s="83"/>
      <c r="O251" s="83"/>
      <c r="P251" s="83"/>
      <c r="Q251" s="83"/>
      <c r="R251" s="83"/>
      <c r="S251" s="83"/>
      <c r="T251" s="83"/>
      <c r="U251" s="83"/>
      <c r="V251" s="83"/>
      <c r="W251" s="83"/>
      <c r="X251" s="83"/>
      <c r="Y251" s="83"/>
      <c r="Z251" s="83"/>
      <c r="AA251" s="83"/>
      <c r="AB251" s="83"/>
    </row>
    <row r="252" spans="3:28" ht="15" customHeight="1" x14ac:dyDescent="0.45">
      <c r="C252" s="7"/>
      <c r="D252" s="83"/>
      <c r="E252" s="83"/>
      <c r="F252" s="83"/>
      <c r="G252" s="83"/>
      <c r="H252" s="83"/>
      <c r="I252" s="83"/>
      <c r="J252" s="83"/>
      <c r="K252" s="7"/>
      <c r="L252" s="7"/>
      <c r="M252" s="83"/>
      <c r="N252" s="83"/>
      <c r="O252" s="83"/>
      <c r="P252" s="83"/>
      <c r="Q252" s="83"/>
      <c r="R252" s="83"/>
      <c r="S252" s="83"/>
      <c r="T252" s="83"/>
      <c r="U252" s="83"/>
      <c r="V252" s="83"/>
      <c r="W252" s="83"/>
      <c r="X252" s="83"/>
      <c r="Y252" s="83"/>
      <c r="Z252" s="83"/>
      <c r="AA252" s="83"/>
      <c r="AB252" s="83"/>
    </row>
    <row r="253" spans="3:28" ht="15" customHeight="1" x14ac:dyDescent="0.45">
      <c r="C253" s="7"/>
      <c r="D253" s="83"/>
      <c r="E253" s="83"/>
      <c r="F253" s="83"/>
      <c r="G253" s="83"/>
      <c r="H253" s="83"/>
      <c r="I253" s="83"/>
      <c r="J253" s="83"/>
      <c r="K253" s="7"/>
      <c r="L253" s="7"/>
      <c r="M253" s="83"/>
      <c r="N253" s="83"/>
      <c r="O253" s="83"/>
      <c r="P253" s="83"/>
      <c r="Q253" s="83"/>
      <c r="R253" s="83"/>
      <c r="S253" s="83"/>
      <c r="T253" s="83"/>
      <c r="U253" s="83"/>
      <c r="V253" s="83"/>
      <c r="W253" s="83"/>
      <c r="X253" s="83"/>
      <c r="Y253" s="83"/>
      <c r="Z253" s="83"/>
      <c r="AA253" s="83"/>
      <c r="AB253" s="83"/>
    </row>
    <row r="254" spans="3:28" ht="15" customHeight="1" x14ac:dyDescent="0.45">
      <c r="C254" s="7"/>
      <c r="D254" s="83"/>
      <c r="E254" s="83"/>
      <c r="F254" s="83"/>
      <c r="G254" s="83"/>
      <c r="H254" s="83"/>
      <c r="I254" s="83"/>
      <c r="J254" s="83"/>
      <c r="K254" s="7"/>
      <c r="L254" s="7"/>
      <c r="M254" s="83"/>
      <c r="N254" s="83"/>
      <c r="O254" s="83"/>
      <c r="P254" s="83"/>
      <c r="Q254" s="83"/>
      <c r="R254" s="83"/>
      <c r="S254" s="83"/>
      <c r="T254" s="83"/>
      <c r="U254" s="83"/>
      <c r="V254" s="83"/>
      <c r="W254" s="83"/>
      <c r="X254" s="83"/>
      <c r="Y254" s="83"/>
      <c r="Z254" s="83"/>
      <c r="AA254" s="83"/>
      <c r="AB254" s="83"/>
    </row>
    <row r="255" spans="3:28" ht="15" customHeight="1" x14ac:dyDescent="0.45">
      <c r="C255" s="7"/>
      <c r="D255" s="83"/>
      <c r="E255" s="83"/>
      <c r="F255" s="83"/>
      <c r="G255" s="83"/>
      <c r="H255" s="83"/>
      <c r="I255" s="83"/>
      <c r="J255" s="83"/>
      <c r="K255" s="7"/>
      <c r="L255" s="7"/>
      <c r="M255" s="83"/>
      <c r="N255" s="83"/>
      <c r="O255" s="83"/>
      <c r="P255" s="83"/>
      <c r="Q255" s="83"/>
      <c r="R255" s="83"/>
      <c r="S255" s="83"/>
      <c r="T255" s="83"/>
      <c r="U255" s="83"/>
      <c r="V255" s="83"/>
      <c r="W255" s="83"/>
      <c r="X255" s="83"/>
      <c r="Y255" s="83"/>
      <c r="Z255" s="83"/>
      <c r="AA255" s="83"/>
      <c r="AB255" s="83"/>
    </row>
    <row r="256" spans="3:28" ht="15" customHeight="1" x14ac:dyDescent="0.45">
      <c r="C256" s="7"/>
      <c r="D256" s="83"/>
      <c r="E256" s="83"/>
      <c r="F256" s="83"/>
      <c r="G256" s="83"/>
      <c r="H256" s="83"/>
      <c r="I256" s="83"/>
      <c r="J256" s="83"/>
      <c r="K256" s="7"/>
      <c r="L256" s="7"/>
      <c r="M256" s="83"/>
      <c r="N256" s="83"/>
      <c r="O256" s="83"/>
      <c r="P256" s="83"/>
      <c r="Q256" s="83"/>
      <c r="R256" s="83"/>
      <c r="S256" s="83"/>
      <c r="T256" s="83"/>
      <c r="U256" s="83"/>
      <c r="V256" s="83"/>
      <c r="W256" s="83"/>
      <c r="X256" s="83"/>
      <c r="Y256" s="83"/>
      <c r="Z256" s="83"/>
      <c r="AA256" s="83"/>
      <c r="AB256" s="83"/>
    </row>
    <row r="257" spans="3:28" ht="15" customHeight="1" x14ac:dyDescent="0.45">
      <c r="C257" s="7"/>
      <c r="D257" s="83"/>
      <c r="E257" s="83"/>
      <c r="F257" s="83"/>
      <c r="G257" s="83"/>
      <c r="H257" s="83"/>
      <c r="I257" s="83"/>
      <c r="J257" s="83"/>
      <c r="K257" s="7"/>
      <c r="L257" s="7"/>
      <c r="M257" s="83"/>
      <c r="N257" s="83"/>
      <c r="O257" s="83"/>
      <c r="P257" s="83"/>
      <c r="Q257" s="83"/>
      <c r="R257" s="83"/>
      <c r="S257" s="83"/>
      <c r="T257" s="83"/>
      <c r="U257" s="83"/>
      <c r="V257" s="83"/>
      <c r="W257" s="83"/>
      <c r="X257" s="83"/>
      <c r="Y257" s="83"/>
      <c r="Z257" s="83"/>
      <c r="AA257" s="83"/>
      <c r="AB257" s="83"/>
    </row>
    <row r="258" spans="3:28" ht="15" customHeight="1" x14ac:dyDescent="0.45">
      <c r="C258" s="7"/>
      <c r="D258" s="83"/>
      <c r="E258" s="83"/>
      <c r="F258" s="83"/>
      <c r="G258" s="83"/>
      <c r="H258" s="83"/>
      <c r="I258" s="83"/>
      <c r="J258" s="83"/>
      <c r="K258" s="7"/>
      <c r="L258" s="7"/>
      <c r="M258" s="83"/>
      <c r="N258" s="83"/>
      <c r="O258" s="83"/>
      <c r="P258" s="83"/>
      <c r="Q258" s="83"/>
      <c r="R258" s="83"/>
      <c r="S258" s="83"/>
      <c r="T258" s="83"/>
      <c r="U258" s="83"/>
      <c r="V258" s="83"/>
      <c r="W258" s="83"/>
      <c r="X258" s="83"/>
      <c r="Y258" s="83"/>
      <c r="Z258" s="83"/>
      <c r="AA258" s="83"/>
      <c r="AB258" s="83"/>
    </row>
    <row r="259" spans="3:28" ht="15" customHeight="1" x14ac:dyDescent="0.45">
      <c r="C259" s="7"/>
      <c r="D259" s="83"/>
      <c r="E259" s="83"/>
      <c r="F259" s="83"/>
      <c r="G259" s="83"/>
      <c r="H259" s="83"/>
      <c r="I259" s="83"/>
      <c r="J259" s="83"/>
      <c r="K259" s="7"/>
      <c r="L259" s="7"/>
      <c r="M259" s="83"/>
      <c r="N259" s="83"/>
      <c r="O259" s="83"/>
      <c r="P259" s="83"/>
      <c r="Q259" s="83"/>
      <c r="R259" s="83"/>
      <c r="S259" s="83"/>
      <c r="T259" s="83"/>
      <c r="U259" s="83"/>
      <c r="V259" s="83"/>
      <c r="W259" s="83"/>
      <c r="X259" s="83"/>
      <c r="Y259" s="83"/>
      <c r="Z259" s="83"/>
      <c r="AA259" s="83"/>
      <c r="AB259" s="83"/>
    </row>
    <row r="260" spans="3:28" ht="15" customHeight="1" x14ac:dyDescent="0.45">
      <c r="C260" s="7"/>
      <c r="D260" s="83"/>
      <c r="E260" s="83"/>
      <c r="F260" s="83"/>
      <c r="G260" s="83"/>
      <c r="H260" s="83"/>
      <c r="I260" s="83"/>
      <c r="J260" s="83"/>
      <c r="K260" s="7"/>
      <c r="L260" s="7"/>
      <c r="M260" s="83"/>
      <c r="N260" s="83"/>
      <c r="O260" s="83"/>
      <c r="P260" s="83"/>
      <c r="Q260" s="83"/>
      <c r="R260" s="83"/>
      <c r="S260" s="83"/>
      <c r="T260" s="83"/>
      <c r="U260" s="83"/>
      <c r="V260" s="83"/>
      <c r="W260" s="83"/>
      <c r="X260" s="83"/>
      <c r="Y260" s="83"/>
      <c r="Z260" s="83"/>
      <c r="AA260" s="83"/>
      <c r="AB260" s="83"/>
    </row>
    <row r="261" spans="3:28" ht="15" customHeight="1" x14ac:dyDescent="0.45">
      <c r="C261" s="7"/>
      <c r="D261" s="83"/>
      <c r="E261" s="83"/>
      <c r="F261" s="83"/>
      <c r="G261" s="83"/>
      <c r="H261" s="83"/>
      <c r="I261" s="83"/>
      <c r="J261" s="83"/>
      <c r="K261" s="7"/>
      <c r="L261" s="7"/>
      <c r="M261" s="83"/>
      <c r="N261" s="83"/>
      <c r="O261" s="83"/>
      <c r="P261" s="83"/>
      <c r="Q261" s="83"/>
      <c r="R261" s="83"/>
      <c r="S261" s="83"/>
      <c r="T261" s="83"/>
      <c r="U261" s="83"/>
      <c r="V261" s="83"/>
      <c r="W261" s="83"/>
      <c r="X261" s="83"/>
      <c r="Y261" s="83"/>
      <c r="Z261" s="83"/>
      <c r="AA261" s="83"/>
      <c r="AB261" s="83"/>
    </row>
    <row r="262" spans="3:28" ht="15" customHeight="1" x14ac:dyDescent="0.45">
      <c r="C262" s="7"/>
      <c r="D262" s="83"/>
      <c r="E262" s="83"/>
      <c r="F262" s="83"/>
      <c r="G262" s="83"/>
      <c r="H262" s="83"/>
      <c r="I262" s="83"/>
      <c r="J262" s="83"/>
      <c r="K262" s="7"/>
      <c r="L262" s="7"/>
      <c r="M262" s="83"/>
      <c r="N262" s="83"/>
      <c r="O262" s="83"/>
      <c r="P262" s="83"/>
      <c r="Q262" s="83"/>
      <c r="R262" s="83"/>
      <c r="S262" s="83"/>
      <c r="T262" s="83"/>
      <c r="U262" s="83"/>
      <c r="V262" s="83"/>
      <c r="W262" s="83"/>
      <c r="X262" s="83"/>
      <c r="Y262" s="83"/>
      <c r="Z262" s="83"/>
      <c r="AA262" s="83"/>
      <c r="AB262" s="83"/>
    </row>
    <row r="263" spans="3:28" ht="15" customHeight="1" x14ac:dyDescent="0.45">
      <c r="C263" s="7"/>
      <c r="D263" s="83"/>
      <c r="E263" s="83"/>
      <c r="F263" s="83"/>
      <c r="G263" s="83"/>
      <c r="H263" s="83"/>
      <c r="I263" s="83"/>
      <c r="J263" s="83"/>
      <c r="K263" s="7"/>
      <c r="L263" s="7"/>
      <c r="M263" s="83"/>
      <c r="N263" s="83"/>
      <c r="O263" s="83"/>
      <c r="P263" s="83"/>
      <c r="Q263" s="83"/>
      <c r="R263" s="83"/>
      <c r="S263" s="83"/>
      <c r="T263" s="83"/>
      <c r="U263" s="83"/>
      <c r="V263" s="83"/>
      <c r="W263" s="83"/>
      <c r="X263" s="83"/>
      <c r="Y263" s="83"/>
      <c r="Z263" s="83"/>
      <c r="AA263" s="83"/>
      <c r="AB263" s="83"/>
    </row>
    <row r="264" spans="3:28" ht="15" customHeight="1" x14ac:dyDescent="0.45">
      <c r="C264" s="7"/>
      <c r="D264" s="83"/>
      <c r="E264" s="83"/>
      <c r="F264" s="83"/>
      <c r="G264" s="83"/>
      <c r="H264" s="83"/>
      <c r="I264" s="83"/>
      <c r="J264" s="83"/>
      <c r="K264" s="7"/>
      <c r="L264" s="7"/>
      <c r="M264" s="83"/>
      <c r="N264" s="83"/>
      <c r="O264" s="83"/>
      <c r="P264" s="83"/>
      <c r="Q264" s="83"/>
      <c r="R264" s="83"/>
      <c r="S264" s="83"/>
      <c r="T264" s="83"/>
      <c r="U264" s="83"/>
      <c r="V264" s="83"/>
      <c r="W264" s="83"/>
      <c r="X264" s="83"/>
      <c r="Y264" s="83"/>
      <c r="Z264" s="83"/>
      <c r="AA264" s="83"/>
      <c r="AB264" s="83"/>
    </row>
    <row r="265" spans="3:28" ht="15" customHeight="1" x14ac:dyDescent="0.45">
      <c r="C265" s="7"/>
      <c r="D265" s="83"/>
      <c r="E265" s="83"/>
      <c r="F265" s="83"/>
      <c r="G265" s="83"/>
      <c r="H265" s="83"/>
      <c r="I265" s="83"/>
      <c r="J265" s="83"/>
      <c r="K265" s="7"/>
      <c r="L265" s="7"/>
      <c r="M265" s="83"/>
      <c r="N265" s="83"/>
      <c r="O265" s="83"/>
      <c r="P265" s="83"/>
      <c r="Q265" s="83"/>
      <c r="R265" s="83"/>
      <c r="S265" s="83"/>
      <c r="T265" s="83"/>
      <c r="U265" s="83"/>
      <c r="V265" s="83"/>
      <c r="W265" s="83"/>
      <c r="X265" s="83"/>
      <c r="Y265" s="83"/>
      <c r="Z265" s="83"/>
      <c r="AA265" s="83"/>
      <c r="AB265" s="83"/>
    </row>
    <row r="266" spans="3:28" ht="15" customHeight="1" x14ac:dyDescent="0.45">
      <c r="C266" s="7"/>
      <c r="D266" s="83"/>
      <c r="E266" s="83"/>
      <c r="F266" s="83"/>
      <c r="G266" s="83"/>
      <c r="H266" s="83"/>
      <c r="I266" s="83"/>
      <c r="J266" s="83"/>
      <c r="K266" s="7"/>
      <c r="L266" s="7"/>
      <c r="M266" s="83"/>
      <c r="N266" s="83"/>
      <c r="O266" s="83"/>
      <c r="P266" s="83"/>
      <c r="Q266" s="83"/>
      <c r="R266" s="83"/>
      <c r="S266" s="83"/>
      <c r="T266" s="83"/>
      <c r="U266" s="83"/>
      <c r="V266" s="83"/>
      <c r="W266" s="83"/>
      <c r="X266" s="83"/>
      <c r="Y266" s="83"/>
      <c r="Z266" s="83"/>
      <c r="AA266" s="83"/>
      <c r="AB266" s="83"/>
    </row>
    <row r="267" spans="3:28" ht="15" customHeight="1" x14ac:dyDescent="0.45">
      <c r="C267" s="7"/>
      <c r="D267" s="83"/>
      <c r="E267" s="83"/>
      <c r="F267" s="83"/>
      <c r="G267" s="83"/>
      <c r="H267" s="83"/>
      <c r="I267" s="83"/>
      <c r="J267" s="83"/>
      <c r="K267" s="7"/>
      <c r="L267" s="7"/>
      <c r="M267" s="83"/>
      <c r="N267" s="83"/>
      <c r="O267" s="83"/>
      <c r="P267" s="83"/>
      <c r="Q267" s="83"/>
      <c r="R267" s="83"/>
      <c r="S267" s="83"/>
      <c r="T267" s="83"/>
      <c r="U267" s="83"/>
      <c r="V267" s="83"/>
      <c r="W267" s="83"/>
      <c r="X267" s="83"/>
      <c r="Y267" s="83"/>
      <c r="Z267" s="83"/>
      <c r="AA267" s="83"/>
      <c r="AB267" s="83"/>
    </row>
    <row r="268" spans="3:28" ht="15" customHeight="1" x14ac:dyDescent="0.45">
      <c r="C268" s="7"/>
      <c r="D268" s="83"/>
      <c r="E268" s="83"/>
      <c r="F268" s="83"/>
      <c r="G268" s="83"/>
      <c r="H268" s="83"/>
      <c r="I268" s="83"/>
      <c r="J268" s="83"/>
      <c r="K268" s="7"/>
      <c r="L268" s="7"/>
      <c r="M268" s="83"/>
      <c r="N268" s="83"/>
      <c r="O268" s="83"/>
      <c r="P268" s="83"/>
      <c r="Q268" s="83"/>
      <c r="R268" s="83"/>
      <c r="S268" s="83"/>
      <c r="T268" s="83"/>
      <c r="U268" s="83"/>
      <c r="V268" s="83"/>
      <c r="W268" s="83"/>
      <c r="X268" s="83"/>
      <c r="Y268" s="83"/>
      <c r="Z268" s="83"/>
      <c r="AA268" s="83"/>
      <c r="AB268" s="83"/>
    </row>
    <row r="269" spans="3:28" ht="15" customHeight="1" x14ac:dyDescent="0.45">
      <c r="C269" s="7"/>
      <c r="D269" s="83"/>
      <c r="E269" s="83"/>
      <c r="F269" s="83"/>
      <c r="G269" s="83"/>
      <c r="H269" s="83"/>
      <c r="I269" s="83"/>
      <c r="J269" s="83"/>
      <c r="K269" s="7"/>
      <c r="L269" s="7"/>
      <c r="M269" s="83"/>
      <c r="N269" s="83"/>
      <c r="O269" s="83"/>
      <c r="P269" s="83"/>
      <c r="Q269" s="83"/>
      <c r="R269" s="83"/>
      <c r="S269" s="83"/>
      <c r="T269" s="83"/>
      <c r="U269" s="83"/>
      <c r="V269" s="83"/>
      <c r="W269" s="83"/>
      <c r="X269" s="83"/>
      <c r="Y269" s="83"/>
      <c r="Z269" s="83"/>
      <c r="AA269" s="83"/>
      <c r="AB269" s="83"/>
    </row>
    <row r="270" spans="3:28" ht="15" customHeight="1" x14ac:dyDescent="0.45">
      <c r="C270" s="7"/>
      <c r="D270" s="83"/>
      <c r="E270" s="83"/>
      <c r="F270" s="83"/>
      <c r="G270" s="83"/>
      <c r="H270" s="83"/>
      <c r="I270" s="83"/>
      <c r="J270" s="83"/>
      <c r="K270" s="7"/>
      <c r="L270" s="7"/>
      <c r="M270" s="83"/>
      <c r="N270" s="83"/>
      <c r="O270" s="83"/>
      <c r="P270" s="83"/>
      <c r="Q270" s="83"/>
      <c r="R270" s="83"/>
      <c r="S270" s="83"/>
      <c r="T270" s="83"/>
      <c r="U270" s="83"/>
      <c r="V270" s="83"/>
      <c r="W270" s="83"/>
      <c r="X270" s="83"/>
      <c r="Y270" s="83"/>
      <c r="Z270" s="83"/>
      <c r="AA270" s="83"/>
      <c r="AB270" s="83"/>
    </row>
    <row r="271" spans="3:28" ht="15" customHeight="1" x14ac:dyDescent="0.45">
      <c r="C271" s="7"/>
      <c r="D271" s="83"/>
      <c r="E271" s="83"/>
      <c r="F271" s="83"/>
      <c r="G271" s="83"/>
      <c r="H271" s="83"/>
      <c r="I271" s="83"/>
      <c r="J271" s="83"/>
      <c r="K271" s="7"/>
      <c r="L271" s="7"/>
      <c r="M271" s="83"/>
      <c r="N271" s="83"/>
      <c r="O271" s="83"/>
      <c r="P271" s="83"/>
      <c r="Q271" s="83"/>
      <c r="R271" s="83"/>
      <c r="S271" s="83"/>
      <c r="T271" s="83"/>
      <c r="U271" s="83"/>
      <c r="V271" s="83"/>
      <c r="W271" s="83"/>
      <c r="X271" s="83"/>
      <c r="Y271" s="83"/>
      <c r="Z271" s="83"/>
      <c r="AA271" s="83"/>
      <c r="AB271" s="83"/>
    </row>
    <row r="272" spans="3:28" ht="15" customHeight="1" x14ac:dyDescent="0.45">
      <c r="C272" s="7"/>
      <c r="D272" s="83"/>
      <c r="E272" s="83"/>
      <c r="F272" s="83"/>
      <c r="G272" s="83"/>
      <c r="H272" s="83"/>
      <c r="I272" s="83"/>
      <c r="J272" s="83"/>
      <c r="K272" s="7"/>
      <c r="L272" s="7"/>
      <c r="M272" s="83"/>
      <c r="N272" s="83"/>
      <c r="O272" s="83"/>
      <c r="P272" s="83"/>
      <c r="Q272" s="83"/>
      <c r="R272" s="83"/>
      <c r="S272" s="83"/>
      <c r="T272" s="83"/>
      <c r="U272" s="83"/>
      <c r="V272" s="83"/>
      <c r="W272" s="83"/>
      <c r="X272" s="83"/>
      <c r="Y272" s="83"/>
      <c r="Z272" s="83"/>
      <c r="AA272" s="83"/>
      <c r="AB272" s="83"/>
    </row>
    <row r="273" spans="3:28" ht="15" customHeight="1" x14ac:dyDescent="0.45">
      <c r="C273" s="7"/>
      <c r="D273" s="83"/>
      <c r="E273" s="83"/>
      <c r="F273" s="83"/>
      <c r="G273" s="83"/>
      <c r="H273" s="83"/>
      <c r="I273" s="83"/>
      <c r="J273" s="83"/>
      <c r="K273" s="7"/>
      <c r="L273" s="7"/>
      <c r="M273" s="83"/>
      <c r="N273" s="83"/>
      <c r="O273" s="83"/>
      <c r="P273" s="83"/>
      <c r="Q273" s="83"/>
      <c r="R273" s="83"/>
      <c r="S273" s="83"/>
      <c r="T273" s="83"/>
      <c r="U273" s="83"/>
      <c r="V273" s="83"/>
      <c r="W273" s="83"/>
      <c r="X273" s="83"/>
      <c r="Y273" s="83"/>
      <c r="Z273" s="83"/>
      <c r="AA273" s="83"/>
      <c r="AB273" s="83"/>
    </row>
    <row r="274" spans="3:28" ht="15" customHeight="1" x14ac:dyDescent="0.45">
      <c r="C274" s="7"/>
      <c r="D274" s="83"/>
      <c r="E274" s="83"/>
      <c r="F274" s="83"/>
      <c r="G274" s="83"/>
      <c r="H274" s="83"/>
      <c r="I274" s="83"/>
      <c r="J274" s="83"/>
      <c r="K274" s="7"/>
      <c r="L274" s="7"/>
      <c r="M274" s="83"/>
      <c r="N274" s="83"/>
      <c r="O274" s="83"/>
      <c r="P274" s="83"/>
      <c r="Q274" s="83"/>
      <c r="R274" s="83"/>
      <c r="S274" s="83"/>
      <c r="T274" s="83"/>
      <c r="U274" s="83"/>
      <c r="V274" s="83"/>
      <c r="W274" s="83"/>
      <c r="X274" s="83"/>
      <c r="Y274" s="83"/>
      <c r="Z274" s="83"/>
      <c r="AA274" s="83"/>
      <c r="AB274" s="83"/>
    </row>
    <row r="275" spans="3:28" ht="15" customHeight="1" x14ac:dyDescent="0.45">
      <c r="C275" s="7"/>
      <c r="D275" s="83"/>
      <c r="E275" s="83"/>
      <c r="F275" s="83"/>
      <c r="G275" s="83"/>
      <c r="H275" s="83"/>
      <c r="I275" s="83"/>
      <c r="J275" s="83"/>
      <c r="K275" s="7"/>
      <c r="L275" s="7"/>
      <c r="M275" s="83"/>
      <c r="N275" s="83"/>
      <c r="O275" s="83"/>
      <c r="P275" s="83"/>
      <c r="Q275" s="83"/>
      <c r="R275" s="83"/>
      <c r="S275" s="83"/>
      <c r="T275" s="83"/>
      <c r="U275" s="83"/>
      <c r="V275" s="83"/>
      <c r="W275" s="83"/>
      <c r="X275" s="83"/>
      <c r="Y275" s="83"/>
      <c r="Z275" s="83"/>
      <c r="AA275" s="83"/>
      <c r="AB275" s="83"/>
    </row>
    <row r="276" spans="3:28" ht="15" customHeight="1" x14ac:dyDescent="0.45">
      <c r="C276" s="7"/>
      <c r="D276" s="83"/>
      <c r="E276" s="83"/>
      <c r="F276" s="83"/>
      <c r="G276" s="83"/>
      <c r="H276" s="83"/>
      <c r="I276" s="83"/>
      <c r="J276" s="83"/>
      <c r="K276" s="7"/>
      <c r="L276" s="7"/>
      <c r="M276" s="83"/>
      <c r="N276" s="83"/>
      <c r="O276" s="83"/>
      <c r="P276" s="83"/>
      <c r="Q276" s="83"/>
      <c r="R276" s="83"/>
      <c r="S276" s="83"/>
      <c r="T276" s="83"/>
      <c r="U276" s="83"/>
      <c r="V276" s="83"/>
      <c r="W276" s="83"/>
      <c r="X276" s="83"/>
      <c r="Y276" s="83"/>
      <c r="Z276" s="83"/>
      <c r="AA276" s="83"/>
      <c r="AB276" s="83"/>
    </row>
    <row r="277" spans="3:28" ht="15" customHeight="1" x14ac:dyDescent="0.45">
      <c r="C277" s="7"/>
      <c r="D277" s="83"/>
      <c r="E277" s="83"/>
      <c r="F277" s="83"/>
      <c r="G277" s="83"/>
      <c r="H277" s="83"/>
      <c r="I277" s="83"/>
      <c r="J277" s="83"/>
      <c r="K277" s="7"/>
      <c r="L277" s="7"/>
      <c r="M277" s="83"/>
      <c r="N277" s="83"/>
      <c r="O277" s="83"/>
      <c r="P277" s="83"/>
      <c r="Q277" s="83"/>
      <c r="R277" s="83"/>
      <c r="S277" s="83"/>
      <c r="T277" s="83"/>
      <c r="U277" s="83"/>
      <c r="V277" s="83"/>
      <c r="W277" s="83"/>
      <c r="X277" s="83"/>
      <c r="Y277" s="83"/>
      <c r="Z277" s="83"/>
      <c r="AA277" s="83"/>
      <c r="AB277" s="83"/>
    </row>
    <row r="278" spans="3:28" ht="15" customHeight="1" x14ac:dyDescent="0.45">
      <c r="C278" s="7"/>
      <c r="D278" s="83"/>
      <c r="E278" s="83"/>
      <c r="F278" s="83"/>
      <c r="G278" s="83"/>
      <c r="H278" s="83"/>
      <c r="I278" s="83"/>
      <c r="J278" s="83"/>
      <c r="K278" s="7"/>
      <c r="L278" s="7"/>
      <c r="M278" s="83"/>
      <c r="N278" s="83"/>
      <c r="O278" s="83"/>
      <c r="P278" s="83"/>
      <c r="Q278" s="83"/>
      <c r="R278" s="83"/>
      <c r="S278" s="83"/>
      <c r="T278" s="83"/>
      <c r="U278" s="83"/>
      <c r="V278" s="83"/>
      <c r="W278" s="83"/>
      <c r="X278" s="83"/>
      <c r="Y278" s="83"/>
      <c r="Z278" s="83"/>
      <c r="AA278" s="83"/>
      <c r="AB278" s="83"/>
    </row>
    <row r="279" spans="3:28" ht="15" customHeight="1" x14ac:dyDescent="0.45">
      <c r="C279" s="7"/>
      <c r="D279" s="83"/>
      <c r="E279" s="83"/>
      <c r="F279" s="83"/>
      <c r="G279" s="83"/>
      <c r="H279" s="83"/>
      <c r="I279" s="83"/>
      <c r="J279" s="83"/>
      <c r="K279" s="7"/>
      <c r="L279" s="7"/>
      <c r="M279" s="83"/>
      <c r="N279" s="83"/>
      <c r="O279" s="83"/>
      <c r="P279" s="83"/>
      <c r="Q279" s="83"/>
      <c r="R279" s="83"/>
      <c r="S279" s="83"/>
      <c r="T279" s="83"/>
      <c r="U279" s="83"/>
      <c r="V279" s="83"/>
      <c r="W279" s="83"/>
      <c r="X279" s="83"/>
      <c r="Y279" s="83"/>
      <c r="Z279" s="83"/>
      <c r="AA279" s="83"/>
      <c r="AB279" s="83"/>
    </row>
    <row r="280" spans="3:28" ht="15" customHeight="1" x14ac:dyDescent="0.45">
      <c r="C280" s="7"/>
      <c r="D280" s="83"/>
      <c r="E280" s="83"/>
      <c r="F280" s="83"/>
      <c r="G280" s="83"/>
      <c r="H280" s="83"/>
      <c r="I280" s="83"/>
      <c r="J280" s="83"/>
      <c r="K280" s="7"/>
      <c r="L280" s="7"/>
      <c r="M280" s="83"/>
      <c r="N280" s="83"/>
      <c r="O280" s="83"/>
      <c r="P280" s="83"/>
      <c r="Q280" s="83"/>
      <c r="R280" s="83"/>
      <c r="S280" s="83"/>
      <c r="T280" s="83"/>
      <c r="U280" s="83"/>
      <c r="V280" s="83"/>
      <c r="W280" s="83"/>
      <c r="X280" s="83"/>
      <c r="Y280" s="83"/>
      <c r="Z280" s="83"/>
      <c r="AA280" s="83"/>
      <c r="AB280" s="83"/>
    </row>
    <row r="281" spans="3:28" ht="15" customHeight="1" x14ac:dyDescent="0.45">
      <c r="C281" s="7"/>
      <c r="D281" s="83"/>
      <c r="E281" s="83"/>
      <c r="F281" s="83"/>
      <c r="G281" s="83"/>
      <c r="H281" s="83"/>
      <c r="I281" s="83"/>
      <c r="J281" s="83"/>
      <c r="K281" s="7"/>
      <c r="L281" s="7"/>
      <c r="M281" s="83"/>
      <c r="N281" s="83"/>
      <c r="O281" s="83"/>
      <c r="P281" s="83"/>
      <c r="Q281" s="83"/>
      <c r="R281" s="83"/>
      <c r="S281" s="83"/>
      <c r="T281" s="83"/>
      <c r="U281" s="83"/>
      <c r="V281" s="83"/>
      <c r="W281" s="83"/>
      <c r="X281" s="83"/>
      <c r="Y281" s="83"/>
      <c r="Z281" s="83"/>
      <c r="AA281" s="83"/>
      <c r="AB281" s="83"/>
    </row>
    <row r="282" spans="3:28" ht="15" customHeight="1" x14ac:dyDescent="0.45">
      <c r="C282" s="7"/>
      <c r="D282" s="83"/>
      <c r="E282" s="83"/>
      <c r="F282" s="83"/>
      <c r="G282" s="83"/>
      <c r="H282" s="83"/>
      <c r="I282" s="83"/>
      <c r="J282" s="83"/>
      <c r="K282" s="7"/>
      <c r="L282" s="7"/>
      <c r="M282" s="83"/>
      <c r="N282" s="83"/>
      <c r="O282" s="83"/>
      <c r="P282" s="83"/>
      <c r="Q282" s="83"/>
      <c r="R282" s="83"/>
      <c r="S282" s="83"/>
      <c r="T282" s="83"/>
      <c r="U282" s="83"/>
      <c r="V282" s="83"/>
      <c r="W282" s="83"/>
      <c r="X282" s="83"/>
      <c r="Y282" s="83"/>
      <c r="Z282" s="83"/>
      <c r="AA282" s="83"/>
      <c r="AB282" s="83"/>
    </row>
    <row r="283" spans="3:28" ht="15" customHeight="1" x14ac:dyDescent="0.45">
      <c r="C283" s="7"/>
      <c r="D283" s="83"/>
      <c r="E283" s="83"/>
      <c r="F283" s="83"/>
      <c r="G283" s="83"/>
      <c r="H283" s="83"/>
      <c r="I283" s="83"/>
      <c r="J283" s="83"/>
      <c r="K283" s="7"/>
      <c r="L283" s="7"/>
      <c r="M283" s="83"/>
      <c r="N283" s="83"/>
      <c r="O283" s="83"/>
      <c r="P283" s="83"/>
      <c r="Q283" s="83"/>
      <c r="R283" s="83"/>
      <c r="S283" s="83"/>
      <c r="T283" s="83"/>
      <c r="U283" s="83"/>
      <c r="V283" s="83"/>
      <c r="W283" s="83"/>
      <c r="X283" s="83"/>
      <c r="Y283" s="83"/>
      <c r="Z283" s="83"/>
      <c r="AA283" s="83"/>
      <c r="AB283" s="83"/>
    </row>
    <row r="284" spans="3:28" ht="15" customHeight="1" x14ac:dyDescent="0.45">
      <c r="C284" s="7"/>
      <c r="D284" s="83"/>
      <c r="E284" s="83"/>
      <c r="F284" s="83"/>
      <c r="G284" s="83"/>
      <c r="H284" s="83"/>
      <c r="I284" s="83"/>
      <c r="J284" s="83"/>
      <c r="K284" s="7"/>
      <c r="L284" s="7"/>
      <c r="M284" s="83"/>
      <c r="N284" s="83"/>
      <c r="O284" s="83"/>
      <c r="P284" s="83"/>
      <c r="Q284" s="83"/>
      <c r="R284" s="83"/>
      <c r="S284" s="83"/>
      <c r="T284" s="83"/>
      <c r="U284" s="83"/>
      <c r="V284" s="83"/>
      <c r="W284" s="83"/>
      <c r="X284" s="83"/>
      <c r="Y284" s="83"/>
      <c r="Z284" s="83"/>
      <c r="AA284" s="83"/>
      <c r="AB284" s="83"/>
    </row>
    <row r="285" spans="3:28" ht="15" customHeight="1" x14ac:dyDescent="0.45">
      <c r="C285" s="7"/>
      <c r="D285" s="83"/>
      <c r="E285" s="83"/>
      <c r="F285" s="83"/>
      <c r="G285" s="83"/>
      <c r="H285" s="83"/>
      <c r="I285" s="83"/>
      <c r="J285" s="83"/>
      <c r="K285" s="7"/>
      <c r="L285" s="7"/>
      <c r="M285" s="83"/>
      <c r="N285" s="83"/>
      <c r="O285" s="83"/>
      <c r="P285" s="83"/>
      <c r="Q285" s="83"/>
      <c r="R285" s="83"/>
      <c r="S285" s="83"/>
      <c r="T285" s="83"/>
      <c r="U285" s="83"/>
      <c r="V285" s="83"/>
      <c r="W285" s="83"/>
      <c r="X285" s="83"/>
      <c r="Y285" s="83"/>
      <c r="Z285" s="83"/>
      <c r="AA285" s="83"/>
      <c r="AB285" s="83"/>
    </row>
    <row r="286" spans="3:28" ht="15" customHeight="1" x14ac:dyDescent="0.45">
      <c r="C286" s="7"/>
      <c r="D286" s="83"/>
      <c r="E286" s="83"/>
      <c r="F286" s="83"/>
      <c r="G286" s="83"/>
      <c r="H286" s="83"/>
      <c r="I286" s="83"/>
      <c r="J286" s="83"/>
      <c r="K286" s="7"/>
      <c r="L286" s="7"/>
      <c r="M286" s="83"/>
      <c r="N286" s="83"/>
      <c r="O286" s="83"/>
      <c r="P286" s="83"/>
      <c r="Q286" s="83"/>
      <c r="R286" s="83"/>
      <c r="S286" s="83"/>
      <c r="T286" s="83"/>
      <c r="U286" s="83"/>
      <c r="V286" s="83"/>
      <c r="W286" s="83"/>
      <c r="X286" s="83"/>
      <c r="Y286" s="83"/>
      <c r="Z286" s="83"/>
      <c r="AA286" s="83"/>
      <c r="AB286" s="83"/>
    </row>
    <row r="287" spans="3:28" ht="15" customHeight="1" x14ac:dyDescent="0.45">
      <c r="C287" s="7"/>
      <c r="D287" s="83"/>
      <c r="E287" s="83"/>
      <c r="F287" s="83"/>
      <c r="G287" s="83"/>
      <c r="H287" s="83"/>
      <c r="I287" s="83"/>
      <c r="J287" s="83"/>
      <c r="K287" s="7"/>
      <c r="L287" s="7"/>
      <c r="M287" s="83"/>
      <c r="N287" s="83"/>
      <c r="O287" s="83"/>
      <c r="P287" s="83"/>
      <c r="Q287" s="83"/>
      <c r="R287" s="83"/>
      <c r="S287" s="83"/>
      <c r="T287" s="83"/>
      <c r="U287" s="83"/>
      <c r="V287" s="83"/>
      <c r="W287" s="83"/>
      <c r="X287" s="83"/>
      <c r="Y287" s="83"/>
      <c r="Z287" s="83"/>
      <c r="AA287" s="83"/>
      <c r="AB287" s="83"/>
    </row>
    <row r="288" spans="3:28" ht="15" customHeight="1" x14ac:dyDescent="0.45">
      <c r="C288" s="7"/>
      <c r="D288" s="83"/>
      <c r="E288" s="83"/>
      <c r="F288" s="83"/>
      <c r="G288" s="83"/>
      <c r="H288" s="83"/>
      <c r="I288" s="83"/>
      <c r="J288" s="83"/>
      <c r="K288" s="7"/>
      <c r="L288" s="7"/>
      <c r="M288" s="83"/>
      <c r="N288" s="83"/>
      <c r="O288" s="83"/>
      <c r="P288" s="83"/>
      <c r="Q288" s="83"/>
      <c r="R288" s="83"/>
      <c r="S288" s="83"/>
      <c r="T288" s="83"/>
      <c r="U288" s="83"/>
      <c r="V288" s="83"/>
      <c r="W288" s="83"/>
      <c r="X288" s="83"/>
      <c r="Y288" s="83"/>
      <c r="Z288" s="83"/>
      <c r="AA288" s="83"/>
      <c r="AB288" s="83"/>
    </row>
    <row r="289" spans="3:28" ht="15" customHeight="1" x14ac:dyDescent="0.45">
      <c r="C289" s="7"/>
      <c r="D289" s="83"/>
      <c r="E289" s="83"/>
      <c r="F289" s="83"/>
      <c r="G289" s="83"/>
      <c r="H289" s="83"/>
      <c r="I289" s="83"/>
      <c r="J289" s="83"/>
      <c r="K289" s="7"/>
      <c r="L289" s="7"/>
      <c r="M289" s="83"/>
      <c r="N289" s="83"/>
      <c r="O289" s="83"/>
      <c r="P289" s="83"/>
      <c r="Q289" s="83"/>
      <c r="R289" s="83"/>
      <c r="S289" s="83"/>
      <c r="T289" s="83"/>
      <c r="U289" s="83"/>
      <c r="V289" s="83"/>
      <c r="W289" s="83"/>
      <c r="X289" s="83"/>
      <c r="Y289" s="83"/>
      <c r="Z289" s="83"/>
      <c r="AA289" s="83"/>
      <c r="AB289" s="83"/>
    </row>
    <row r="290" spans="3:28" ht="15" customHeight="1" x14ac:dyDescent="0.45">
      <c r="C290" s="7"/>
      <c r="D290" s="83"/>
      <c r="E290" s="83"/>
      <c r="F290" s="83"/>
      <c r="G290" s="83"/>
      <c r="H290" s="83"/>
      <c r="I290" s="83"/>
      <c r="J290" s="83"/>
      <c r="K290" s="7"/>
      <c r="L290" s="7"/>
      <c r="M290" s="83"/>
      <c r="N290" s="83"/>
      <c r="O290" s="83"/>
      <c r="P290" s="83"/>
      <c r="Q290" s="83"/>
      <c r="R290" s="83"/>
      <c r="S290" s="83"/>
      <c r="T290" s="83"/>
      <c r="U290" s="83"/>
      <c r="V290" s="83"/>
      <c r="W290" s="83"/>
      <c r="X290" s="83"/>
      <c r="Y290" s="83"/>
      <c r="Z290" s="83"/>
      <c r="AA290" s="83"/>
      <c r="AB290" s="83"/>
    </row>
    <row r="291" spans="3:28" ht="15" customHeight="1" x14ac:dyDescent="0.45">
      <c r="C291" s="7"/>
      <c r="D291" s="83"/>
      <c r="E291" s="83"/>
      <c r="F291" s="83"/>
      <c r="G291" s="83"/>
      <c r="H291" s="83"/>
      <c r="I291" s="83"/>
      <c r="J291" s="83"/>
      <c r="K291" s="7"/>
      <c r="L291" s="7"/>
      <c r="M291" s="83"/>
      <c r="N291" s="83"/>
      <c r="O291" s="83"/>
      <c r="P291" s="83"/>
      <c r="Q291" s="83"/>
      <c r="R291" s="83"/>
      <c r="S291" s="83"/>
      <c r="T291" s="83"/>
      <c r="U291" s="83"/>
      <c r="V291" s="83"/>
      <c r="W291" s="83"/>
      <c r="X291" s="83"/>
      <c r="Y291" s="83"/>
      <c r="Z291" s="83"/>
      <c r="AA291" s="83"/>
      <c r="AB291" s="83"/>
    </row>
    <row r="292" spans="3:28" ht="15" customHeight="1" x14ac:dyDescent="0.45">
      <c r="C292" s="7"/>
      <c r="D292" s="83"/>
      <c r="E292" s="83"/>
      <c r="F292" s="83"/>
      <c r="G292" s="83"/>
      <c r="H292" s="83"/>
      <c r="I292" s="83"/>
      <c r="J292" s="83"/>
      <c r="K292" s="7"/>
      <c r="L292" s="7"/>
      <c r="M292" s="83"/>
      <c r="N292" s="83"/>
      <c r="O292" s="83"/>
      <c r="P292" s="83"/>
      <c r="Q292" s="83"/>
      <c r="R292" s="83"/>
      <c r="S292" s="83"/>
      <c r="T292" s="83"/>
      <c r="U292" s="83"/>
      <c r="V292" s="83"/>
      <c r="W292" s="83"/>
      <c r="X292" s="83"/>
      <c r="Y292" s="83"/>
      <c r="Z292" s="83"/>
      <c r="AA292" s="83"/>
      <c r="AB292" s="83"/>
    </row>
    <row r="293" spans="3:28" ht="15" customHeight="1" x14ac:dyDescent="0.45">
      <c r="C293" s="7"/>
      <c r="D293" s="83"/>
      <c r="E293" s="83"/>
      <c r="F293" s="83"/>
      <c r="G293" s="83"/>
      <c r="H293" s="83"/>
      <c r="I293" s="83"/>
      <c r="J293" s="83"/>
      <c r="K293" s="7"/>
      <c r="L293" s="7"/>
      <c r="M293" s="83"/>
      <c r="N293" s="83"/>
      <c r="O293" s="83"/>
      <c r="P293" s="83"/>
      <c r="Q293" s="83"/>
      <c r="R293" s="83"/>
      <c r="S293" s="83"/>
      <c r="T293" s="83"/>
      <c r="U293" s="83"/>
      <c r="V293" s="83"/>
      <c r="W293" s="83"/>
      <c r="X293" s="83"/>
      <c r="Y293" s="83"/>
      <c r="Z293" s="83"/>
      <c r="AA293" s="83"/>
      <c r="AB293" s="83"/>
    </row>
    <row r="294" spans="3:28" ht="15" customHeight="1" x14ac:dyDescent="0.45">
      <c r="C294" s="7"/>
      <c r="D294" s="83"/>
      <c r="E294" s="83"/>
      <c r="F294" s="83"/>
      <c r="G294" s="83"/>
      <c r="H294" s="83"/>
      <c r="I294" s="83"/>
      <c r="J294" s="83"/>
      <c r="K294" s="7"/>
      <c r="L294" s="7"/>
      <c r="M294" s="83"/>
      <c r="N294" s="83"/>
      <c r="O294" s="83"/>
      <c r="P294" s="83"/>
      <c r="Q294" s="83"/>
      <c r="R294" s="83"/>
      <c r="S294" s="83"/>
      <c r="T294" s="83"/>
      <c r="U294" s="83"/>
      <c r="V294" s="83"/>
      <c r="W294" s="83"/>
      <c r="X294" s="83"/>
      <c r="Y294" s="83"/>
      <c r="Z294" s="83"/>
      <c r="AA294" s="83"/>
      <c r="AB294" s="83"/>
    </row>
    <row r="295" spans="3:28" ht="15" customHeight="1" x14ac:dyDescent="0.45">
      <c r="C295" s="7"/>
      <c r="D295" s="83"/>
      <c r="E295" s="83"/>
      <c r="F295" s="83"/>
      <c r="G295" s="83"/>
      <c r="H295" s="83"/>
      <c r="I295" s="83"/>
      <c r="J295" s="83"/>
      <c r="K295" s="7"/>
      <c r="L295" s="7"/>
      <c r="M295" s="83"/>
      <c r="N295" s="83"/>
      <c r="O295" s="83"/>
      <c r="P295" s="83"/>
      <c r="Q295" s="83"/>
      <c r="R295" s="83"/>
      <c r="S295" s="83"/>
      <c r="T295" s="83"/>
      <c r="U295" s="83"/>
      <c r="V295" s="83"/>
      <c r="W295" s="83"/>
      <c r="X295" s="83"/>
      <c r="Y295" s="83"/>
      <c r="Z295" s="83"/>
      <c r="AA295" s="83"/>
      <c r="AB295" s="83"/>
    </row>
    <row r="296" spans="3:28" ht="15" customHeight="1" x14ac:dyDescent="0.45">
      <c r="C296" s="7"/>
      <c r="D296" s="83"/>
      <c r="E296" s="83"/>
      <c r="F296" s="83"/>
      <c r="G296" s="83"/>
      <c r="H296" s="83"/>
      <c r="I296" s="83"/>
      <c r="J296" s="83"/>
      <c r="K296" s="7"/>
      <c r="L296" s="7"/>
      <c r="M296" s="83"/>
      <c r="N296" s="83"/>
      <c r="O296" s="83"/>
      <c r="P296" s="83"/>
      <c r="Q296" s="83"/>
      <c r="R296" s="83"/>
      <c r="S296" s="83"/>
      <c r="T296" s="83"/>
      <c r="U296" s="83"/>
      <c r="V296" s="83"/>
      <c r="W296" s="83"/>
      <c r="X296" s="83"/>
      <c r="Y296" s="83"/>
      <c r="Z296" s="83"/>
      <c r="AA296" s="83"/>
      <c r="AB296" s="83"/>
    </row>
    <row r="297" spans="3:28" ht="15" customHeight="1" x14ac:dyDescent="0.45">
      <c r="C297" s="7"/>
      <c r="D297" s="83"/>
      <c r="E297" s="83"/>
      <c r="F297" s="83"/>
      <c r="G297" s="83"/>
      <c r="H297" s="83"/>
      <c r="I297" s="83"/>
      <c r="J297" s="83"/>
      <c r="K297" s="7"/>
      <c r="L297" s="7"/>
      <c r="M297" s="83"/>
      <c r="N297" s="83"/>
      <c r="O297" s="83"/>
      <c r="P297" s="83"/>
      <c r="Q297" s="83"/>
      <c r="R297" s="83"/>
      <c r="S297" s="83"/>
      <c r="T297" s="83"/>
      <c r="U297" s="83"/>
      <c r="V297" s="83"/>
      <c r="W297" s="83"/>
      <c r="X297" s="83"/>
      <c r="Y297" s="83"/>
      <c r="Z297" s="83"/>
      <c r="AA297" s="83"/>
      <c r="AB297" s="83"/>
    </row>
    <row r="298" spans="3:28" ht="15" customHeight="1" x14ac:dyDescent="0.45">
      <c r="C298" s="7"/>
      <c r="D298" s="83"/>
      <c r="E298" s="83"/>
      <c r="F298" s="83"/>
      <c r="G298" s="83"/>
      <c r="H298" s="83"/>
      <c r="I298" s="83"/>
      <c r="J298" s="83"/>
      <c r="K298" s="7"/>
      <c r="L298" s="7"/>
      <c r="M298" s="83"/>
      <c r="N298" s="83"/>
      <c r="O298" s="83"/>
      <c r="P298" s="83"/>
      <c r="Q298" s="83"/>
      <c r="R298" s="83"/>
      <c r="S298" s="83"/>
      <c r="T298" s="83"/>
      <c r="U298" s="83"/>
      <c r="V298" s="83"/>
      <c r="W298" s="83"/>
      <c r="X298" s="83"/>
      <c r="Y298" s="83"/>
      <c r="Z298" s="83"/>
      <c r="AA298" s="83"/>
      <c r="AB298" s="83"/>
    </row>
    <row r="299" spans="3:28" ht="15" customHeight="1" x14ac:dyDescent="0.45">
      <c r="C299" s="7"/>
      <c r="D299" s="83"/>
      <c r="E299" s="83"/>
      <c r="F299" s="83"/>
      <c r="G299" s="83"/>
      <c r="H299" s="83"/>
      <c r="I299" s="83"/>
      <c r="J299" s="83"/>
      <c r="K299" s="7"/>
      <c r="L299" s="7"/>
      <c r="M299" s="83"/>
      <c r="N299" s="83"/>
      <c r="O299" s="83"/>
      <c r="P299" s="83"/>
      <c r="Q299" s="83"/>
      <c r="R299" s="83"/>
      <c r="S299" s="83"/>
      <c r="T299" s="83"/>
      <c r="U299" s="83"/>
      <c r="V299" s="83"/>
      <c r="W299" s="83"/>
      <c r="X299" s="83"/>
      <c r="Y299" s="83"/>
      <c r="Z299" s="83"/>
      <c r="AA299" s="83"/>
      <c r="AB299" s="83"/>
    </row>
    <row r="300" spans="3:28" ht="15" customHeight="1" x14ac:dyDescent="0.45">
      <c r="C300" s="7"/>
      <c r="D300" s="83"/>
      <c r="E300" s="83"/>
      <c r="F300" s="83"/>
      <c r="G300" s="83"/>
      <c r="H300" s="83"/>
      <c r="I300" s="83"/>
      <c r="J300" s="83"/>
      <c r="K300" s="7"/>
      <c r="L300" s="7"/>
      <c r="M300" s="83"/>
      <c r="N300" s="83"/>
      <c r="O300" s="83"/>
      <c r="P300" s="83"/>
      <c r="Q300" s="83"/>
      <c r="R300" s="83"/>
      <c r="S300" s="83"/>
      <c r="T300" s="83"/>
      <c r="U300" s="83"/>
      <c r="V300" s="83"/>
      <c r="W300" s="83"/>
      <c r="X300" s="83"/>
      <c r="Y300" s="83"/>
      <c r="Z300" s="83"/>
      <c r="AA300" s="83"/>
      <c r="AB300" s="83"/>
    </row>
    <row r="301" spans="3:28" ht="15" customHeight="1" x14ac:dyDescent="0.45">
      <c r="C301" s="7"/>
      <c r="D301" s="83"/>
      <c r="E301" s="83"/>
      <c r="F301" s="83"/>
      <c r="G301" s="83"/>
      <c r="H301" s="83"/>
      <c r="I301" s="83"/>
      <c r="J301" s="83"/>
      <c r="K301" s="7"/>
      <c r="L301" s="7"/>
      <c r="M301" s="83"/>
      <c r="N301" s="83"/>
      <c r="O301" s="83"/>
      <c r="P301" s="83"/>
      <c r="Q301" s="83"/>
      <c r="R301" s="83"/>
      <c r="S301" s="83"/>
      <c r="T301" s="83"/>
      <c r="U301" s="83"/>
      <c r="V301" s="83"/>
      <c r="W301" s="83"/>
      <c r="X301" s="83"/>
      <c r="Y301" s="83"/>
      <c r="Z301" s="83"/>
      <c r="AA301" s="83"/>
      <c r="AB301" s="83"/>
    </row>
    <row r="302" spans="3:28" ht="15" customHeight="1" x14ac:dyDescent="0.45">
      <c r="C302" s="7"/>
      <c r="D302" s="83"/>
      <c r="E302" s="83"/>
      <c r="F302" s="83"/>
      <c r="G302" s="83"/>
      <c r="H302" s="83"/>
      <c r="I302" s="83"/>
      <c r="J302" s="83"/>
      <c r="K302" s="7"/>
      <c r="L302" s="7"/>
      <c r="M302" s="83"/>
      <c r="N302" s="83"/>
      <c r="O302" s="83"/>
      <c r="P302" s="83"/>
      <c r="Q302" s="83"/>
      <c r="R302" s="83"/>
      <c r="S302" s="83"/>
      <c r="T302" s="83"/>
      <c r="U302" s="83"/>
      <c r="V302" s="83"/>
      <c r="W302" s="83"/>
      <c r="X302" s="83"/>
      <c r="Y302" s="83"/>
      <c r="Z302" s="83"/>
      <c r="AA302" s="83"/>
      <c r="AB302" s="83"/>
    </row>
    <row r="303" spans="3:28" ht="15" customHeight="1" x14ac:dyDescent="0.45">
      <c r="C303" s="7"/>
      <c r="D303" s="83"/>
      <c r="E303" s="83"/>
      <c r="F303" s="83"/>
      <c r="G303" s="83"/>
      <c r="H303" s="83"/>
      <c r="I303" s="83"/>
      <c r="J303" s="83"/>
      <c r="K303" s="7"/>
      <c r="L303" s="7"/>
      <c r="M303" s="83"/>
      <c r="N303" s="83"/>
      <c r="O303" s="83"/>
      <c r="P303" s="83"/>
      <c r="Q303" s="83"/>
      <c r="R303" s="83"/>
      <c r="S303" s="83"/>
      <c r="T303" s="83"/>
      <c r="U303" s="83"/>
      <c r="V303" s="83"/>
      <c r="W303" s="83"/>
      <c r="X303" s="83"/>
      <c r="Y303" s="83"/>
      <c r="Z303" s="83"/>
      <c r="AA303" s="83"/>
      <c r="AB303" s="83"/>
    </row>
    <row r="304" spans="3:28" ht="15" customHeight="1" x14ac:dyDescent="0.45">
      <c r="C304" s="7"/>
      <c r="D304" s="83"/>
      <c r="E304" s="83"/>
      <c r="F304" s="83"/>
      <c r="G304" s="83"/>
      <c r="H304" s="83"/>
      <c r="I304" s="83"/>
      <c r="J304" s="83"/>
      <c r="K304" s="7"/>
      <c r="L304" s="7"/>
      <c r="M304" s="83"/>
      <c r="N304" s="83"/>
      <c r="O304" s="83"/>
      <c r="P304" s="83"/>
      <c r="Q304" s="83"/>
      <c r="R304" s="83"/>
      <c r="S304" s="83"/>
      <c r="T304" s="83"/>
      <c r="U304" s="83"/>
      <c r="V304" s="83"/>
      <c r="W304" s="83"/>
      <c r="X304" s="83"/>
      <c r="Y304" s="83"/>
      <c r="Z304" s="83"/>
      <c r="AA304" s="83"/>
      <c r="AB304" s="83"/>
    </row>
    <row r="305" spans="3:28" ht="15" customHeight="1" x14ac:dyDescent="0.45">
      <c r="C305" s="7"/>
      <c r="D305" s="83"/>
      <c r="E305" s="83"/>
      <c r="F305" s="83"/>
      <c r="G305" s="83"/>
      <c r="H305" s="83"/>
      <c r="I305" s="83"/>
      <c r="J305" s="83"/>
      <c r="K305" s="7"/>
      <c r="L305" s="7"/>
      <c r="M305" s="83"/>
      <c r="N305" s="83"/>
      <c r="O305" s="83"/>
      <c r="P305" s="83"/>
      <c r="Q305" s="83"/>
      <c r="R305" s="83"/>
      <c r="S305" s="83"/>
      <c r="T305" s="83"/>
      <c r="U305" s="83"/>
      <c r="V305" s="83"/>
      <c r="W305" s="83"/>
      <c r="X305" s="83"/>
      <c r="Y305" s="83"/>
      <c r="Z305" s="83"/>
      <c r="AA305" s="83"/>
      <c r="AB305" s="83"/>
    </row>
    <row r="306" spans="3:28" ht="15" customHeight="1" x14ac:dyDescent="0.45">
      <c r="C306" s="7"/>
      <c r="D306" s="83"/>
      <c r="E306" s="83"/>
      <c r="F306" s="83"/>
      <c r="G306" s="83"/>
      <c r="H306" s="83"/>
      <c r="I306" s="83"/>
      <c r="J306" s="83"/>
      <c r="K306" s="7"/>
      <c r="L306" s="7"/>
      <c r="M306" s="83"/>
      <c r="N306" s="83"/>
      <c r="O306" s="83"/>
      <c r="P306" s="83"/>
      <c r="Q306" s="83"/>
      <c r="R306" s="83"/>
      <c r="S306" s="83"/>
      <c r="T306" s="83"/>
      <c r="U306" s="83"/>
      <c r="V306" s="83"/>
      <c r="W306" s="83"/>
      <c r="X306" s="83"/>
      <c r="Y306" s="83"/>
      <c r="Z306" s="83"/>
      <c r="AA306" s="83"/>
      <c r="AB306" s="83"/>
    </row>
    <row r="307" spans="3:28" ht="15" customHeight="1" x14ac:dyDescent="0.45">
      <c r="C307" s="7"/>
      <c r="D307" s="83"/>
      <c r="E307" s="83"/>
      <c r="F307" s="83"/>
      <c r="G307" s="83"/>
      <c r="H307" s="83"/>
      <c r="I307" s="83"/>
      <c r="J307" s="83"/>
      <c r="K307" s="7"/>
      <c r="L307" s="7"/>
      <c r="M307" s="83"/>
      <c r="N307" s="83"/>
      <c r="O307" s="83"/>
      <c r="P307" s="83"/>
      <c r="Q307" s="83"/>
      <c r="R307" s="83"/>
      <c r="S307" s="83"/>
      <c r="T307" s="83"/>
      <c r="U307" s="83"/>
      <c r="V307" s="83"/>
      <c r="W307" s="83"/>
      <c r="X307" s="83"/>
      <c r="Y307" s="83"/>
      <c r="Z307" s="83"/>
      <c r="AA307" s="83"/>
      <c r="AB307" s="83"/>
    </row>
    <row r="308" spans="3:28" ht="15" customHeight="1" x14ac:dyDescent="0.45">
      <c r="C308" s="7"/>
      <c r="D308" s="83"/>
      <c r="E308" s="83"/>
      <c r="F308" s="83"/>
      <c r="G308" s="83"/>
      <c r="H308" s="83"/>
      <c r="I308" s="83"/>
      <c r="J308" s="83"/>
      <c r="K308" s="7"/>
      <c r="L308" s="7"/>
      <c r="M308" s="83"/>
      <c r="N308" s="83"/>
      <c r="O308" s="83"/>
      <c r="P308" s="83"/>
      <c r="Q308" s="83"/>
      <c r="R308" s="83"/>
      <c r="S308" s="83"/>
      <c r="T308" s="83"/>
      <c r="U308" s="83"/>
      <c r="V308" s="83"/>
      <c r="W308" s="83"/>
      <c r="X308" s="83"/>
      <c r="Y308" s="83"/>
      <c r="Z308" s="83"/>
      <c r="AA308" s="83"/>
      <c r="AB308" s="83"/>
    </row>
    <row r="309" spans="3:28" ht="15" customHeight="1" x14ac:dyDescent="0.45">
      <c r="C309" s="7"/>
      <c r="D309" s="83"/>
      <c r="E309" s="83"/>
      <c r="F309" s="83"/>
      <c r="G309" s="83"/>
      <c r="H309" s="83"/>
      <c r="I309" s="83"/>
      <c r="J309" s="83"/>
      <c r="K309" s="7"/>
      <c r="L309" s="7"/>
      <c r="M309" s="83"/>
      <c r="N309" s="83"/>
      <c r="O309" s="83"/>
      <c r="P309" s="83"/>
      <c r="Q309" s="83"/>
      <c r="R309" s="83"/>
      <c r="S309" s="83"/>
      <c r="T309" s="83"/>
      <c r="U309" s="83"/>
      <c r="V309" s="83"/>
      <c r="W309" s="83"/>
      <c r="X309" s="83"/>
      <c r="Y309" s="83"/>
      <c r="Z309" s="83"/>
      <c r="AA309" s="83"/>
      <c r="AB309" s="83"/>
    </row>
    <row r="310" spans="3:28" ht="15" customHeight="1" x14ac:dyDescent="0.45">
      <c r="C310" s="7"/>
      <c r="D310" s="83"/>
      <c r="E310" s="83"/>
      <c r="F310" s="83"/>
      <c r="G310" s="83"/>
      <c r="H310" s="83"/>
      <c r="I310" s="83"/>
      <c r="J310" s="83"/>
      <c r="K310" s="7"/>
      <c r="L310" s="7"/>
      <c r="M310" s="83"/>
      <c r="N310" s="83"/>
      <c r="O310" s="83"/>
      <c r="P310" s="83"/>
      <c r="Q310" s="83"/>
      <c r="R310" s="83"/>
      <c r="S310" s="83"/>
      <c r="T310" s="83"/>
      <c r="U310" s="83"/>
      <c r="V310" s="83"/>
      <c r="W310" s="83"/>
      <c r="X310" s="83"/>
      <c r="Y310" s="83"/>
      <c r="Z310" s="83"/>
      <c r="AA310" s="83"/>
      <c r="AB310" s="83"/>
    </row>
    <row r="311" spans="3:28" ht="15" customHeight="1" x14ac:dyDescent="0.45">
      <c r="C311" s="7"/>
      <c r="D311" s="83"/>
      <c r="E311" s="83"/>
      <c r="F311" s="83"/>
      <c r="G311" s="83"/>
      <c r="H311" s="83"/>
      <c r="I311" s="83"/>
      <c r="J311" s="83"/>
      <c r="K311" s="7"/>
      <c r="L311" s="7"/>
      <c r="M311" s="83"/>
      <c r="N311" s="83"/>
      <c r="O311" s="83"/>
      <c r="P311" s="83"/>
      <c r="Q311" s="83"/>
      <c r="R311" s="83"/>
      <c r="S311" s="83"/>
      <c r="T311" s="83"/>
      <c r="U311" s="83"/>
      <c r="V311" s="83"/>
      <c r="W311" s="83"/>
      <c r="X311" s="83"/>
      <c r="Y311" s="83"/>
      <c r="Z311" s="83"/>
      <c r="AA311" s="83"/>
      <c r="AB311" s="83"/>
    </row>
    <row r="312" spans="3:28" ht="15" customHeight="1" x14ac:dyDescent="0.45">
      <c r="C312" s="7"/>
      <c r="D312" s="83"/>
      <c r="E312" s="83"/>
      <c r="F312" s="83"/>
      <c r="G312" s="83"/>
      <c r="H312" s="83"/>
      <c r="I312" s="83"/>
      <c r="J312" s="83"/>
      <c r="K312" s="7"/>
      <c r="L312" s="7"/>
      <c r="M312" s="83"/>
      <c r="N312" s="83"/>
      <c r="O312" s="83"/>
      <c r="P312" s="83"/>
      <c r="Q312" s="83"/>
      <c r="R312" s="83"/>
      <c r="S312" s="83"/>
      <c r="T312" s="83"/>
      <c r="U312" s="83"/>
      <c r="V312" s="83"/>
      <c r="W312" s="83"/>
      <c r="X312" s="83"/>
      <c r="Y312" s="83"/>
      <c r="Z312" s="83"/>
      <c r="AA312" s="83"/>
      <c r="AB312" s="83"/>
    </row>
    <row r="313" spans="3:28" ht="15" customHeight="1" x14ac:dyDescent="0.45">
      <c r="C313" s="7"/>
      <c r="D313" s="83"/>
      <c r="E313" s="83"/>
      <c r="F313" s="83"/>
      <c r="G313" s="83"/>
      <c r="H313" s="83"/>
      <c r="I313" s="83"/>
      <c r="J313" s="83"/>
      <c r="K313" s="7"/>
      <c r="L313" s="7"/>
      <c r="M313" s="83"/>
      <c r="N313" s="83"/>
      <c r="O313" s="83"/>
      <c r="P313" s="83"/>
      <c r="Q313" s="83"/>
      <c r="R313" s="83"/>
      <c r="S313" s="83"/>
      <c r="T313" s="83"/>
      <c r="U313" s="83"/>
      <c r="V313" s="83"/>
      <c r="W313" s="83"/>
      <c r="X313" s="83"/>
      <c r="Y313" s="83"/>
      <c r="Z313" s="83"/>
      <c r="AA313" s="83"/>
      <c r="AB313" s="83"/>
    </row>
    <row r="314" spans="3:28" ht="15" customHeight="1" x14ac:dyDescent="0.45">
      <c r="C314" s="7"/>
      <c r="D314" s="83"/>
      <c r="E314" s="83"/>
      <c r="F314" s="83"/>
      <c r="G314" s="83"/>
      <c r="H314" s="83"/>
      <c r="I314" s="83"/>
      <c r="J314" s="83"/>
      <c r="K314" s="7"/>
      <c r="L314" s="7"/>
      <c r="M314" s="83"/>
      <c r="N314" s="83"/>
      <c r="O314" s="83"/>
      <c r="P314" s="83"/>
      <c r="Q314" s="83"/>
      <c r="R314" s="83"/>
      <c r="S314" s="83"/>
      <c r="T314" s="83"/>
      <c r="U314" s="83"/>
      <c r="V314" s="83"/>
      <c r="W314" s="83"/>
      <c r="X314" s="83"/>
      <c r="Y314" s="83"/>
      <c r="Z314" s="83"/>
      <c r="AA314" s="83"/>
      <c r="AB314" s="83"/>
    </row>
    <row r="315" spans="3:28" ht="15" customHeight="1" x14ac:dyDescent="0.45">
      <c r="C315" s="7"/>
      <c r="D315" s="83"/>
      <c r="E315" s="83"/>
      <c r="F315" s="83"/>
      <c r="G315" s="83"/>
      <c r="H315" s="83"/>
      <c r="I315" s="83"/>
      <c r="J315" s="83"/>
      <c r="K315" s="7"/>
      <c r="L315" s="7"/>
      <c r="M315" s="83"/>
      <c r="N315" s="83"/>
      <c r="O315" s="83"/>
      <c r="P315" s="83"/>
      <c r="Q315" s="83"/>
      <c r="R315" s="83"/>
      <c r="S315" s="83"/>
      <c r="T315" s="83"/>
      <c r="U315" s="83"/>
      <c r="V315" s="83"/>
      <c r="W315" s="83"/>
      <c r="X315" s="83"/>
      <c r="Y315" s="83"/>
      <c r="Z315" s="83"/>
      <c r="AA315" s="83"/>
      <c r="AB315" s="83"/>
    </row>
    <row r="316" spans="3:28" ht="15" customHeight="1" x14ac:dyDescent="0.45">
      <c r="C316" s="7"/>
      <c r="D316" s="83"/>
      <c r="E316" s="83"/>
      <c r="F316" s="83"/>
      <c r="G316" s="83"/>
      <c r="H316" s="83"/>
      <c r="I316" s="83"/>
      <c r="J316" s="83"/>
      <c r="K316" s="7"/>
      <c r="L316" s="7"/>
      <c r="M316" s="83"/>
      <c r="N316" s="83"/>
      <c r="O316" s="83"/>
      <c r="P316" s="83"/>
      <c r="Q316" s="83"/>
      <c r="R316" s="83"/>
      <c r="S316" s="83"/>
      <c r="T316" s="83"/>
      <c r="U316" s="83"/>
      <c r="V316" s="83"/>
      <c r="W316" s="83"/>
      <c r="X316" s="83"/>
      <c r="Y316" s="83"/>
      <c r="Z316" s="83"/>
      <c r="AA316" s="83"/>
      <c r="AB316" s="83"/>
    </row>
    <row r="317" spans="3:28" ht="15" customHeight="1" x14ac:dyDescent="0.45">
      <c r="C317" s="7"/>
      <c r="D317" s="83"/>
      <c r="E317" s="83"/>
      <c r="F317" s="83"/>
      <c r="G317" s="83"/>
      <c r="H317" s="83"/>
      <c r="I317" s="83"/>
      <c r="J317" s="83"/>
      <c r="K317" s="7"/>
      <c r="L317" s="7"/>
      <c r="M317" s="83"/>
      <c r="N317" s="83"/>
      <c r="O317" s="83"/>
      <c r="P317" s="83"/>
      <c r="Q317" s="83"/>
      <c r="R317" s="83"/>
      <c r="S317" s="83"/>
      <c r="T317" s="83"/>
      <c r="U317" s="83"/>
      <c r="V317" s="83"/>
      <c r="W317" s="83"/>
      <c r="X317" s="83"/>
      <c r="Y317" s="83"/>
      <c r="Z317" s="83"/>
      <c r="AA317" s="83"/>
      <c r="AB317" s="83"/>
    </row>
    <row r="318" spans="3:28" ht="15" customHeight="1" x14ac:dyDescent="0.45">
      <c r="C318" s="7"/>
      <c r="D318" s="83"/>
      <c r="E318" s="83"/>
      <c r="F318" s="83"/>
      <c r="G318" s="83"/>
      <c r="H318" s="83"/>
      <c r="I318" s="83"/>
      <c r="J318" s="83"/>
      <c r="K318" s="7"/>
      <c r="L318" s="7"/>
      <c r="M318" s="83"/>
      <c r="N318" s="83"/>
      <c r="O318" s="83"/>
      <c r="P318" s="83"/>
      <c r="Q318" s="83"/>
      <c r="R318" s="83"/>
      <c r="S318" s="83"/>
      <c r="T318" s="83"/>
      <c r="U318" s="83"/>
      <c r="V318" s="83"/>
      <c r="W318" s="83"/>
      <c r="X318" s="83"/>
      <c r="Y318" s="83"/>
      <c r="Z318" s="83"/>
      <c r="AA318" s="83"/>
      <c r="AB318" s="83"/>
    </row>
    <row r="319" spans="3:28" ht="15" customHeight="1" x14ac:dyDescent="0.45">
      <c r="C319" s="7"/>
      <c r="D319" s="83"/>
      <c r="E319" s="83"/>
      <c r="F319" s="83"/>
      <c r="G319" s="83"/>
      <c r="H319" s="83"/>
      <c r="I319" s="83"/>
      <c r="J319" s="83"/>
      <c r="K319" s="7"/>
      <c r="L319" s="7"/>
      <c r="M319" s="83"/>
      <c r="N319" s="83"/>
      <c r="O319" s="83"/>
      <c r="P319" s="83"/>
      <c r="Q319" s="83"/>
      <c r="R319" s="83"/>
      <c r="S319" s="83"/>
      <c r="T319" s="83"/>
      <c r="U319" s="83"/>
      <c r="V319" s="83"/>
      <c r="W319" s="83"/>
      <c r="X319" s="83"/>
      <c r="Y319" s="83"/>
      <c r="Z319" s="83"/>
      <c r="AA319" s="83"/>
      <c r="AB319" s="83"/>
    </row>
    <row r="320" spans="3:28" ht="15" customHeight="1" x14ac:dyDescent="0.45">
      <c r="C320" s="7"/>
      <c r="D320" s="83"/>
      <c r="E320" s="83"/>
      <c r="F320" s="83"/>
      <c r="G320" s="83"/>
      <c r="H320" s="83"/>
      <c r="I320" s="83"/>
      <c r="J320" s="83"/>
      <c r="K320" s="7"/>
      <c r="L320" s="7"/>
      <c r="M320" s="83"/>
      <c r="N320" s="83"/>
      <c r="O320" s="83"/>
      <c r="P320" s="83"/>
      <c r="Q320" s="83"/>
      <c r="R320" s="83"/>
      <c r="S320" s="83"/>
      <c r="T320" s="83"/>
      <c r="U320" s="83"/>
      <c r="V320" s="83"/>
      <c r="W320" s="83"/>
      <c r="X320" s="83"/>
      <c r="Y320" s="83"/>
      <c r="Z320" s="83"/>
      <c r="AA320" s="83"/>
      <c r="AB320" s="83"/>
    </row>
    <row r="321" spans="3:28" ht="15" customHeight="1" x14ac:dyDescent="0.45">
      <c r="C321" s="7"/>
      <c r="D321" s="83"/>
      <c r="E321" s="83"/>
      <c r="F321" s="83"/>
      <c r="G321" s="83"/>
      <c r="H321" s="83"/>
      <c r="I321" s="83"/>
      <c r="J321" s="83"/>
      <c r="K321" s="7"/>
      <c r="L321" s="7"/>
      <c r="M321" s="83"/>
      <c r="N321" s="83"/>
      <c r="O321" s="83"/>
      <c r="P321" s="83"/>
      <c r="Q321" s="83"/>
      <c r="R321" s="83"/>
      <c r="S321" s="83"/>
      <c r="T321" s="83"/>
      <c r="U321" s="83"/>
      <c r="V321" s="83"/>
      <c r="W321" s="83"/>
      <c r="X321" s="83"/>
      <c r="Y321" s="83"/>
      <c r="Z321" s="83"/>
      <c r="AA321" s="83"/>
      <c r="AB321" s="83"/>
    </row>
    <row r="322" spans="3:28" ht="15" customHeight="1" x14ac:dyDescent="0.45">
      <c r="C322" s="7"/>
      <c r="D322" s="83"/>
      <c r="E322" s="83"/>
      <c r="F322" s="83"/>
      <c r="G322" s="83"/>
      <c r="H322" s="83"/>
      <c r="I322" s="83"/>
      <c r="J322" s="83"/>
      <c r="K322" s="7"/>
      <c r="L322" s="7"/>
      <c r="M322" s="83"/>
      <c r="N322" s="83"/>
      <c r="O322" s="83"/>
      <c r="P322" s="83"/>
      <c r="Q322" s="83"/>
      <c r="R322" s="83"/>
      <c r="S322" s="83"/>
      <c r="T322" s="83"/>
      <c r="U322" s="83"/>
      <c r="V322" s="83"/>
      <c r="W322" s="83"/>
      <c r="X322" s="83"/>
      <c r="Y322" s="83"/>
      <c r="Z322" s="83"/>
      <c r="AA322" s="83"/>
      <c r="AB322" s="83"/>
    </row>
    <row r="323" spans="3:28" ht="15" customHeight="1" x14ac:dyDescent="0.45">
      <c r="C323" s="7"/>
      <c r="D323" s="83"/>
      <c r="E323" s="83"/>
      <c r="F323" s="83"/>
      <c r="G323" s="83"/>
      <c r="H323" s="83"/>
      <c r="I323" s="83"/>
      <c r="J323" s="83"/>
      <c r="K323" s="7"/>
      <c r="L323" s="7"/>
      <c r="M323" s="83"/>
      <c r="N323" s="83"/>
      <c r="O323" s="83"/>
      <c r="P323" s="83"/>
      <c r="Q323" s="83"/>
      <c r="R323" s="83"/>
      <c r="S323" s="83"/>
      <c r="T323" s="83"/>
      <c r="U323" s="83"/>
      <c r="V323" s="83"/>
      <c r="W323" s="83"/>
      <c r="X323" s="83"/>
      <c r="Y323" s="83"/>
      <c r="Z323" s="83"/>
      <c r="AA323" s="83"/>
      <c r="AB323" s="83"/>
    </row>
    <row r="324" spans="3:28" ht="15" customHeight="1" x14ac:dyDescent="0.45">
      <c r="C324" s="7"/>
      <c r="D324" s="83"/>
      <c r="E324" s="83"/>
      <c r="F324" s="83"/>
      <c r="G324" s="83"/>
      <c r="H324" s="83"/>
      <c r="I324" s="83"/>
      <c r="J324" s="83"/>
      <c r="K324" s="7"/>
      <c r="L324" s="7"/>
      <c r="M324" s="83"/>
      <c r="N324" s="83"/>
      <c r="O324" s="83"/>
      <c r="P324" s="83"/>
      <c r="Q324" s="83"/>
      <c r="R324" s="83"/>
      <c r="S324" s="83"/>
      <c r="T324" s="83"/>
      <c r="U324" s="83"/>
      <c r="V324" s="83"/>
      <c r="W324" s="83"/>
      <c r="X324" s="83"/>
      <c r="Y324" s="83"/>
      <c r="Z324" s="83"/>
      <c r="AA324" s="83"/>
      <c r="AB324" s="83"/>
    </row>
    <row r="325" spans="3:28" ht="15" customHeight="1" x14ac:dyDescent="0.45">
      <c r="C325" s="7"/>
      <c r="D325" s="83"/>
      <c r="E325" s="83"/>
      <c r="F325" s="83"/>
      <c r="G325" s="83"/>
      <c r="H325" s="83"/>
      <c r="I325" s="83"/>
      <c r="J325" s="83"/>
      <c r="K325" s="7"/>
      <c r="L325" s="7"/>
      <c r="M325" s="83"/>
      <c r="N325" s="83"/>
      <c r="O325" s="83"/>
      <c r="P325" s="83"/>
      <c r="Q325" s="83"/>
      <c r="R325" s="83"/>
      <c r="S325" s="83"/>
      <c r="T325" s="83"/>
      <c r="U325" s="83"/>
      <c r="V325" s="83"/>
      <c r="W325" s="83"/>
      <c r="X325" s="83"/>
      <c r="Y325" s="83"/>
      <c r="Z325" s="83"/>
      <c r="AA325" s="83"/>
      <c r="AB325" s="83"/>
    </row>
    <row r="326" spans="3:28" ht="15" customHeight="1" x14ac:dyDescent="0.45">
      <c r="C326" s="7"/>
      <c r="D326" s="83"/>
      <c r="E326" s="83"/>
      <c r="F326" s="83"/>
      <c r="G326" s="83"/>
      <c r="H326" s="83"/>
      <c r="I326" s="83"/>
      <c r="J326" s="83"/>
      <c r="K326" s="7"/>
      <c r="L326" s="7"/>
      <c r="M326" s="83"/>
      <c r="N326" s="83"/>
      <c r="O326" s="83"/>
      <c r="P326" s="83"/>
      <c r="Q326" s="83"/>
      <c r="R326" s="83"/>
      <c r="S326" s="83"/>
      <c r="T326" s="83"/>
      <c r="U326" s="83"/>
      <c r="V326" s="83"/>
      <c r="W326" s="83"/>
      <c r="X326" s="83"/>
      <c r="Y326" s="83"/>
      <c r="Z326" s="83"/>
      <c r="AA326" s="83"/>
      <c r="AB326" s="83"/>
    </row>
    <row r="327" spans="3:28" ht="15" customHeight="1" x14ac:dyDescent="0.45">
      <c r="C327" s="7"/>
      <c r="D327" s="83"/>
      <c r="E327" s="83"/>
      <c r="F327" s="83"/>
      <c r="G327" s="83"/>
      <c r="H327" s="83"/>
      <c r="I327" s="83"/>
      <c r="J327" s="83"/>
      <c r="K327" s="7"/>
      <c r="L327" s="7"/>
      <c r="M327" s="83"/>
      <c r="N327" s="83"/>
      <c r="O327" s="83"/>
      <c r="P327" s="83"/>
      <c r="Q327" s="83"/>
      <c r="R327" s="83"/>
      <c r="S327" s="83"/>
      <c r="T327" s="83"/>
      <c r="U327" s="83"/>
      <c r="V327" s="83"/>
      <c r="W327" s="83"/>
      <c r="X327" s="83"/>
      <c r="Y327" s="83"/>
      <c r="Z327" s="83"/>
      <c r="AA327" s="83"/>
      <c r="AB327" s="83"/>
    </row>
    <row r="328" spans="3:28" ht="15" customHeight="1" x14ac:dyDescent="0.45">
      <c r="C328" s="7"/>
      <c r="D328" s="83"/>
      <c r="E328" s="83"/>
      <c r="F328" s="83"/>
      <c r="G328" s="83"/>
      <c r="H328" s="83"/>
      <c r="I328" s="83"/>
      <c r="J328" s="83"/>
      <c r="K328" s="7"/>
      <c r="L328" s="7"/>
      <c r="M328" s="83"/>
      <c r="N328" s="83"/>
      <c r="O328" s="83"/>
      <c r="P328" s="83"/>
      <c r="Q328" s="83"/>
      <c r="R328" s="83"/>
      <c r="S328" s="83"/>
      <c r="T328" s="83"/>
      <c r="U328" s="83"/>
      <c r="V328" s="83"/>
      <c r="W328" s="83"/>
      <c r="X328" s="83"/>
      <c r="Y328" s="83"/>
      <c r="Z328" s="83"/>
      <c r="AA328" s="83"/>
      <c r="AB328" s="83"/>
    </row>
    <row r="329" spans="3:28" ht="15" customHeight="1" x14ac:dyDescent="0.45">
      <c r="C329" s="7"/>
      <c r="D329" s="83"/>
      <c r="E329" s="83"/>
      <c r="F329" s="83"/>
      <c r="G329" s="83"/>
      <c r="H329" s="83"/>
      <c r="I329" s="83"/>
      <c r="J329" s="83"/>
      <c r="K329" s="7"/>
      <c r="L329" s="7"/>
      <c r="M329" s="83"/>
      <c r="N329" s="83"/>
      <c r="O329" s="83"/>
      <c r="P329" s="83"/>
      <c r="Q329" s="83"/>
      <c r="R329" s="83"/>
      <c r="S329" s="83"/>
      <c r="T329" s="83"/>
      <c r="U329" s="83"/>
      <c r="V329" s="83"/>
      <c r="W329" s="83"/>
      <c r="X329" s="83"/>
      <c r="Y329" s="83"/>
      <c r="Z329" s="83"/>
      <c r="AA329" s="83"/>
      <c r="AB329" s="83"/>
    </row>
    <row r="330" spans="3:28" ht="15" customHeight="1" x14ac:dyDescent="0.45">
      <c r="C330" s="7"/>
      <c r="D330" s="83"/>
      <c r="E330" s="83"/>
      <c r="F330" s="83"/>
      <c r="G330" s="83"/>
      <c r="H330" s="83"/>
      <c r="I330" s="83"/>
      <c r="J330" s="83"/>
      <c r="K330" s="7"/>
      <c r="L330" s="7"/>
      <c r="M330" s="83"/>
      <c r="N330" s="83"/>
      <c r="O330" s="83"/>
      <c r="P330" s="83"/>
      <c r="Q330" s="83"/>
      <c r="R330" s="83"/>
      <c r="S330" s="83"/>
      <c r="T330" s="83"/>
      <c r="U330" s="83"/>
      <c r="V330" s="83"/>
      <c r="W330" s="83"/>
      <c r="X330" s="83"/>
      <c r="Y330" s="83"/>
      <c r="Z330" s="83"/>
      <c r="AA330" s="83"/>
      <c r="AB330" s="83"/>
    </row>
    <row r="331" spans="3:28" ht="15" customHeight="1" x14ac:dyDescent="0.45">
      <c r="C331" s="7"/>
      <c r="D331" s="83"/>
      <c r="E331" s="83"/>
      <c r="F331" s="83"/>
      <c r="G331" s="83"/>
      <c r="H331" s="83"/>
      <c r="I331" s="83"/>
      <c r="J331" s="83"/>
      <c r="K331" s="7"/>
      <c r="L331" s="7"/>
      <c r="M331" s="83"/>
      <c r="N331" s="83"/>
      <c r="O331" s="83"/>
      <c r="P331" s="83"/>
      <c r="Q331" s="83"/>
      <c r="R331" s="83"/>
      <c r="S331" s="83"/>
      <c r="T331" s="83"/>
      <c r="U331" s="83"/>
      <c r="V331" s="83"/>
      <c r="W331" s="83"/>
      <c r="X331" s="83"/>
      <c r="Y331" s="83"/>
      <c r="Z331" s="83"/>
      <c r="AA331" s="83"/>
      <c r="AB331" s="83"/>
    </row>
    <row r="332" spans="3:28" ht="15" customHeight="1" x14ac:dyDescent="0.45">
      <c r="C332" s="7"/>
      <c r="D332" s="83"/>
      <c r="E332" s="83"/>
      <c r="F332" s="83"/>
      <c r="G332" s="83"/>
      <c r="H332" s="83"/>
      <c r="I332" s="83"/>
      <c r="J332" s="83"/>
      <c r="K332" s="7"/>
      <c r="L332" s="7"/>
      <c r="M332" s="83"/>
      <c r="N332" s="83"/>
      <c r="O332" s="83"/>
      <c r="P332" s="83"/>
      <c r="Q332" s="83"/>
      <c r="R332" s="83"/>
      <c r="S332" s="83"/>
      <c r="T332" s="83"/>
      <c r="U332" s="83"/>
      <c r="V332" s="83"/>
      <c r="W332" s="83"/>
      <c r="X332" s="83"/>
      <c r="Y332" s="83"/>
      <c r="Z332" s="83"/>
      <c r="AA332" s="83"/>
      <c r="AB332" s="83"/>
    </row>
    <row r="333" spans="3:28" ht="15" customHeight="1" x14ac:dyDescent="0.45">
      <c r="C333" s="7"/>
      <c r="D333" s="83"/>
      <c r="E333" s="83"/>
      <c r="F333" s="83"/>
      <c r="G333" s="83"/>
      <c r="H333" s="83"/>
      <c r="I333" s="83"/>
      <c r="J333" s="83"/>
      <c r="K333" s="7"/>
      <c r="L333" s="7"/>
      <c r="M333" s="83"/>
      <c r="N333" s="83"/>
      <c r="O333" s="83"/>
      <c r="P333" s="83"/>
      <c r="Q333" s="83"/>
      <c r="R333" s="83"/>
      <c r="S333" s="83"/>
      <c r="T333" s="83"/>
      <c r="U333" s="83"/>
      <c r="V333" s="83"/>
      <c r="W333" s="83"/>
      <c r="X333" s="83"/>
      <c r="Y333" s="83"/>
      <c r="Z333" s="83"/>
      <c r="AA333" s="83"/>
      <c r="AB333" s="83"/>
    </row>
    <row r="334" spans="3:28" ht="15" customHeight="1" x14ac:dyDescent="0.45">
      <c r="C334" s="7"/>
      <c r="D334" s="83"/>
      <c r="E334" s="83"/>
      <c r="F334" s="83"/>
      <c r="G334" s="83"/>
      <c r="H334" s="83"/>
      <c r="I334" s="83"/>
      <c r="J334" s="83"/>
      <c r="K334" s="7"/>
      <c r="L334" s="7"/>
      <c r="M334" s="83"/>
      <c r="N334" s="83"/>
      <c r="O334" s="83"/>
      <c r="P334" s="83"/>
      <c r="Q334" s="83"/>
      <c r="R334" s="83"/>
      <c r="S334" s="83"/>
      <c r="T334" s="83"/>
      <c r="U334" s="83"/>
      <c r="V334" s="83"/>
      <c r="W334" s="83"/>
      <c r="X334" s="83"/>
      <c r="Y334" s="83"/>
      <c r="Z334" s="83"/>
      <c r="AA334" s="83"/>
      <c r="AB334" s="83"/>
    </row>
    <row r="335" spans="3:28" ht="15" customHeight="1" x14ac:dyDescent="0.45">
      <c r="C335" s="7"/>
      <c r="D335" s="83"/>
      <c r="E335" s="83"/>
      <c r="F335" s="83"/>
      <c r="G335" s="83"/>
      <c r="H335" s="83"/>
      <c r="I335" s="83"/>
      <c r="J335" s="83"/>
      <c r="K335" s="7"/>
      <c r="L335" s="7"/>
      <c r="M335" s="83"/>
      <c r="N335" s="83"/>
      <c r="O335" s="83"/>
      <c r="P335" s="83"/>
      <c r="Q335" s="83"/>
      <c r="R335" s="83"/>
      <c r="S335" s="83"/>
      <c r="T335" s="83"/>
      <c r="U335" s="83"/>
      <c r="V335" s="83"/>
      <c r="W335" s="83"/>
      <c r="X335" s="83"/>
      <c r="Y335" s="83"/>
      <c r="Z335" s="83"/>
      <c r="AA335" s="83"/>
      <c r="AB335" s="83"/>
    </row>
    <row r="336" spans="3:28" ht="15" customHeight="1" x14ac:dyDescent="0.45">
      <c r="C336" s="7"/>
      <c r="D336" s="83"/>
      <c r="E336" s="83"/>
      <c r="F336" s="83"/>
      <c r="G336" s="83"/>
      <c r="H336" s="83"/>
      <c r="I336" s="83"/>
      <c r="J336" s="83"/>
      <c r="K336" s="7"/>
      <c r="L336" s="7"/>
      <c r="M336" s="83"/>
      <c r="N336" s="83"/>
      <c r="O336" s="83"/>
      <c r="P336" s="83"/>
      <c r="Q336" s="83"/>
      <c r="R336" s="83"/>
      <c r="S336" s="83"/>
      <c r="T336" s="83"/>
      <c r="U336" s="83"/>
      <c r="V336" s="83"/>
      <c r="W336" s="83"/>
      <c r="X336" s="83"/>
      <c r="Y336" s="83"/>
      <c r="Z336" s="83"/>
      <c r="AA336" s="83"/>
      <c r="AB336" s="83"/>
    </row>
    <row r="337" spans="3:28" ht="15" customHeight="1" x14ac:dyDescent="0.45">
      <c r="C337" s="7"/>
      <c r="D337" s="83"/>
      <c r="E337" s="83"/>
      <c r="F337" s="83"/>
      <c r="G337" s="83"/>
      <c r="H337" s="83"/>
      <c r="I337" s="83"/>
      <c r="J337" s="83"/>
      <c r="K337" s="7"/>
      <c r="L337" s="7"/>
      <c r="M337" s="83"/>
      <c r="N337" s="83"/>
      <c r="O337" s="83"/>
      <c r="P337" s="83"/>
      <c r="Q337" s="83"/>
      <c r="R337" s="83"/>
      <c r="S337" s="83"/>
      <c r="T337" s="83"/>
      <c r="U337" s="83"/>
      <c r="V337" s="83"/>
      <c r="W337" s="83"/>
      <c r="X337" s="83"/>
      <c r="Y337" s="83"/>
      <c r="Z337" s="83"/>
      <c r="AA337" s="83"/>
      <c r="AB337" s="83"/>
    </row>
    <row r="338" spans="3:28" ht="15" customHeight="1" x14ac:dyDescent="0.45">
      <c r="C338" s="7"/>
      <c r="D338" s="83"/>
      <c r="E338" s="83"/>
      <c r="F338" s="83"/>
      <c r="G338" s="83"/>
      <c r="H338" s="83"/>
      <c r="I338" s="83"/>
      <c r="J338" s="83"/>
      <c r="K338" s="7"/>
      <c r="L338" s="7"/>
      <c r="M338" s="83"/>
      <c r="N338" s="83"/>
      <c r="O338" s="83"/>
      <c r="P338" s="83"/>
      <c r="Q338" s="83"/>
      <c r="R338" s="83"/>
      <c r="S338" s="83"/>
      <c r="T338" s="83"/>
      <c r="U338" s="83"/>
      <c r="V338" s="83"/>
      <c r="W338" s="83"/>
      <c r="X338" s="83"/>
      <c r="Y338" s="83"/>
      <c r="Z338" s="83"/>
      <c r="AA338" s="83"/>
      <c r="AB338" s="83"/>
    </row>
    <row r="339" spans="3:28" ht="15" customHeight="1" x14ac:dyDescent="0.45">
      <c r="C339" s="7"/>
      <c r="D339" s="83"/>
      <c r="E339" s="83"/>
      <c r="F339" s="83"/>
      <c r="G339" s="83"/>
      <c r="H339" s="83"/>
      <c r="I339" s="83"/>
      <c r="J339" s="83"/>
      <c r="K339" s="7"/>
      <c r="L339" s="7"/>
      <c r="M339" s="83"/>
      <c r="N339" s="83"/>
      <c r="O339" s="83"/>
      <c r="P339" s="83"/>
      <c r="Q339" s="83"/>
      <c r="R339" s="83"/>
      <c r="S339" s="83"/>
      <c r="T339" s="83"/>
      <c r="U339" s="83"/>
      <c r="V339" s="83"/>
      <c r="W339" s="83"/>
      <c r="X339" s="83"/>
      <c r="Y339" s="83"/>
      <c r="Z339" s="83"/>
      <c r="AA339" s="83"/>
      <c r="AB339" s="83"/>
    </row>
    <row r="340" spans="3:28" ht="15" customHeight="1" x14ac:dyDescent="0.45">
      <c r="C340" s="7"/>
      <c r="D340" s="83"/>
      <c r="E340" s="83"/>
      <c r="F340" s="83"/>
      <c r="G340" s="83"/>
      <c r="H340" s="83"/>
      <c r="I340" s="83"/>
      <c r="J340" s="83"/>
      <c r="K340" s="7"/>
      <c r="L340" s="7"/>
      <c r="M340" s="83"/>
      <c r="N340" s="83"/>
      <c r="O340" s="83"/>
      <c r="P340" s="83"/>
      <c r="Q340" s="83"/>
      <c r="R340" s="83"/>
      <c r="S340" s="83"/>
      <c r="T340" s="83"/>
      <c r="U340" s="83"/>
      <c r="V340" s="83"/>
      <c r="W340" s="83"/>
      <c r="X340" s="83"/>
      <c r="Y340" s="83"/>
      <c r="Z340" s="83"/>
      <c r="AA340" s="83"/>
      <c r="AB340" s="83"/>
    </row>
    <row r="341" spans="3:28" ht="15" customHeight="1" x14ac:dyDescent="0.45">
      <c r="C341" s="7"/>
      <c r="D341" s="83"/>
      <c r="E341" s="83"/>
      <c r="F341" s="83"/>
      <c r="G341" s="83"/>
      <c r="H341" s="83"/>
      <c r="I341" s="83"/>
      <c r="J341" s="83"/>
      <c r="K341" s="7"/>
      <c r="L341" s="7"/>
      <c r="M341" s="83"/>
      <c r="N341" s="83"/>
      <c r="O341" s="83"/>
      <c r="P341" s="83"/>
      <c r="Q341" s="83"/>
      <c r="R341" s="83"/>
      <c r="S341" s="83"/>
      <c r="T341" s="83"/>
      <c r="U341" s="83"/>
      <c r="V341" s="83"/>
      <c r="W341" s="83"/>
      <c r="X341" s="83"/>
      <c r="Y341" s="83"/>
      <c r="Z341" s="83"/>
      <c r="AA341" s="83"/>
      <c r="AB341" s="83"/>
    </row>
    <row r="342" spans="3:28" ht="15" customHeight="1" x14ac:dyDescent="0.45">
      <c r="C342" s="7"/>
      <c r="D342" s="83"/>
      <c r="E342" s="83"/>
      <c r="F342" s="83"/>
      <c r="G342" s="83"/>
      <c r="H342" s="83"/>
      <c r="I342" s="83"/>
      <c r="J342" s="83"/>
      <c r="K342" s="7"/>
      <c r="L342" s="7"/>
      <c r="M342" s="83"/>
      <c r="N342" s="83"/>
      <c r="O342" s="83"/>
      <c r="P342" s="83"/>
      <c r="Q342" s="83"/>
      <c r="R342" s="83"/>
      <c r="S342" s="83"/>
      <c r="T342" s="83"/>
      <c r="U342" s="83"/>
      <c r="V342" s="83"/>
      <c r="W342" s="83"/>
      <c r="X342" s="83"/>
      <c r="Y342" s="83"/>
      <c r="Z342" s="83"/>
      <c r="AA342" s="83"/>
      <c r="AB342" s="83"/>
    </row>
    <row r="343" spans="3:28" ht="15" customHeight="1" x14ac:dyDescent="0.45">
      <c r="C343" s="7"/>
      <c r="D343" s="83"/>
      <c r="E343" s="83"/>
      <c r="F343" s="83"/>
      <c r="G343" s="83"/>
      <c r="H343" s="83"/>
      <c r="I343" s="83"/>
      <c r="J343" s="83"/>
      <c r="K343" s="7"/>
      <c r="L343" s="7"/>
      <c r="M343" s="83"/>
      <c r="N343" s="83"/>
      <c r="O343" s="83"/>
      <c r="P343" s="83"/>
      <c r="Q343" s="83"/>
      <c r="R343" s="83"/>
      <c r="S343" s="83"/>
      <c r="T343" s="83"/>
      <c r="U343" s="83"/>
      <c r="V343" s="83"/>
      <c r="W343" s="83"/>
      <c r="X343" s="83"/>
      <c r="Y343" s="83"/>
      <c r="Z343" s="83"/>
      <c r="AA343" s="83"/>
      <c r="AB343" s="83"/>
    </row>
    <row r="344" spans="3:28" ht="15" customHeight="1" x14ac:dyDescent="0.45">
      <c r="C344" s="7"/>
      <c r="D344" s="83"/>
      <c r="E344" s="83"/>
      <c r="F344" s="83"/>
      <c r="G344" s="83"/>
      <c r="H344" s="83"/>
      <c r="I344" s="83"/>
      <c r="J344" s="83"/>
      <c r="K344" s="7"/>
      <c r="L344" s="7"/>
      <c r="M344" s="83"/>
      <c r="N344" s="83"/>
      <c r="O344" s="83"/>
      <c r="P344" s="83"/>
      <c r="Q344" s="83"/>
      <c r="R344" s="83"/>
      <c r="S344" s="83"/>
      <c r="T344" s="83"/>
      <c r="U344" s="83"/>
      <c r="V344" s="83"/>
      <c r="W344" s="83"/>
      <c r="X344" s="83"/>
      <c r="Y344" s="83"/>
      <c r="Z344" s="83"/>
      <c r="AA344" s="83"/>
      <c r="AB344" s="83"/>
    </row>
    <row r="345" spans="3:28" ht="15" customHeight="1" x14ac:dyDescent="0.45">
      <c r="C345" s="7"/>
      <c r="D345" s="83"/>
      <c r="E345" s="83"/>
      <c r="F345" s="83"/>
      <c r="G345" s="83"/>
      <c r="H345" s="83"/>
      <c r="I345" s="83"/>
      <c r="J345" s="83"/>
      <c r="K345" s="7"/>
      <c r="L345" s="7"/>
      <c r="M345" s="83"/>
      <c r="N345" s="83"/>
      <c r="O345" s="83"/>
      <c r="P345" s="83"/>
      <c r="Q345" s="83"/>
      <c r="R345" s="83"/>
      <c r="S345" s="83"/>
      <c r="T345" s="83"/>
      <c r="U345" s="83"/>
      <c r="V345" s="83"/>
      <c r="W345" s="83"/>
      <c r="X345" s="83"/>
      <c r="Y345" s="83"/>
      <c r="Z345" s="83"/>
      <c r="AA345" s="83"/>
      <c r="AB345" s="83"/>
    </row>
    <row r="346" spans="3:28" ht="15" customHeight="1" x14ac:dyDescent="0.45">
      <c r="C346" s="7"/>
      <c r="D346" s="83"/>
      <c r="E346" s="83"/>
      <c r="F346" s="83"/>
      <c r="G346" s="83"/>
      <c r="H346" s="83"/>
      <c r="I346" s="83"/>
      <c r="J346" s="83"/>
      <c r="K346" s="7"/>
      <c r="L346" s="7"/>
      <c r="M346" s="83"/>
      <c r="N346" s="83"/>
      <c r="O346" s="83"/>
      <c r="P346" s="83"/>
      <c r="Q346" s="83"/>
      <c r="R346" s="83"/>
      <c r="S346" s="83"/>
      <c r="T346" s="83"/>
      <c r="U346" s="83"/>
      <c r="V346" s="83"/>
      <c r="W346" s="83"/>
      <c r="X346" s="83"/>
      <c r="Y346" s="83"/>
      <c r="Z346" s="83"/>
      <c r="AA346" s="83"/>
      <c r="AB346" s="83"/>
    </row>
    <row r="347" spans="3:28" ht="15" customHeight="1" x14ac:dyDescent="0.45">
      <c r="C347" s="7"/>
      <c r="D347" s="83"/>
      <c r="E347" s="83"/>
      <c r="F347" s="83"/>
      <c r="G347" s="83"/>
      <c r="H347" s="83"/>
      <c r="I347" s="83"/>
      <c r="J347" s="83"/>
      <c r="K347" s="7"/>
      <c r="L347" s="7"/>
      <c r="M347" s="83"/>
      <c r="N347" s="83"/>
      <c r="O347" s="83"/>
      <c r="P347" s="83"/>
      <c r="Q347" s="83"/>
      <c r="R347" s="83"/>
      <c r="S347" s="83"/>
      <c r="T347" s="83"/>
      <c r="U347" s="83"/>
      <c r="V347" s="83"/>
      <c r="W347" s="83"/>
      <c r="X347" s="83"/>
      <c r="Y347" s="83"/>
      <c r="Z347" s="83"/>
      <c r="AA347" s="83"/>
      <c r="AB347" s="83"/>
    </row>
    <row r="348" spans="3:28" ht="15" customHeight="1" x14ac:dyDescent="0.45">
      <c r="C348" s="7"/>
      <c r="D348" s="83"/>
      <c r="E348" s="83"/>
      <c r="F348" s="83"/>
      <c r="G348" s="83"/>
      <c r="H348" s="83"/>
      <c r="I348" s="83"/>
      <c r="J348" s="83"/>
      <c r="K348" s="7"/>
      <c r="L348" s="7"/>
      <c r="M348" s="83"/>
      <c r="N348" s="83"/>
      <c r="O348" s="83"/>
      <c r="P348" s="83"/>
      <c r="Q348" s="83"/>
      <c r="R348" s="83"/>
      <c r="S348" s="83"/>
      <c r="T348" s="83"/>
      <c r="U348" s="83"/>
      <c r="V348" s="83"/>
      <c r="W348" s="83"/>
      <c r="X348" s="83"/>
      <c r="Y348" s="83"/>
      <c r="Z348" s="83"/>
      <c r="AA348" s="83"/>
      <c r="AB348" s="83"/>
    </row>
    <row r="349" spans="3:28" ht="15" customHeight="1" x14ac:dyDescent="0.45">
      <c r="C349" s="7"/>
      <c r="D349" s="83"/>
      <c r="E349" s="83"/>
      <c r="F349" s="83"/>
      <c r="G349" s="83"/>
      <c r="H349" s="83"/>
      <c r="I349" s="83"/>
      <c r="J349" s="83"/>
      <c r="K349" s="7"/>
      <c r="L349" s="7"/>
      <c r="M349" s="83"/>
      <c r="N349" s="83"/>
      <c r="O349" s="83"/>
      <c r="P349" s="83"/>
      <c r="Q349" s="83"/>
      <c r="R349" s="83"/>
      <c r="S349" s="83"/>
      <c r="T349" s="83"/>
      <c r="U349" s="83"/>
      <c r="V349" s="83"/>
      <c r="W349" s="83"/>
      <c r="X349" s="83"/>
      <c r="Y349" s="83"/>
      <c r="Z349" s="83"/>
      <c r="AA349" s="83"/>
      <c r="AB349" s="83"/>
    </row>
    <row r="350" spans="3:28" ht="15" customHeight="1" x14ac:dyDescent="0.45">
      <c r="C350" s="7"/>
      <c r="D350" s="83"/>
      <c r="E350" s="83"/>
      <c r="F350" s="83"/>
      <c r="G350" s="83"/>
      <c r="H350" s="83"/>
      <c r="I350" s="83"/>
      <c r="J350" s="83"/>
      <c r="K350" s="7"/>
      <c r="L350" s="7"/>
      <c r="M350" s="83"/>
      <c r="N350" s="83"/>
      <c r="O350" s="83"/>
      <c r="P350" s="83"/>
      <c r="Q350" s="83"/>
      <c r="R350" s="83"/>
      <c r="S350" s="83"/>
      <c r="T350" s="83"/>
      <c r="U350" s="83"/>
      <c r="V350" s="83"/>
      <c r="W350" s="83"/>
      <c r="X350" s="83"/>
      <c r="Y350" s="83"/>
      <c r="Z350" s="83"/>
      <c r="AA350" s="83"/>
      <c r="AB350" s="83"/>
    </row>
    <row r="351" spans="3:28" ht="15" customHeight="1" x14ac:dyDescent="0.45">
      <c r="C351" s="7"/>
      <c r="D351" s="83"/>
      <c r="E351" s="83"/>
      <c r="F351" s="83"/>
      <c r="G351" s="83"/>
      <c r="H351" s="83"/>
      <c r="I351" s="83"/>
      <c r="J351" s="83"/>
      <c r="K351" s="7"/>
      <c r="L351" s="7"/>
      <c r="M351" s="83"/>
      <c r="N351" s="83"/>
      <c r="O351" s="83"/>
      <c r="P351" s="83"/>
      <c r="Q351" s="83"/>
      <c r="R351" s="83"/>
      <c r="S351" s="83"/>
      <c r="T351" s="83"/>
      <c r="U351" s="83"/>
      <c r="V351" s="83"/>
      <c r="W351" s="83"/>
      <c r="X351" s="83"/>
      <c r="Y351" s="83"/>
      <c r="Z351" s="83"/>
      <c r="AA351" s="83"/>
      <c r="AB351" s="83"/>
    </row>
    <row r="352" spans="3:28" ht="15" customHeight="1" x14ac:dyDescent="0.45">
      <c r="C352" s="7"/>
      <c r="D352" s="83"/>
      <c r="E352" s="83"/>
      <c r="F352" s="83"/>
      <c r="G352" s="83"/>
      <c r="H352" s="83"/>
      <c r="I352" s="83"/>
      <c r="J352" s="83"/>
      <c r="K352" s="7"/>
      <c r="L352" s="7"/>
      <c r="M352" s="83"/>
      <c r="N352" s="83"/>
      <c r="O352" s="83"/>
      <c r="P352" s="83"/>
      <c r="Q352" s="83"/>
      <c r="R352" s="83"/>
      <c r="S352" s="83"/>
      <c r="T352" s="83"/>
      <c r="U352" s="83"/>
      <c r="V352" s="83"/>
      <c r="W352" s="83"/>
      <c r="X352" s="83"/>
      <c r="Y352" s="83"/>
      <c r="Z352" s="83"/>
      <c r="AA352" s="83"/>
      <c r="AB352" s="83"/>
    </row>
    <row r="353" spans="3:28" ht="15" customHeight="1" x14ac:dyDescent="0.45">
      <c r="C353" s="7"/>
      <c r="D353" s="83"/>
      <c r="E353" s="83"/>
      <c r="F353" s="83"/>
      <c r="G353" s="83"/>
      <c r="H353" s="83"/>
      <c r="I353" s="83"/>
      <c r="J353" s="83"/>
      <c r="K353" s="7"/>
      <c r="L353" s="7"/>
      <c r="M353" s="83"/>
      <c r="N353" s="83"/>
      <c r="O353" s="83"/>
      <c r="P353" s="83"/>
      <c r="Q353" s="83"/>
      <c r="R353" s="83"/>
      <c r="S353" s="83"/>
      <c r="T353" s="83"/>
      <c r="U353" s="83"/>
      <c r="V353" s="83"/>
      <c r="W353" s="83"/>
      <c r="X353" s="83"/>
      <c r="Y353" s="83"/>
      <c r="Z353" s="83"/>
      <c r="AA353" s="83"/>
      <c r="AB353" s="83"/>
    </row>
    <row r="354" spans="3:28" ht="15" customHeight="1" x14ac:dyDescent="0.45">
      <c r="C354" s="7"/>
      <c r="D354" s="83"/>
      <c r="E354" s="83"/>
      <c r="F354" s="83"/>
      <c r="G354" s="83"/>
      <c r="H354" s="83"/>
      <c r="I354" s="83"/>
      <c r="J354" s="83"/>
      <c r="K354" s="7"/>
      <c r="L354" s="7"/>
      <c r="M354" s="83"/>
      <c r="N354" s="83"/>
      <c r="O354" s="83"/>
      <c r="P354" s="83"/>
      <c r="Q354" s="83"/>
      <c r="R354" s="83"/>
      <c r="S354" s="83"/>
      <c r="T354" s="83"/>
      <c r="U354" s="83"/>
      <c r="V354" s="83"/>
      <c r="W354" s="83"/>
      <c r="X354" s="83"/>
      <c r="Y354" s="83"/>
      <c r="Z354" s="83"/>
      <c r="AA354" s="83"/>
      <c r="AB354" s="83"/>
    </row>
    <row r="355" spans="3:28" ht="15" customHeight="1" x14ac:dyDescent="0.45">
      <c r="C355" s="7"/>
      <c r="D355" s="83"/>
      <c r="E355" s="83"/>
      <c r="F355" s="83"/>
      <c r="G355" s="83"/>
      <c r="H355" s="83"/>
      <c r="I355" s="83"/>
      <c r="J355" s="83"/>
      <c r="K355" s="7"/>
      <c r="L355" s="7"/>
      <c r="M355" s="83"/>
      <c r="N355" s="83"/>
      <c r="O355" s="83"/>
      <c r="P355" s="83"/>
      <c r="Q355" s="83"/>
      <c r="R355" s="83"/>
      <c r="S355" s="83"/>
      <c r="T355" s="83"/>
      <c r="U355" s="83"/>
      <c r="V355" s="83"/>
      <c r="W355" s="83"/>
      <c r="X355" s="83"/>
      <c r="Y355" s="83"/>
      <c r="Z355" s="83"/>
      <c r="AA355" s="83"/>
      <c r="AB355" s="83"/>
    </row>
    <row r="356" spans="3:28" ht="15" customHeight="1" x14ac:dyDescent="0.45">
      <c r="C356" s="7"/>
      <c r="D356" s="83"/>
      <c r="E356" s="83"/>
      <c r="F356" s="83"/>
      <c r="G356" s="83"/>
      <c r="H356" s="83"/>
      <c r="I356" s="83"/>
      <c r="J356" s="83"/>
      <c r="K356" s="7"/>
      <c r="L356" s="7"/>
      <c r="M356" s="83"/>
      <c r="N356" s="83"/>
      <c r="O356" s="83"/>
      <c r="P356" s="83"/>
      <c r="Q356" s="83"/>
      <c r="R356" s="83"/>
      <c r="S356" s="83"/>
      <c r="T356" s="83"/>
      <c r="U356" s="83"/>
      <c r="V356" s="83"/>
      <c r="W356" s="83"/>
      <c r="X356" s="83"/>
      <c r="Y356" s="83"/>
      <c r="Z356" s="83"/>
      <c r="AA356" s="83"/>
      <c r="AB356" s="83"/>
    </row>
    <row r="357" spans="3:28" ht="15" customHeight="1" x14ac:dyDescent="0.45">
      <c r="C357" s="7"/>
      <c r="D357" s="83"/>
      <c r="E357" s="83"/>
      <c r="F357" s="83"/>
      <c r="G357" s="83"/>
      <c r="H357" s="83"/>
      <c r="I357" s="83"/>
      <c r="J357" s="83"/>
      <c r="K357" s="7"/>
      <c r="L357" s="7"/>
      <c r="M357" s="83"/>
      <c r="N357" s="83"/>
      <c r="O357" s="83"/>
      <c r="P357" s="83"/>
      <c r="Q357" s="83"/>
      <c r="R357" s="83"/>
      <c r="S357" s="83"/>
      <c r="T357" s="83"/>
      <c r="U357" s="83"/>
      <c r="V357" s="83"/>
      <c r="W357" s="83"/>
      <c r="X357" s="83"/>
      <c r="Y357" s="83"/>
      <c r="Z357" s="83"/>
      <c r="AA357" s="83"/>
      <c r="AB357" s="83"/>
    </row>
    <row r="358" spans="3:28" ht="15" customHeight="1" x14ac:dyDescent="0.45">
      <c r="C358" s="7"/>
      <c r="D358" s="83"/>
      <c r="E358" s="83"/>
      <c r="F358" s="83"/>
      <c r="G358" s="83"/>
      <c r="H358" s="83"/>
      <c r="I358" s="83"/>
      <c r="J358" s="83"/>
      <c r="K358" s="7"/>
      <c r="L358" s="7"/>
      <c r="M358" s="83"/>
      <c r="N358" s="83"/>
      <c r="O358" s="83"/>
      <c r="P358" s="83"/>
      <c r="Q358" s="83"/>
      <c r="R358" s="83"/>
      <c r="S358" s="83"/>
      <c r="T358" s="83"/>
      <c r="U358" s="83"/>
      <c r="V358" s="83"/>
      <c r="W358" s="83"/>
      <c r="X358" s="83"/>
      <c r="Y358" s="83"/>
      <c r="Z358" s="83"/>
      <c r="AA358" s="83"/>
      <c r="AB358" s="83"/>
    </row>
    <row r="359" spans="3:28" ht="15" customHeight="1" x14ac:dyDescent="0.45">
      <c r="C359" s="7"/>
      <c r="D359" s="83"/>
      <c r="E359" s="83"/>
      <c r="F359" s="83"/>
      <c r="G359" s="83"/>
      <c r="H359" s="83"/>
      <c r="I359" s="83"/>
      <c r="J359" s="83"/>
      <c r="K359" s="7"/>
      <c r="L359" s="7"/>
      <c r="M359" s="83"/>
      <c r="N359" s="83"/>
      <c r="O359" s="83"/>
      <c r="P359" s="83"/>
      <c r="Q359" s="83"/>
      <c r="R359" s="83"/>
      <c r="S359" s="83"/>
      <c r="T359" s="83"/>
      <c r="U359" s="83"/>
      <c r="V359" s="83"/>
      <c r="W359" s="83"/>
      <c r="X359" s="83"/>
      <c r="Y359" s="83"/>
      <c r="Z359" s="83"/>
      <c r="AA359" s="83"/>
      <c r="AB359" s="83"/>
    </row>
    <row r="360" spans="3:28" ht="15" customHeight="1" x14ac:dyDescent="0.45">
      <c r="C360" s="7"/>
      <c r="D360" s="83"/>
      <c r="E360" s="83"/>
      <c r="F360" s="83"/>
      <c r="G360" s="83"/>
      <c r="H360" s="83"/>
      <c r="I360" s="83"/>
      <c r="J360" s="83"/>
      <c r="K360" s="7"/>
      <c r="L360" s="7"/>
      <c r="M360" s="83"/>
      <c r="N360" s="83"/>
      <c r="O360" s="83"/>
      <c r="P360" s="83"/>
      <c r="Q360" s="83"/>
      <c r="R360" s="83"/>
      <c r="S360" s="83"/>
      <c r="T360" s="83"/>
      <c r="U360" s="83"/>
      <c r="V360" s="83"/>
      <c r="W360" s="83"/>
      <c r="X360" s="83"/>
      <c r="Y360" s="83"/>
      <c r="Z360" s="83"/>
      <c r="AA360" s="83"/>
      <c r="AB360" s="83"/>
    </row>
    <row r="361" spans="3:28" ht="15" customHeight="1" x14ac:dyDescent="0.45">
      <c r="C361" s="7"/>
      <c r="D361" s="83"/>
      <c r="E361" s="83"/>
      <c r="F361" s="83"/>
      <c r="G361" s="83"/>
      <c r="H361" s="83"/>
      <c r="I361" s="83"/>
      <c r="J361" s="83"/>
      <c r="K361" s="7"/>
      <c r="L361" s="7"/>
      <c r="M361" s="83"/>
      <c r="N361" s="83"/>
      <c r="O361" s="83"/>
      <c r="P361" s="83"/>
      <c r="Q361" s="83"/>
      <c r="R361" s="83"/>
      <c r="S361" s="83"/>
      <c r="T361" s="83"/>
      <c r="U361" s="83"/>
      <c r="V361" s="83"/>
      <c r="W361" s="83"/>
      <c r="X361" s="83"/>
      <c r="Y361" s="83"/>
      <c r="Z361" s="83"/>
      <c r="AA361" s="83"/>
      <c r="AB361" s="83"/>
    </row>
    <row r="362" spans="3:28" ht="15" customHeight="1" x14ac:dyDescent="0.45">
      <c r="C362" s="7"/>
      <c r="D362" s="83"/>
      <c r="E362" s="83"/>
      <c r="F362" s="83"/>
      <c r="G362" s="83"/>
      <c r="H362" s="83"/>
      <c r="I362" s="83"/>
      <c r="J362" s="83"/>
      <c r="K362" s="7"/>
      <c r="L362" s="7"/>
      <c r="M362" s="83"/>
      <c r="N362" s="83"/>
      <c r="O362" s="83"/>
      <c r="P362" s="83"/>
      <c r="Q362" s="83"/>
      <c r="R362" s="83"/>
      <c r="S362" s="83"/>
      <c r="T362" s="83"/>
      <c r="U362" s="83"/>
      <c r="V362" s="83"/>
      <c r="W362" s="83"/>
      <c r="X362" s="83"/>
      <c r="Y362" s="83"/>
      <c r="Z362" s="83"/>
      <c r="AA362" s="83"/>
      <c r="AB362" s="83"/>
    </row>
    <row r="363" spans="3:28" ht="15" customHeight="1" x14ac:dyDescent="0.45">
      <c r="C363" s="7"/>
      <c r="D363" s="83"/>
      <c r="E363" s="83"/>
      <c r="F363" s="83"/>
      <c r="G363" s="83"/>
      <c r="H363" s="83"/>
      <c r="I363" s="83"/>
      <c r="J363" s="83"/>
      <c r="K363" s="7"/>
      <c r="L363" s="7"/>
      <c r="M363" s="83"/>
      <c r="N363" s="83"/>
      <c r="O363" s="83"/>
      <c r="P363" s="83"/>
      <c r="Q363" s="83"/>
      <c r="R363" s="83"/>
      <c r="S363" s="83"/>
      <c r="T363" s="83"/>
      <c r="U363" s="83"/>
      <c r="V363" s="83"/>
      <c r="W363" s="83"/>
      <c r="X363" s="83"/>
      <c r="Y363" s="83"/>
      <c r="Z363" s="83"/>
      <c r="AA363" s="83"/>
      <c r="AB363" s="83"/>
    </row>
    <row r="364" spans="3:28" ht="15" customHeight="1" x14ac:dyDescent="0.45">
      <c r="C364" s="7"/>
      <c r="D364" s="83"/>
      <c r="E364" s="83"/>
      <c r="F364" s="83"/>
      <c r="G364" s="83"/>
      <c r="H364" s="83"/>
      <c r="I364" s="83"/>
      <c r="J364" s="83"/>
      <c r="K364" s="7"/>
      <c r="L364" s="7"/>
      <c r="M364" s="83"/>
      <c r="N364" s="83"/>
      <c r="O364" s="83"/>
      <c r="P364" s="83"/>
      <c r="Q364" s="83"/>
      <c r="R364" s="83"/>
      <c r="S364" s="83"/>
      <c r="T364" s="83"/>
      <c r="U364" s="83"/>
      <c r="V364" s="83"/>
      <c r="W364" s="83"/>
      <c r="X364" s="83"/>
      <c r="Y364" s="83"/>
      <c r="Z364" s="83"/>
      <c r="AA364" s="83"/>
      <c r="AB364" s="83"/>
    </row>
    <row r="365" spans="3:28" ht="15" customHeight="1" x14ac:dyDescent="0.45">
      <c r="C365" s="7"/>
      <c r="D365" s="83"/>
      <c r="E365" s="83"/>
      <c r="F365" s="83"/>
      <c r="G365" s="83"/>
      <c r="H365" s="83"/>
      <c r="I365" s="83"/>
      <c r="J365" s="83"/>
      <c r="K365" s="7"/>
      <c r="L365" s="7"/>
      <c r="M365" s="83"/>
      <c r="N365" s="83"/>
      <c r="O365" s="83"/>
      <c r="P365" s="83"/>
      <c r="Q365" s="83"/>
      <c r="R365" s="83"/>
      <c r="S365" s="83"/>
      <c r="T365" s="83"/>
      <c r="U365" s="83"/>
      <c r="V365" s="83"/>
      <c r="W365" s="83"/>
      <c r="X365" s="83"/>
      <c r="Y365" s="83"/>
      <c r="Z365" s="83"/>
      <c r="AA365" s="83"/>
      <c r="AB365" s="83"/>
    </row>
    <row r="366" spans="3:28" ht="15" customHeight="1" x14ac:dyDescent="0.45">
      <c r="C366" s="7"/>
      <c r="D366" s="83"/>
      <c r="E366" s="83"/>
      <c r="F366" s="83"/>
      <c r="G366" s="83"/>
      <c r="H366" s="83"/>
      <c r="I366" s="83"/>
      <c r="J366" s="83"/>
      <c r="K366" s="7"/>
      <c r="L366" s="7"/>
      <c r="M366" s="83"/>
      <c r="N366" s="83"/>
      <c r="O366" s="83"/>
      <c r="P366" s="83"/>
      <c r="Q366" s="83"/>
      <c r="R366" s="83"/>
      <c r="S366" s="83"/>
      <c r="T366" s="83"/>
      <c r="U366" s="83"/>
      <c r="V366" s="83"/>
      <c r="W366" s="83"/>
      <c r="X366" s="83"/>
      <c r="Y366" s="83"/>
      <c r="Z366" s="83"/>
      <c r="AA366" s="83"/>
      <c r="AB366" s="83"/>
    </row>
    <row r="367" spans="3:28" ht="15" customHeight="1" x14ac:dyDescent="0.45">
      <c r="C367" s="7"/>
      <c r="D367" s="83"/>
      <c r="E367" s="83"/>
      <c r="F367" s="83"/>
      <c r="G367" s="83"/>
      <c r="H367" s="83"/>
      <c r="I367" s="83"/>
      <c r="J367" s="83"/>
      <c r="K367" s="7"/>
      <c r="L367" s="7"/>
      <c r="M367" s="83"/>
      <c r="N367" s="83"/>
      <c r="O367" s="83"/>
      <c r="P367" s="83"/>
      <c r="Q367" s="83"/>
      <c r="R367" s="83"/>
      <c r="S367" s="83"/>
      <c r="T367" s="83"/>
      <c r="U367" s="83"/>
      <c r="V367" s="83"/>
      <c r="W367" s="83"/>
      <c r="X367" s="83"/>
      <c r="Y367" s="83"/>
      <c r="Z367" s="83"/>
      <c r="AA367" s="83"/>
      <c r="AB367" s="83"/>
    </row>
    <row r="368" spans="3:28" ht="15" customHeight="1" x14ac:dyDescent="0.45">
      <c r="C368" s="7"/>
      <c r="D368" s="83"/>
      <c r="E368" s="83"/>
      <c r="F368" s="83"/>
      <c r="G368" s="83"/>
      <c r="H368" s="83"/>
      <c r="I368" s="83"/>
      <c r="J368" s="83"/>
      <c r="K368" s="7"/>
      <c r="L368" s="7"/>
      <c r="M368" s="83"/>
      <c r="N368" s="83"/>
      <c r="O368" s="83"/>
      <c r="P368" s="83"/>
      <c r="Q368" s="83"/>
      <c r="R368" s="83"/>
      <c r="S368" s="83"/>
      <c r="T368" s="83"/>
      <c r="U368" s="83"/>
      <c r="V368" s="83"/>
      <c r="W368" s="83"/>
      <c r="X368" s="83"/>
      <c r="Y368" s="83"/>
      <c r="Z368" s="83"/>
      <c r="AA368" s="83"/>
      <c r="AB368" s="83"/>
    </row>
    <row r="369" spans="3:28" ht="15" customHeight="1" x14ac:dyDescent="0.45">
      <c r="C369" s="7"/>
      <c r="D369" s="83"/>
      <c r="E369" s="83"/>
      <c r="F369" s="83"/>
      <c r="G369" s="83"/>
      <c r="H369" s="83"/>
      <c r="I369" s="83"/>
      <c r="J369" s="83"/>
      <c r="K369" s="7"/>
      <c r="L369" s="7"/>
      <c r="M369" s="83"/>
      <c r="N369" s="83"/>
      <c r="O369" s="83"/>
      <c r="P369" s="83"/>
      <c r="Q369" s="83"/>
      <c r="R369" s="83"/>
      <c r="S369" s="83"/>
      <c r="T369" s="83"/>
      <c r="U369" s="83"/>
      <c r="V369" s="83"/>
      <c r="W369" s="83"/>
      <c r="X369" s="83"/>
      <c r="Y369" s="83"/>
      <c r="Z369" s="83"/>
      <c r="AA369" s="83"/>
      <c r="AB369" s="83"/>
    </row>
    <row r="370" spans="3:28" ht="15" customHeight="1" x14ac:dyDescent="0.45">
      <c r="C370" s="7"/>
      <c r="D370" s="83"/>
      <c r="E370" s="83"/>
      <c r="F370" s="83"/>
      <c r="G370" s="83"/>
      <c r="H370" s="83"/>
      <c r="I370" s="83"/>
      <c r="J370" s="83"/>
      <c r="K370" s="7"/>
      <c r="L370" s="7"/>
      <c r="M370" s="83"/>
      <c r="N370" s="83"/>
      <c r="O370" s="83"/>
      <c r="P370" s="83"/>
      <c r="Q370" s="83"/>
      <c r="R370" s="83"/>
      <c r="S370" s="83"/>
      <c r="T370" s="83"/>
      <c r="U370" s="83"/>
      <c r="V370" s="83"/>
      <c r="W370" s="83"/>
      <c r="X370" s="83"/>
      <c r="Y370" s="83"/>
      <c r="Z370" s="83"/>
      <c r="AA370" s="83"/>
      <c r="AB370" s="83"/>
    </row>
    <row r="371" spans="3:28" ht="15" customHeight="1" x14ac:dyDescent="0.45">
      <c r="C371" s="7"/>
      <c r="D371" s="83"/>
      <c r="E371" s="83"/>
      <c r="F371" s="83"/>
      <c r="G371" s="83"/>
      <c r="H371" s="83"/>
      <c r="I371" s="83"/>
      <c r="J371" s="83"/>
      <c r="K371" s="7"/>
      <c r="L371" s="7"/>
      <c r="M371" s="83"/>
      <c r="N371" s="83"/>
      <c r="O371" s="83"/>
      <c r="P371" s="83"/>
      <c r="Q371" s="83"/>
      <c r="R371" s="83"/>
      <c r="S371" s="83"/>
      <c r="T371" s="83"/>
      <c r="U371" s="83"/>
      <c r="V371" s="83"/>
      <c r="W371" s="83"/>
      <c r="X371" s="83"/>
      <c r="Y371" s="83"/>
      <c r="Z371" s="83"/>
      <c r="AA371" s="83"/>
      <c r="AB371" s="83"/>
    </row>
    <row r="372" spans="3:28" ht="15" customHeight="1" x14ac:dyDescent="0.45">
      <c r="C372" s="7"/>
      <c r="D372" s="83"/>
      <c r="E372" s="83"/>
      <c r="F372" s="83"/>
      <c r="G372" s="83"/>
      <c r="H372" s="83"/>
      <c r="I372" s="83"/>
      <c r="J372" s="83"/>
      <c r="K372" s="7"/>
      <c r="L372" s="7"/>
      <c r="M372" s="83"/>
      <c r="N372" s="83"/>
      <c r="O372" s="83"/>
      <c r="P372" s="83"/>
      <c r="Q372" s="83"/>
      <c r="R372" s="83"/>
      <c r="S372" s="83"/>
      <c r="T372" s="83"/>
      <c r="U372" s="83"/>
      <c r="V372" s="83"/>
      <c r="W372" s="83"/>
      <c r="X372" s="83"/>
      <c r="Y372" s="83"/>
      <c r="Z372" s="83"/>
      <c r="AA372" s="83"/>
      <c r="AB372" s="83"/>
    </row>
    <row r="373" spans="3:28" ht="15" customHeight="1" x14ac:dyDescent="0.45">
      <c r="C373" s="7"/>
      <c r="D373" s="83"/>
      <c r="E373" s="83"/>
      <c r="F373" s="83"/>
      <c r="G373" s="83"/>
      <c r="H373" s="83"/>
      <c r="I373" s="83"/>
      <c r="J373" s="83"/>
      <c r="K373" s="7"/>
      <c r="L373" s="7"/>
      <c r="M373" s="83"/>
      <c r="N373" s="83"/>
      <c r="O373" s="83"/>
      <c r="P373" s="83"/>
      <c r="Q373" s="83"/>
      <c r="R373" s="83"/>
      <c r="S373" s="83"/>
      <c r="T373" s="83"/>
      <c r="U373" s="83"/>
      <c r="V373" s="83"/>
      <c r="W373" s="83"/>
      <c r="X373" s="83"/>
      <c r="Y373" s="83"/>
      <c r="Z373" s="83"/>
      <c r="AA373" s="83"/>
      <c r="AB373" s="83"/>
    </row>
    <row r="374" spans="3:28" ht="15" customHeight="1" x14ac:dyDescent="0.45">
      <c r="C374" s="7"/>
      <c r="D374" s="83"/>
      <c r="E374" s="83"/>
      <c r="F374" s="83"/>
      <c r="G374" s="83"/>
      <c r="H374" s="83"/>
      <c r="I374" s="83"/>
      <c r="J374" s="83"/>
      <c r="K374" s="7"/>
      <c r="L374" s="7"/>
      <c r="M374" s="83"/>
      <c r="N374" s="83"/>
      <c r="O374" s="83"/>
      <c r="P374" s="83"/>
      <c r="Q374" s="83"/>
      <c r="R374" s="83"/>
      <c r="S374" s="83"/>
      <c r="T374" s="83"/>
      <c r="U374" s="83"/>
      <c r="V374" s="83"/>
      <c r="W374" s="83"/>
      <c r="X374" s="83"/>
      <c r="Y374" s="83"/>
      <c r="Z374" s="83"/>
      <c r="AA374" s="83"/>
      <c r="AB374" s="83"/>
    </row>
    <row r="375" spans="3:28" ht="15" customHeight="1" x14ac:dyDescent="0.45">
      <c r="C375" s="7"/>
      <c r="D375" s="83"/>
      <c r="E375" s="83"/>
      <c r="F375" s="83"/>
      <c r="G375" s="83"/>
      <c r="H375" s="83"/>
      <c r="I375" s="83"/>
      <c r="J375" s="83"/>
      <c r="K375" s="7"/>
      <c r="L375" s="7"/>
      <c r="M375" s="83"/>
      <c r="N375" s="83"/>
      <c r="O375" s="83"/>
      <c r="P375" s="83"/>
      <c r="Q375" s="83"/>
      <c r="R375" s="83"/>
      <c r="S375" s="83"/>
      <c r="T375" s="83"/>
      <c r="U375" s="83"/>
      <c r="V375" s="83"/>
      <c r="W375" s="83"/>
      <c r="X375" s="83"/>
      <c r="Y375" s="83"/>
      <c r="Z375" s="83"/>
      <c r="AA375" s="83"/>
      <c r="AB375" s="83"/>
    </row>
    <row r="376" spans="3:28" ht="15" customHeight="1" x14ac:dyDescent="0.45">
      <c r="C376" s="7"/>
      <c r="D376" s="83"/>
      <c r="E376" s="83"/>
      <c r="F376" s="83"/>
      <c r="G376" s="83"/>
      <c r="H376" s="83"/>
      <c r="I376" s="83"/>
      <c r="J376" s="83"/>
      <c r="K376" s="7"/>
      <c r="L376" s="7"/>
      <c r="M376" s="83"/>
      <c r="N376" s="83"/>
      <c r="O376" s="83"/>
      <c r="P376" s="83"/>
      <c r="Q376" s="83"/>
      <c r="R376" s="83"/>
      <c r="S376" s="83"/>
      <c r="T376" s="83"/>
      <c r="U376" s="83"/>
      <c r="V376" s="83"/>
      <c r="W376" s="83"/>
      <c r="X376" s="83"/>
      <c r="Y376" s="83"/>
      <c r="Z376" s="83"/>
      <c r="AA376" s="83"/>
      <c r="AB376" s="83"/>
    </row>
    <row r="377" spans="3:28" ht="15" customHeight="1" x14ac:dyDescent="0.45">
      <c r="C377" s="7"/>
      <c r="D377" s="83"/>
      <c r="E377" s="83"/>
      <c r="F377" s="83"/>
      <c r="G377" s="83"/>
      <c r="H377" s="83"/>
      <c r="I377" s="83"/>
      <c r="J377" s="83"/>
      <c r="K377" s="7"/>
      <c r="L377" s="7"/>
      <c r="M377" s="83"/>
      <c r="N377" s="83"/>
      <c r="O377" s="83"/>
      <c r="P377" s="83"/>
      <c r="Q377" s="83"/>
      <c r="R377" s="83"/>
      <c r="S377" s="83"/>
      <c r="T377" s="83"/>
      <c r="U377" s="83"/>
      <c r="V377" s="83"/>
      <c r="W377" s="83"/>
      <c r="X377" s="83"/>
      <c r="Y377" s="83"/>
      <c r="Z377" s="83"/>
      <c r="AA377" s="83"/>
      <c r="AB377" s="83"/>
    </row>
    <row r="378" spans="3:28" ht="15" customHeight="1" x14ac:dyDescent="0.45">
      <c r="C378" s="7"/>
      <c r="D378" s="83"/>
      <c r="E378" s="83"/>
      <c r="F378" s="83"/>
      <c r="G378" s="83"/>
      <c r="H378" s="83"/>
      <c r="I378" s="83"/>
      <c r="J378" s="83"/>
      <c r="K378" s="7"/>
      <c r="L378" s="7"/>
      <c r="M378" s="83"/>
      <c r="N378" s="83"/>
      <c r="O378" s="83"/>
      <c r="P378" s="83"/>
      <c r="Q378" s="83"/>
      <c r="R378" s="83"/>
      <c r="S378" s="83"/>
      <c r="T378" s="83"/>
      <c r="U378" s="83"/>
      <c r="V378" s="83"/>
      <c r="W378" s="83"/>
      <c r="X378" s="83"/>
      <c r="Y378" s="83"/>
      <c r="Z378" s="83"/>
      <c r="AA378" s="83"/>
      <c r="AB378" s="83"/>
    </row>
    <row r="379" spans="3:28" ht="15" customHeight="1" x14ac:dyDescent="0.45">
      <c r="C379" s="7"/>
      <c r="D379" s="83"/>
      <c r="E379" s="83"/>
      <c r="F379" s="83"/>
      <c r="G379" s="83"/>
      <c r="H379" s="83"/>
      <c r="I379" s="83"/>
      <c r="J379" s="83"/>
      <c r="K379" s="7"/>
      <c r="L379" s="7"/>
      <c r="M379" s="83"/>
      <c r="N379" s="83"/>
      <c r="O379" s="83"/>
      <c r="P379" s="83"/>
      <c r="Q379" s="83"/>
      <c r="R379" s="83"/>
      <c r="S379" s="83"/>
      <c r="T379" s="83"/>
      <c r="U379" s="83"/>
      <c r="V379" s="83"/>
      <c r="W379" s="83"/>
      <c r="X379" s="83"/>
      <c r="Y379" s="83"/>
      <c r="Z379" s="83"/>
      <c r="AA379" s="83"/>
      <c r="AB379" s="83"/>
    </row>
    <row r="380" spans="3:28" ht="15" customHeight="1" x14ac:dyDescent="0.45">
      <c r="C380" s="7"/>
      <c r="D380" s="83"/>
      <c r="E380" s="83"/>
      <c r="F380" s="83"/>
      <c r="G380" s="83"/>
      <c r="H380" s="83"/>
      <c r="I380" s="83"/>
      <c r="J380" s="83"/>
      <c r="K380" s="7"/>
      <c r="L380" s="7"/>
      <c r="M380" s="83"/>
      <c r="N380" s="83"/>
      <c r="O380" s="83"/>
      <c r="P380" s="83"/>
      <c r="Q380" s="83"/>
      <c r="R380" s="83"/>
      <c r="S380" s="83"/>
      <c r="T380" s="83"/>
      <c r="U380" s="83"/>
      <c r="V380" s="83"/>
      <c r="W380" s="83"/>
      <c r="X380" s="83"/>
      <c r="Y380" s="83"/>
      <c r="Z380" s="83"/>
      <c r="AA380" s="83"/>
      <c r="AB380" s="83"/>
    </row>
    <row r="381" spans="3:28" ht="15" customHeight="1" x14ac:dyDescent="0.45">
      <c r="C381" s="7"/>
      <c r="D381" s="83"/>
      <c r="E381" s="83"/>
      <c r="F381" s="83"/>
      <c r="G381" s="83"/>
      <c r="H381" s="83"/>
      <c r="I381" s="83"/>
      <c r="J381" s="83"/>
      <c r="K381" s="7"/>
      <c r="L381" s="7"/>
      <c r="M381" s="83"/>
      <c r="N381" s="83"/>
      <c r="O381" s="83"/>
      <c r="P381" s="83"/>
      <c r="Q381" s="83"/>
      <c r="R381" s="83"/>
      <c r="S381" s="83"/>
      <c r="T381" s="83"/>
      <c r="U381" s="83"/>
      <c r="V381" s="83"/>
      <c r="W381" s="83"/>
      <c r="X381" s="83"/>
      <c r="Y381" s="83"/>
      <c r="Z381" s="83"/>
      <c r="AA381" s="83"/>
      <c r="AB381" s="83"/>
    </row>
    <row r="382" spans="3:28" ht="15" customHeight="1" x14ac:dyDescent="0.45">
      <c r="C382" s="7"/>
      <c r="D382" s="83"/>
      <c r="E382" s="83"/>
      <c r="F382" s="83"/>
      <c r="G382" s="83"/>
      <c r="H382" s="83"/>
      <c r="I382" s="83"/>
      <c r="J382" s="83"/>
      <c r="K382" s="7"/>
      <c r="L382" s="7"/>
      <c r="M382" s="83"/>
      <c r="N382" s="83"/>
      <c r="O382" s="83"/>
      <c r="P382" s="83"/>
      <c r="Q382" s="83"/>
      <c r="R382" s="83"/>
      <c r="S382" s="83"/>
      <c r="T382" s="83"/>
      <c r="U382" s="83"/>
      <c r="V382" s="83"/>
      <c r="W382" s="83"/>
      <c r="X382" s="83"/>
      <c r="Y382" s="83"/>
      <c r="Z382" s="83"/>
      <c r="AA382" s="83"/>
      <c r="AB382" s="83"/>
    </row>
    <row r="383" spans="3:28" ht="15" customHeight="1" x14ac:dyDescent="0.45">
      <c r="C383" s="7"/>
      <c r="D383" s="83"/>
      <c r="E383" s="83"/>
      <c r="F383" s="83"/>
      <c r="G383" s="83"/>
      <c r="H383" s="83"/>
      <c r="I383" s="83"/>
      <c r="J383" s="83"/>
      <c r="K383" s="7"/>
      <c r="L383" s="7"/>
      <c r="M383" s="83"/>
      <c r="N383" s="83"/>
      <c r="O383" s="83"/>
      <c r="P383" s="83"/>
      <c r="Q383" s="83"/>
      <c r="R383" s="83"/>
      <c r="S383" s="83"/>
      <c r="T383" s="83"/>
      <c r="U383" s="83"/>
      <c r="V383" s="83"/>
      <c r="W383" s="83"/>
      <c r="X383" s="83"/>
      <c r="Y383" s="83"/>
      <c r="Z383" s="83"/>
      <c r="AA383" s="83"/>
      <c r="AB383" s="83"/>
    </row>
    <row r="384" spans="3:28" ht="15" customHeight="1" x14ac:dyDescent="0.45">
      <c r="C384" s="7"/>
      <c r="D384" s="83"/>
      <c r="E384" s="83"/>
      <c r="F384" s="83"/>
      <c r="G384" s="83"/>
      <c r="H384" s="83"/>
      <c r="I384" s="83"/>
      <c r="J384" s="83"/>
      <c r="K384" s="7"/>
      <c r="L384" s="7"/>
      <c r="M384" s="83"/>
      <c r="N384" s="83"/>
      <c r="O384" s="83"/>
      <c r="P384" s="83"/>
      <c r="Q384" s="83"/>
      <c r="R384" s="83"/>
      <c r="S384" s="83"/>
      <c r="T384" s="83"/>
      <c r="U384" s="83"/>
      <c r="V384" s="83"/>
      <c r="W384" s="83"/>
      <c r="X384" s="83"/>
      <c r="Y384" s="83"/>
      <c r="Z384" s="83"/>
      <c r="AA384" s="83"/>
      <c r="AB384" s="83"/>
    </row>
    <row r="385" spans="3:28" ht="15" customHeight="1" x14ac:dyDescent="0.45">
      <c r="C385" s="7"/>
      <c r="D385" s="83"/>
      <c r="E385" s="83"/>
      <c r="F385" s="83"/>
      <c r="G385" s="83"/>
      <c r="H385" s="83"/>
      <c r="I385" s="83"/>
      <c r="J385" s="83"/>
      <c r="K385" s="7"/>
      <c r="L385" s="7"/>
      <c r="M385" s="83"/>
      <c r="N385" s="83"/>
      <c r="O385" s="83"/>
      <c r="P385" s="83"/>
      <c r="Q385" s="83"/>
      <c r="R385" s="83"/>
      <c r="S385" s="83"/>
      <c r="T385" s="83"/>
      <c r="U385" s="83"/>
      <c r="V385" s="83"/>
      <c r="W385" s="83"/>
      <c r="X385" s="83"/>
      <c r="Y385" s="83"/>
      <c r="Z385" s="83"/>
      <c r="AA385" s="83"/>
      <c r="AB385" s="83"/>
    </row>
    <row r="386" spans="3:28" ht="15" customHeight="1" x14ac:dyDescent="0.45">
      <c r="C386" s="7"/>
      <c r="D386" s="83"/>
      <c r="E386" s="83"/>
      <c r="F386" s="83"/>
      <c r="G386" s="83"/>
      <c r="H386" s="83"/>
      <c r="I386" s="83"/>
      <c r="J386" s="83"/>
      <c r="K386" s="7"/>
      <c r="L386" s="7"/>
      <c r="M386" s="83"/>
      <c r="N386" s="83"/>
      <c r="O386" s="83"/>
      <c r="P386" s="83"/>
      <c r="Q386" s="83"/>
      <c r="R386" s="83"/>
      <c r="S386" s="83"/>
      <c r="T386" s="83"/>
      <c r="U386" s="83"/>
      <c r="V386" s="83"/>
      <c r="W386" s="83"/>
      <c r="X386" s="83"/>
      <c r="Y386" s="83"/>
      <c r="Z386" s="83"/>
      <c r="AA386" s="83"/>
      <c r="AB386" s="83"/>
    </row>
    <row r="387" spans="3:28" ht="15" customHeight="1" x14ac:dyDescent="0.45">
      <c r="C387" s="7"/>
      <c r="D387" s="83"/>
      <c r="E387" s="83"/>
      <c r="F387" s="83"/>
      <c r="G387" s="83"/>
      <c r="H387" s="83"/>
      <c r="I387" s="83"/>
      <c r="J387" s="83"/>
      <c r="K387" s="7"/>
      <c r="L387" s="7"/>
      <c r="M387" s="83"/>
      <c r="N387" s="83"/>
      <c r="O387" s="83"/>
      <c r="P387" s="83"/>
      <c r="Q387" s="83"/>
      <c r="R387" s="83"/>
      <c r="S387" s="83"/>
      <c r="T387" s="83"/>
      <c r="U387" s="83"/>
      <c r="V387" s="83"/>
      <c r="W387" s="83"/>
      <c r="X387" s="83"/>
      <c r="Y387" s="83"/>
      <c r="Z387" s="83"/>
      <c r="AA387" s="83"/>
      <c r="AB387" s="83"/>
    </row>
    <row r="388" spans="3:28" ht="15" customHeight="1" x14ac:dyDescent="0.45">
      <c r="C388" s="7"/>
      <c r="D388" s="83"/>
      <c r="E388" s="83"/>
      <c r="F388" s="83"/>
      <c r="G388" s="83"/>
      <c r="H388" s="83"/>
      <c r="I388" s="83"/>
      <c r="J388" s="83"/>
      <c r="K388" s="7"/>
      <c r="L388" s="7"/>
      <c r="M388" s="83"/>
      <c r="N388" s="83"/>
      <c r="O388" s="83"/>
      <c r="P388" s="83"/>
      <c r="Q388" s="83"/>
      <c r="R388" s="83"/>
      <c r="S388" s="83"/>
      <c r="T388" s="83"/>
      <c r="U388" s="83"/>
      <c r="V388" s="83"/>
      <c r="W388" s="83"/>
      <c r="X388" s="83"/>
      <c r="Y388" s="83"/>
      <c r="Z388" s="83"/>
      <c r="AA388" s="83"/>
      <c r="AB388" s="83"/>
    </row>
    <row r="389" spans="3:28" ht="15" customHeight="1" x14ac:dyDescent="0.45">
      <c r="C389" s="7"/>
      <c r="D389" s="83"/>
      <c r="E389" s="83"/>
      <c r="F389" s="83"/>
      <c r="G389" s="83"/>
      <c r="H389" s="83"/>
      <c r="I389" s="83"/>
      <c r="J389" s="83"/>
      <c r="K389" s="7"/>
      <c r="L389" s="7"/>
      <c r="M389" s="83"/>
      <c r="N389" s="83"/>
      <c r="O389" s="83"/>
      <c r="P389" s="83"/>
      <c r="Q389" s="83"/>
      <c r="R389" s="83"/>
      <c r="S389" s="83"/>
      <c r="T389" s="83"/>
      <c r="U389" s="83"/>
      <c r="V389" s="83"/>
      <c r="W389" s="83"/>
      <c r="X389" s="83"/>
      <c r="Y389" s="83"/>
      <c r="Z389" s="83"/>
      <c r="AA389" s="83"/>
      <c r="AB389" s="83"/>
    </row>
    <row r="390" spans="3:28" ht="15" customHeight="1" x14ac:dyDescent="0.45">
      <c r="C390" s="7"/>
      <c r="D390" s="83"/>
      <c r="E390" s="83"/>
      <c r="F390" s="83"/>
      <c r="G390" s="83"/>
      <c r="H390" s="83"/>
      <c r="I390" s="83"/>
      <c r="J390" s="83"/>
      <c r="K390" s="7"/>
      <c r="L390" s="7"/>
      <c r="M390" s="83"/>
      <c r="N390" s="83"/>
      <c r="O390" s="83"/>
      <c r="P390" s="83"/>
      <c r="Q390" s="83"/>
      <c r="R390" s="83"/>
      <c r="S390" s="83"/>
      <c r="T390" s="83"/>
      <c r="U390" s="83"/>
      <c r="V390" s="83"/>
      <c r="W390" s="83"/>
      <c r="X390" s="83"/>
      <c r="Y390" s="83"/>
      <c r="Z390" s="83"/>
      <c r="AA390" s="83"/>
      <c r="AB390" s="83"/>
    </row>
    <row r="391" spans="3:28" ht="15" customHeight="1" x14ac:dyDescent="0.45">
      <c r="C391" s="7"/>
      <c r="D391" s="83"/>
      <c r="E391" s="83"/>
      <c r="F391" s="83"/>
      <c r="G391" s="83"/>
      <c r="H391" s="83"/>
      <c r="I391" s="83"/>
      <c r="J391" s="83"/>
      <c r="K391" s="7"/>
      <c r="L391" s="7"/>
      <c r="M391" s="83"/>
      <c r="N391" s="83"/>
      <c r="O391" s="83"/>
      <c r="P391" s="83"/>
      <c r="Q391" s="83"/>
      <c r="R391" s="83"/>
      <c r="S391" s="83"/>
      <c r="T391" s="83"/>
      <c r="U391" s="83"/>
      <c r="V391" s="83"/>
      <c r="W391" s="83"/>
      <c r="X391" s="83"/>
      <c r="Y391" s="83"/>
      <c r="Z391" s="83"/>
      <c r="AA391" s="83"/>
      <c r="AB391" s="83"/>
    </row>
    <row r="392" spans="3:28" ht="15" customHeight="1" x14ac:dyDescent="0.45">
      <c r="C392" s="7"/>
      <c r="D392" s="83"/>
      <c r="E392" s="83"/>
      <c r="F392" s="83"/>
      <c r="G392" s="83"/>
      <c r="H392" s="83"/>
      <c r="I392" s="83"/>
      <c r="J392" s="83"/>
      <c r="K392" s="7"/>
      <c r="L392" s="7"/>
      <c r="M392" s="83"/>
      <c r="N392" s="83"/>
      <c r="O392" s="83"/>
      <c r="P392" s="83"/>
      <c r="Q392" s="83"/>
      <c r="R392" s="83"/>
      <c r="S392" s="83"/>
      <c r="T392" s="83"/>
      <c r="U392" s="83"/>
      <c r="V392" s="83"/>
      <c r="W392" s="83"/>
      <c r="X392" s="83"/>
      <c r="Y392" s="83"/>
      <c r="Z392" s="83"/>
      <c r="AA392" s="83"/>
      <c r="AB392" s="83"/>
    </row>
    <row r="393" spans="3:28" ht="15" customHeight="1" x14ac:dyDescent="0.45">
      <c r="C393" s="7"/>
      <c r="D393" s="83"/>
      <c r="E393" s="83"/>
      <c r="F393" s="83"/>
      <c r="G393" s="83"/>
      <c r="H393" s="83"/>
      <c r="I393" s="83"/>
      <c r="J393" s="83"/>
      <c r="K393" s="7"/>
      <c r="L393" s="7"/>
      <c r="M393" s="83"/>
      <c r="N393" s="83"/>
      <c r="O393" s="83"/>
      <c r="P393" s="83"/>
      <c r="Q393" s="83"/>
      <c r="R393" s="83"/>
      <c r="S393" s="83"/>
      <c r="T393" s="83"/>
      <c r="U393" s="83"/>
      <c r="V393" s="83"/>
      <c r="W393" s="83"/>
      <c r="X393" s="83"/>
      <c r="Y393" s="83"/>
      <c r="Z393" s="83"/>
      <c r="AA393" s="83"/>
      <c r="AB393" s="83"/>
    </row>
    <row r="394" spans="3:28" ht="15" customHeight="1" x14ac:dyDescent="0.45">
      <c r="C394" s="7"/>
      <c r="D394" s="83"/>
      <c r="E394" s="83"/>
      <c r="F394" s="83"/>
      <c r="G394" s="83"/>
      <c r="H394" s="83"/>
      <c r="I394" s="83"/>
      <c r="J394" s="83"/>
      <c r="K394" s="7"/>
      <c r="L394" s="7"/>
      <c r="M394" s="83"/>
      <c r="N394" s="83"/>
      <c r="O394" s="83"/>
      <c r="P394" s="83"/>
      <c r="Q394" s="83"/>
      <c r="R394" s="83"/>
      <c r="S394" s="83"/>
      <c r="T394" s="83"/>
      <c r="U394" s="83"/>
      <c r="V394" s="83"/>
      <c r="W394" s="83"/>
      <c r="X394" s="83"/>
      <c r="Y394" s="83"/>
      <c r="Z394" s="83"/>
      <c r="AA394" s="83"/>
      <c r="AB394" s="83"/>
    </row>
    <row r="395" spans="3:28" ht="15" customHeight="1" x14ac:dyDescent="0.45">
      <c r="C395" s="7"/>
      <c r="D395" s="83"/>
      <c r="E395" s="83"/>
      <c r="F395" s="83"/>
      <c r="G395" s="83"/>
      <c r="H395" s="83"/>
      <c r="I395" s="83"/>
      <c r="J395" s="83"/>
      <c r="K395" s="7"/>
      <c r="L395" s="7"/>
      <c r="M395" s="83"/>
      <c r="N395" s="83"/>
      <c r="O395" s="83"/>
      <c r="P395" s="83"/>
      <c r="Q395" s="83"/>
      <c r="R395" s="83"/>
      <c r="S395" s="83"/>
      <c r="T395" s="83"/>
      <c r="U395" s="83"/>
      <c r="V395" s="83"/>
      <c r="W395" s="83"/>
      <c r="X395" s="83"/>
      <c r="Y395" s="83"/>
      <c r="Z395" s="83"/>
      <c r="AA395" s="83"/>
      <c r="AB395" s="83"/>
    </row>
    <row r="396" spans="3:28" ht="15" customHeight="1" x14ac:dyDescent="0.45">
      <c r="C396" s="7"/>
      <c r="D396" s="83"/>
      <c r="E396" s="83"/>
      <c r="F396" s="83"/>
      <c r="G396" s="83"/>
      <c r="H396" s="83"/>
      <c r="I396" s="83"/>
      <c r="J396" s="83"/>
      <c r="K396" s="7"/>
      <c r="L396" s="7"/>
      <c r="M396" s="83"/>
      <c r="N396" s="83"/>
      <c r="O396" s="83"/>
      <c r="P396" s="83"/>
      <c r="Q396" s="83"/>
      <c r="R396" s="83"/>
      <c r="S396" s="83"/>
      <c r="T396" s="83"/>
      <c r="U396" s="83"/>
      <c r="V396" s="83"/>
      <c r="W396" s="83"/>
      <c r="X396" s="83"/>
      <c r="Y396" s="83"/>
      <c r="Z396" s="83"/>
      <c r="AA396" s="83"/>
      <c r="AB396" s="83"/>
    </row>
    <row r="397" spans="3:28" ht="15" customHeight="1" x14ac:dyDescent="0.45">
      <c r="C397" s="7"/>
      <c r="D397" s="83"/>
      <c r="E397" s="83"/>
      <c r="F397" s="83"/>
      <c r="G397" s="83"/>
      <c r="H397" s="83"/>
      <c r="I397" s="83"/>
      <c r="J397" s="83"/>
      <c r="K397" s="7"/>
      <c r="L397" s="7"/>
      <c r="M397" s="83"/>
      <c r="N397" s="83"/>
      <c r="O397" s="83"/>
      <c r="P397" s="83"/>
      <c r="Q397" s="83"/>
      <c r="R397" s="83"/>
      <c r="S397" s="83"/>
      <c r="T397" s="83"/>
      <c r="U397" s="83"/>
      <c r="V397" s="83"/>
      <c r="W397" s="83"/>
      <c r="X397" s="83"/>
      <c r="Y397" s="83"/>
      <c r="Z397" s="83"/>
      <c r="AA397" s="83"/>
      <c r="AB397" s="83"/>
    </row>
    <row r="398" spans="3:28" ht="15" customHeight="1" x14ac:dyDescent="0.45">
      <c r="C398" s="7"/>
      <c r="D398" s="83"/>
      <c r="E398" s="83"/>
      <c r="F398" s="83"/>
      <c r="G398" s="83"/>
      <c r="H398" s="83"/>
      <c r="I398" s="83"/>
      <c r="J398" s="83"/>
      <c r="K398" s="7"/>
      <c r="L398" s="7"/>
      <c r="M398" s="83"/>
      <c r="N398" s="83"/>
      <c r="O398" s="83"/>
      <c r="P398" s="83"/>
      <c r="Q398" s="83"/>
      <c r="R398" s="83"/>
      <c r="S398" s="83"/>
      <c r="T398" s="83"/>
      <c r="U398" s="83"/>
      <c r="V398" s="83"/>
      <c r="W398" s="83"/>
      <c r="X398" s="83"/>
      <c r="Y398" s="83"/>
      <c r="Z398" s="83"/>
      <c r="AA398" s="83"/>
      <c r="AB398" s="83"/>
    </row>
    <row r="399" spans="3:28" ht="15" customHeight="1" x14ac:dyDescent="0.45">
      <c r="C399" s="7"/>
      <c r="D399" s="83"/>
      <c r="E399" s="83"/>
      <c r="F399" s="83"/>
      <c r="G399" s="83"/>
      <c r="H399" s="83"/>
      <c r="I399" s="83"/>
      <c r="J399" s="83"/>
      <c r="K399" s="7"/>
      <c r="L399" s="7"/>
      <c r="M399" s="83"/>
      <c r="N399" s="83"/>
      <c r="O399" s="83"/>
      <c r="P399" s="83"/>
      <c r="Q399" s="83"/>
      <c r="R399" s="83"/>
      <c r="S399" s="83"/>
      <c r="T399" s="83"/>
      <c r="U399" s="83"/>
      <c r="V399" s="83"/>
      <c r="W399" s="83"/>
      <c r="X399" s="83"/>
      <c r="Y399" s="83"/>
      <c r="Z399" s="83"/>
      <c r="AA399" s="83"/>
      <c r="AB399" s="83"/>
    </row>
    <row r="400" spans="3:28" ht="15" customHeight="1" x14ac:dyDescent="0.45">
      <c r="C400" s="7"/>
      <c r="D400" s="83"/>
      <c r="E400" s="83"/>
      <c r="F400" s="83"/>
      <c r="G400" s="83"/>
      <c r="H400" s="83"/>
      <c r="I400" s="83"/>
      <c r="J400" s="83"/>
      <c r="K400" s="7"/>
      <c r="L400" s="7"/>
      <c r="M400" s="83"/>
      <c r="N400" s="83"/>
      <c r="O400" s="83"/>
      <c r="P400" s="83"/>
      <c r="Q400" s="83"/>
      <c r="R400" s="83"/>
      <c r="S400" s="83"/>
      <c r="T400" s="83"/>
      <c r="U400" s="83"/>
      <c r="V400" s="83"/>
      <c r="W400" s="83"/>
      <c r="X400" s="83"/>
      <c r="Y400" s="83"/>
      <c r="Z400" s="83"/>
      <c r="AA400" s="83"/>
      <c r="AB400" s="83"/>
    </row>
    <row r="401" spans="3:28" ht="15" customHeight="1" x14ac:dyDescent="0.45">
      <c r="C401" s="7"/>
      <c r="D401" s="83"/>
      <c r="E401" s="83"/>
      <c r="F401" s="83"/>
      <c r="G401" s="83"/>
      <c r="H401" s="83"/>
      <c r="I401" s="83"/>
      <c r="J401" s="83"/>
      <c r="K401" s="7"/>
      <c r="L401" s="7"/>
      <c r="M401" s="83"/>
      <c r="N401" s="83"/>
      <c r="O401" s="83"/>
      <c r="P401" s="83"/>
      <c r="Q401" s="83"/>
      <c r="R401" s="83"/>
      <c r="S401" s="83"/>
      <c r="T401" s="83"/>
      <c r="U401" s="83"/>
      <c r="V401" s="83"/>
      <c r="W401" s="83"/>
      <c r="X401" s="83"/>
      <c r="Y401" s="83"/>
      <c r="Z401" s="83"/>
      <c r="AA401" s="83"/>
      <c r="AB401" s="83"/>
    </row>
    <row r="402" spans="3:28" ht="15" customHeight="1" x14ac:dyDescent="0.45">
      <c r="C402" s="7"/>
      <c r="D402" s="83"/>
      <c r="E402" s="83"/>
      <c r="F402" s="83"/>
      <c r="G402" s="83"/>
      <c r="H402" s="83"/>
      <c r="I402" s="83"/>
      <c r="J402" s="83"/>
      <c r="K402" s="7"/>
      <c r="L402" s="7"/>
      <c r="M402" s="83"/>
      <c r="N402" s="83"/>
      <c r="O402" s="83"/>
      <c r="P402" s="83"/>
      <c r="Q402" s="83"/>
      <c r="R402" s="83"/>
      <c r="S402" s="83"/>
      <c r="T402" s="83"/>
      <c r="U402" s="83"/>
      <c r="V402" s="83"/>
      <c r="W402" s="83"/>
      <c r="X402" s="83"/>
      <c r="Y402" s="83"/>
      <c r="Z402" s="83"/>
      <c r="AA402" s="83"/>
      <c r="AB402" s="83"/>
    </row>
    <row r="403" spans="3:28" ht="15" customHeight="1" x14ac:dyDescent="0.45">
      <c r="C403" s="7"/>
      <c r="D403" s="83"/>
      <c r="E403" s="83"/>
      <c r="F403" s="83"/>
      <c r="G403" s="83"/>
      <c r="H403" s="83"/>
      <c r="I403" s="83"/>
      <c r="J403" s="83"/>
      <c r="K403" s="7"/>
      <c r="L403" s="7"/>
      <c r="M403" s="83"/>
      <c r="N403" s="83"/>
      <c r="O403" s="83"/>
      <c r="P403" s="83"/>
      <c r="Q403" s="83"/>
      <c r="R403" s="83"/>
      <c r="S403" s="83"/>
      <c r="T403" s="83"/>
      <c r="U403" s="83"/>
      <c r="V403" s="83"/>
      <c r="W403" s="83"/>
      <c r="X403" s="83"/>
      <c r="Y403" s="83"/>
      <c r="Z403" s="83"/>
      <c r="AA403" s="83"/>
      <c r="AB403" s="83"/>
    </row>
    <row r="404" spans="3:28" ht="15" customHeight="1" x14ac:dyDescent="0.45">
      <c r="C404" s="7"/>
      <c r="D404" s="83"/>
      <c r="E404" s="83"/>
      <c r="F404" s="83"/>
      <c r="G404" s="83"/>
      <c r="H404" s="83"/>
      <c r="I404" s="83"/>
      <c r="J404" s="83"/>
      <c r="K404" s="7"/>
      <c r="L404" s="7"/>
      <c r="M404" s="83"/>
      <c r="N404" s="83"/>
      <c r="O404" s="83"/>
      <c r="P404" s="83"/>
      <c r="Q404" s="83"/>
      <c r="R404" s="83"/>
      <c r="S404" s="83"/>
      <c r="T404" s="83"/>
      <c r="U404" s="83"/>
      <c r="V404" s="83"/>
      <c r="W404" s="83"/>
      <c r="X404" s="83"/>
      <c r="Y404" s="83"/>
      <c r="Z404" s="83"/>
      <c r="AA404" s="83"/>
      <c r="AB404" s="83"/>
    </row>
    <row r="405" spans="3:28" ht="15" customHeight="1" x14ac:dyDescent="0.45">
      <c r="C405" s="7"/>
      <c r="D405" s="83"/>
      <c r="E405" s="83"/>
      <c r="F405" s="83"/>
      <c r="G405" s="83"/>
      <c r="H405" s="83"/>
      <c r="I405" s="83"/>
      <c r="J405" s="83"/>
      <c r="K405" s="7"/>
      <c r="L405" s="7"/>
      <c r="M405" s="83"/>
      <c r="N405" s="83"/>
      <c r="O405" s="83"/>
      <c r="P405" s="83"/>
      <c r="Q405" s="83"/>
      <c r="R405" s="83"/>
      <c r="S405" s="83"/>
      <c r="T405" s="83"/>
      <c r="U405" s="83"/>
      <c r="V405" s="83"/>
      <c r="W405" s="83"/>
      <c r="X405" s="83"/>
      <c r="Y405" s="83"/>
      <c r="Z405" s="83"/>
      <c r="AA405" s="83"/>
      <c r="AB405" s="83"/>
    </row>
    <row r="406" spans="3:28" ht="15" customHeight="1" x14ac:dyDescent="0.45">
      <c r="C406" s="7"/>
      <c r="D406" s="83"/>
      <c r="E406" s="83"/>
      <c r="F406" s="83"/>
      <c r="G406" s="83"/>
      <c r="H406" s="83"/>
      <c r="I406" s="83"/>
      <c r="J406" s="83"/>
      <c r="K406" s="7"/>
      <c r="L406" s="7"/>
      <c r="M406" s="83"/>
      <c r="N406" s="83"/>
      <c r="O406" s="83"/>
      <c r="P406" s="83"/>
      <c r="Q406" s="83"/>
      <c r="R406" s="83"/>
      <c r="S406" s="83"/>
      <c r="T406" s="83"/>
      <c r="U406" s="83"/>
      <c r="V406" s="83"/>
      <c r="W406" s="83"/>
      <c r="X406" s="83"/>
      <c r="Y406" s="83"/>
      <c r="Z406" s="83"/>
      <c r="AA406" s="83"/>
      <c r="AB406" s="83"/>
    </row>
    <row r="407" spans="3:28" ht="15" customHeight="1" x14ac:dyDescent="0.45">
      <c r="C407" s="7"/>
      <c r="D407" s="83"/>
      <c r="E407" s="83"/>
      <c r="F407" s="83"/>
      <c r="G407" s="83"/>
      <c r="H407" s="83"/>
      <c r="I407" s="83"/>
      <c r="J407" s="83"/>
      <c r="K407" s="7"/>
      <c r="L407" s="7"/>
      <c r="M407" s="83"/>
      <c r="N407" s="83"/>
      <c r="O407" s="83"/>
      <c r="P407" s="83"/>
      <c r="Q407" s="83"/>
      <c r="R407" s="83"/>
      <c r="S407" s="83"/>
      <c r="T407" s="83"/>
      <c r="U407" s="83"/>
      <c r="V407" s="83"/>
      <c r="W407" s="83"/>
      <c r="X407" s="83"/>
      <c r="Y407" s="83"/>
      <c r="Z407" s="83"/>
      <c r="AA407" s="83"/>
      <c r="AB407" s="83"/>
    </row>
    <row r="408" spans="3:28" ht="15" customHeight="1" x14ac:dyDescent="0.45">
      <c r="C408" s="7"/>
      <c r="D408" s="83"/>
      <c r="E408" s="83"/>
      <c r="F408" s="83"/>
      <c r="G408" s="83"/>
      <c r="H408" s="83"/>
      <c r="I408" s="83"/>
      <c r="J408" s="83"/>
      <c r="K408" s="7"/>
      <c r="L408" s="7"/>
      <c r="M408" s="83"/>
      <c r="N408" s="83"/>
      <c r="O408" s="83"/>
      <c r="P408" s="83"/>
      <c r="Q408" s="83"/>
      <c r="R408" s="83"/>
      <c r="S408" s="83"/>
      <c r="T408" s="83"/>
      <c r="U408" s="83"/>
      <c r="V408" s="83"/>
      <c r="W408" s="83"/>
      <c r="X408" s="83"/>
      <c r="Y408" s="83"/>
      <c r="Z408" s="83"/>
      <c r="AA408" s="83"/>
      <c r="AB408" s="83"/>
    </row>
    <row r="409" spans="3:28" ht="15" customHeight="1" x14ac:dyDescent="0.45">
      <c r="C409" s="7"/>
      <c r="D409" s="83"/>
      <c r="E409" s="83"/>
      <c r="F409" s="83"/>
      <c r="G409" s="83"/>
      <c r="H409" s="83"/>
      <c r="I409" s="83"/>
      <c r="J409" s="83"/>
      <c r="K409" s="7"/>
      <c r="L409" s="7"/>
      <c r="M409" s="83"/>
      <c r="N409" s="83"/>
      <c r="O409" s="83"/>
      <c r="P409" s="83"/>
      <c r="Q409" s="83"/>
      <c r="R409" s="83"/>
      <c r="S409" s="83"/>
      <c r="T409" s="83"/>
      <c r="U409" s="83"/>
      <c r="V409" s="83"/>
      <c r="W409" s="83"/>
      <c r="X409" s="83"/>
      <c r="Y409" s="83"/>
      <c r="Z409" s="83"/>
      <c r="AA409" s="83"/>
      <c r="AB409" s="83"/>
    </row>
    <row r="410" spans="3:28" ht="15" customHeight="1" x14ac:dyDescent="0.45">
      <c r="C410" s="7"/>
      <c r="D410" s="83"/>
      <c r="E410" s="83"/>
      <c r="F410" s="83"/>
      <c r="G410" s="83"/>
      <c r="H410" s="83"/>
      <c r="I410" s="83"/>
      <c r="J410" s="83"/>
      <c r="K410" s="7"/>
      <c r="L410" s="7"/>
      <c r="M410" s="83"/>
      <c r="N410" s="83"/>
      <c r="O410" s="83"/>
      <c r="P410" s="83"/>
      <c r="Q410" s="83"/>
      <c r="R410" s="83"/>
      <c r="S410" s="83"/>
      <c r="T410" s="83"/>
      <c r="U410" s="83"/>
      <c r="V410" s="83"/>
      <c r="W410" s="83"/>
      <c r="X410" s="83"/>
      <c r="Y410" s="83"/>
      <c r="Z410" s="83"/>
      <c r="AA410" s="83"/>
      <c r="AB410" s="83"/>
    </row>
    <row r="411" spans="3:28" ht="15" customHeight="1" x14ac:dyDescent="0.45">
      <c r="C411" s="7"/>
      <c r="D411" s="83"/>
      <c r="E411" s="83"/>
      <c r="F411" s="83"/>
      <c r="G411" s="83"/>
      <c r="H411" s="83"/>
      <c r="I411" s="83"/>
      <c r="J411" s="83"/>
      <c r="K411" s="7"/>
      <c r="L411" s="7"/>
      <c r="M411" s="83"/>
      <c r="N411" s="83"/>
      <c r="O411" s="83"/>
      <c r="P411" s="83"/>
      <c r="Q411" s="83"/>
      <c r="R411" s="83"/>
      <c r="S411" s="83"/>
      <c r="T411" s="83"/>
      <c r="U411" s="83"/>
      <c r="V411" s="83"/>
      <c r="W411" s="83"/>
      <c r="X411" s="83"/>
      <c r="Y411" s="83"/>
      <c r="Z411" s="83"/>
      <c r="AA411" s="83"/>
      <c r="AB411" s="83"/>
    </row>
    <row r="412" spans="3:28" ht="15" customHeight="1" x14ac:dyDescent="0.45">
      <c r="C412" s="7"/>
      <c r="D412" s="83"/>
      <c r="E412" s="83"/>
      <c r="F412" s="83"/>
      <c r="G412" s="83"/>
      <c r="H412" s="83"/>
      <c r="I412" s="83"/>
      <c r="J412" s="83"/>
      <c r="K412" s="7"/>
      <c r="L412" s="7"/>
      <c r="M412" s="83"/>
      <c r="N412" s="83"/>
      <c r="O412" s="83"/>
      <c r="P412" s="83"/>
      <c r="Q412" s="83"/>
      <c r="R412" s="83"/>
      <c r="S412" s="83"/>
      <c r="T412" s="83"/>
      <c r="U412" s="83"/>
      <c r="V412" s="83"/>
      <c r="W412" s="83"/>
      <c r="X412" s="83"/>
      <c r="Y412" s="83"/>
      <c r="Z412" s="83"/>
      <c r="AA412" s="83"/>
      <c r="AB412" s="83"/>
    </row>
    <row r="413" spans="3:28" ht="15" customHeight="1" x14ac:dyDescent="0.45">
      <c r="C413" s="7"/>
      <c r="D413" s="83"/>
      <c r="E413" s="83"/>
      <c r="F413" s="83"/>
      <c r="G413" s="83"/>
      <c r="H413" s="83"/>
      <c r="I413" s="83"/>
      <c r="J413" s="83"/>
      <c r="K413" s="7"/>
      <c r="L413" s="7"/>
      <c r="M413" s="83"/>
      <c r="N413" s="83"/>
      <c r="O413" s="83"/>
      <c r="P413" s="83"/>
      <c r="Q413" s="83"/>
      <c r="R413" s="83"/>
      <c r="S413" s="83"/>
      <c r="T413" s="83"/>
      <c r="U413" s="83"/>
      <c r="V413" s="83"/>
      <c r="W413" s="83"/>
      <c r="X413" s="83"/>
      <c r="Y413" s="83"/>
      <c r="Z413" s="83"/>
      <c r="AA413" s="83"/>
      <c r="AB413" s="83"/>
    </row>
    <row r="414" spans="3:28" ht="15" customHeight="1" x14ac:dyDescent="0.45">
      <c r="C414" s="7"/>
      <c r="D414" s="83"/>
      <c r="E414" s="83"/>
      <c r="F414" s="83"/>
      <c r="G414" s="83"/>
      <c r="H414" s="83"/>
      <c r="I414" s="83"/>
      <c r="J414" s="83"/>
      <c r="K414" s="7"/>
      <c r="L414" s="7"/>
      <c r="M414" s="83"/>
      <c r="N414" s="83"/>
      <c r="O414" s="83"/>
      <c r="P414" s="83"/>
      <c r="Q414" s="83"/>
      <c r="R414" s="83"/>
      <c r="S414" s="83"/>
      <c r="T414" s="83"/>
      <c r="U414" s="83"/>
      <c r="V414" s="83"/>
      <c r="W414" s="83"/>
      <c r="X414" s="83"/>
      <c r="Y414" s="83"/>
      <c r="Z414" s="83"/>
      <c r="AA414" s="83"/>
      <c r="AB414" s="83"/>
    </row>
    <row r="415" spans="3:28" ht="15" customHeight="1" x14ac:dyDescent="0.45">
      <c r="C415" s="7"/>
      <c r="D415" s="83"/>
      <c r="E415" s="83"/>
      <c r="F415" s="83"/>
      <c r="G415" s="83"/>
      <c r="H415" s="83"/>
      <c r="I415" s="83"/>
      <c r="J415" s="83"/>
      <c r="K415" s="7"/>
      <c r="L415" s="7"/>
      <c r="M415" s="83"/>
      <c r="N415" s="83"/>
      <c r="O415" s="83"/>
      <c r="P415" s="83"/>
      <c r="Q415" s="83"/>
      <c r="R415" s="83"/>
      <c r="S415" s="83"/>
      <c r="T415" s="83"/>
      <c r="U415" s="83"/>
      <c r="V415" s="83"/>
      <c r="W415" s="83"/>
      <c r="X415" s="83"/>
      <c r="Y415" s="83"/>
      <c r="Z415" s="83"/>
      <c r="AA415" s="83"/>
      <c r="AB415" s="83"/>
    </row>
    <row r="416" spans="3:28" ht="15" customHeight="1" x14ac:dyDescent="0.45">
      <c r="C416" s="7"/>
      <c r="D416" s="83"/>
      <c r="E416" s="83"/>
      <c r="F416" s="83"/>
      <c r="G416" s="83"/>
      <c r="H416" s="83"/>
      <c r="I416" s="83"/>
      <c r="J416" s="83"/>
      <c r="K416" s="7"/>
      <c r="L416" s="7"/>
      <c r="M416" s="83"/>
      <c r="N416" s="83"/>
      <c r="O416" s="83"/>
      <c r="P416" s="83"/>
      <c r="Q416" s="83"/>
      <c r="R416" s="83"/>
      <c r="S416" s="83"/>
      <c r="T416" s="83"/>
      <c r="U416" s="83"/>
      <c r="V416" s="83"/>
      <c r="W416" s="83"/>
      <c r="X416" s="83"/>
      <c r="Y416" s="83"/>
      <c r="Z416" s="83"/>
      <c r="AA416" s="83"/>
      <c r="AB416" s="83"/>
    </row>
    <row r="417" spans="3:28" ht="15" customHeight="1" x14ac:dyDescent="0.45">
      <c r="C417" s="7"/>
      <c r="D417" s="83"/>
      <c r="E417" s="83"/>
      <c r="F417" s="83"/>
      <c r="G417" s="83"/>
      <c r="H417" s="83"/>
      <c r="I417" s="83"/>
      <c r="J417" s="83"/>
      <c r="K417" s="7"/>
      <c r="L417" s="7"/>
      <c r="M417" s="83"/>
      <c r="N417" s="83"/>
      <c r="O417" s="83"/>
      <c r="P417" s="83"/>
      <c r="Q417" s="83"/>
      <c r="R417" s="83"/>
      <c r="S417" s="83"/>
      <c r="T417" s="83"/>
      <c r="U417" s="83"/>
      <c r="V417" s="83"/>
      <c r="W417" s="83"/>
      <c r="X417" s="83"/>
      <c r="Y417" s="83"/>
      <c r="Z417" s="83"/>
      <c r="AA417" s="83"/>
      <c r="AB417" s="83"/>
    </row>
    <row r="418" spans="3:28" ht="15" customHeight="1" x14ac:dyDescent="0.45">
      <c r="C418" s="7"/>
      <c r="D418" s="83"/>
      <c r="E418" s="83"/>
      <c r="F418" s="83"/>
      <c r="G418" s="83"/>
      <c r="H418" s="83"/>
      <c r="I418" s="83"/>
      <c r="J418" s="83"/>
      <c r="K418" s="7"/>
      <c r="L418" s="7"/>
      <c r="M418" s="83"/>
      <c r="N418" s="83"/>
      <c r="O418" s="83"/>
      <c r="P418" s="83"/>
      <c r="Q418" s="83"/>
      <c r="R418" s="83"/>
      <c r="S418" s="83"/>
      <c r="T418" s="83"/>
      <c r="U418" s="83"/>
      <c r="V418" s="83"/>
      <c r="W418" s="83"/>
      <c r="X418" s="83"/>
      <c r="Y418" s="83"/>
      <c r="Z418" s="83"/>
      <c r="AA418" s="83"/>
      <c r="AB418" s="83"/>
    </row>
    <row r="419" spans="3:28" ht="15" customHeight="1" x14ac:dyDescent="0.45">
      <c r="C419" s="7"/>
      <c r="D419" s="83"/>
      <c r="E419" s="83"/>
      <c r="F419" s="83"/>
      <c r="G419" s="83"/>
      <c r="H419" s="83"/>
      <c r="I419" s="83"/>
      <c r="J419" s="83"/>
      <c r="K419" s="7"/>
      <c r="L419" s="7"/>
      <c r="M419" s="83"/>
      <c r="N419" s="83"/>
      <c r="O419" s="83"/>
      <c r="P419" s="83"/>
      <c r="Q419" s="83"/>
      <c r="R419" s="83"/>
      <c r="S419" s="83"/>
      <c r="T419" s="83"/>
      <c r="U419" s="83"/>
      <c r="V419" s="83"/>
      <c r="W419" s="83"/>
      <c r="X419" s="83"/>
      <c r="Y419" s="83"/>
      <c r="Z419" s="83"/>
      <c r="AA419" s="83"/>
      <c r="AB419" s="83"/>
    </row>
    <row r="420" spans="3:28" ht="15" customHeight="1" x14ac:dyDescent="0.45">
      <c r="C420" s="7"/>
      <c r="D420" s="83"/>
      <c r="E420" s="83"/>
      <c r="F420" s="83"/>
      <c r="G420" s="83"/>
      <c r="H420" s="83"/>
      <c r="I420" s="83"/>
      <c r="J420" s="83"/>
      <c r="K420" s="7"/>
      <c r="L420" s="7"/>
      <c r="M420" s="83"/>
      <c r="N420" s="83"/>
      <c r="O420" s="83"/>
      <c r="P420" s="83"/>
      <c r="Q420" s="83"/>
      <c r="R420" s="83"/>
      <c r="S420" s="83"/>
      <c r="T420" s="83"/>
      <c r="U420" s="83"/>
      <c r="V420" s="83"/>
      <c r="W420" s="83"/>
      <c r="X420" s="83"/>
      <c r="Y420" s="83"/>
      <c r="Z420" s="83"/>
      <c r="AA420" s="83"/>
      <c r="AB420" s="83"/>
    </row>
    <row r="421" spans="3:28" ht="15" customHeight="1" x14ac:dyDescent="0.45">
      <c r="C421" s="7"/>
      <c r="D421" s="83"/>
      <c r="E421" s="83"/>
      <c r="F421" s="83"/>
      <c r="G421" s="83"/>
      <c r="H421" s="83"/>
      <c r="I421" s="83"/>
      <c r="J421" s="83"/>
      <c r="K421" s="7"/>
      <c r="L421" s="7"/>
      <c r="M421" s="83"/>
      <c r="N421" s="83"/>
      <c r="O421" s="83"/>
      <c r="P421" s="83"/>
      <c r="Q421" s="83"/>
      <c r="R421" s="83"/>
      <c r="S421" s="83"/>
      <c r="T421" s="83"/>
      <c r="U421" s="83"/>
      <c r="V421" s="83"/>
      <c r="W421" s="83"/>
      <c r="X421" s="83"/>
      <c r="Y421" s="83"/>
      <c r="Z421" s="83"/>
      <c r="AA421" s="83"/>
      <c r="AB421" s="83"/>
    </row>
    <row r="422" spans="3:28" ht="15" customHeight="1" x14ac:dyDescent="0.45">
      <c r="C422" s="7"/>
      <c r="D422" s="83"/>
      <c r="E422" s="83"/>
      <c r="F422" s="83"/>
      <c r="G422" s="83"/>
      <c r="H422" s="83"/>
      <c r="I422" s="83"/>
      <c r="J422" s="83"/>
      <c r="K422" s="7"/>
      <c r="L422" s="7"/>
      <c r="M422" s="83"/>
      <c r="N422" s="83"/>
      <c r="O422" s="83"/>
      <c r="P422" s="83"/>
      <c r="Q422" s="83"/>
      <c r="R422" s="83"/>
      <c r="S422" s="83"/>
      <c r="T422" s="83"/>
      <c r="U422" s="83"/>
      <c r="V422" s="83"/>
      <c r="W422" s="83"/>
      <c r="X422" s="83"/>
      <c r="Y422" s="83"/>
      <c r="Z422" s="83"/>
      <c r="AA422" s="83"/>
      <c r="AB422" s="83"/>
    </row>
    <row r="423" spans="3:28" ht="15" customHeight="1" x14ac:dyDescent="0.45">
      <c r="C423" s="7"/>
      <c r="D423" s="83"/>
      <c r="E423" s="83"/>
      <c r="F423" s="83"/>
      <c r="G423" s="83"/>
      <c r="H423" s="83"/>
      <c r="I423" s="83"/>
      <c r="J423" s="83"/>
      <c r="K423" s="7"/>
      <c r="L423" s="7"/>
      <c r="M423" s="83"/>
      <c r="N423" s="83"/>
      <c r="O423" s="83"/>
      <c r="P423" s="83"/>
      <c r="Q423" s="83"/>
      <c r="R423" s="83"/>
      <c r="S423" s="83"/>
      <c r="T423" s="83"/>
      <c r="U423" s="83"/>
      <c r="V423" s="83"/>
      <c r="W423" s="83"/>
      <c r="X423" s="83"/>
      <c r="Y423" s="83"/>
      <c r="Z423" s="83"/>
      <c r="AA423" s="83"/>
      <c r="AB423" s="83"/>
    </row>
    <row r="424" spans="3:28" ht="15" customHeight="1" x14ac:dyDescent="0.45">
      <c r="C424" s="7"/>
      <c r="D424" s="83"/>
      <c r="E424" s="83"/>
      <c r="F424" s="83"/>
      <c r="G424" s="83"/>
      <c r="H424" s="83"/>
      <c r="I424" s="83"/>
      <c r="J424" s="83"/>
      <c r="K424" s="7"/>
      <c r="L424" s="7"/>
      <c r="M424" s="83"/>
      <c r="N424" s="83"/>
      <c r="O424" s="83"/>
      <c r="P424" s="83"/>
      <c r="Q424" s="83"/>
      <c r="R424" s="83"/>
      <c r="S424" s="83"/>
      <c r="T424" s="83"/>
      <c r="U424" s="83"/>
      <c r="V424" s="83"/>
      <c r="W424" s="83"/>
      <c r="X424" s="83"/>
      <c r="Y424" s="83"/>
      <c r="Z424" s="83"/>
      <c r="AA424" s="83"/>
      <c r="AB424" s="83"/>
    </row>
    <row r="425" spans="3:28" ht="15" customHeight="1" x14ac:dyDescent="0.45">
      <c r="C425" s="7"/>
      <c r="D425" s="83"/>
      <c r="E425" s="83"/>
      <c r="F425" s="83"/>
      <c r="G425" s="83"/>
      <c r="H425" s="83"/>
      <c r="I425" s="83"/>
      <c r="J425" s="83"/>
      <c r="K425" s="7"/>
      <c r="L425" s="7"/>
      <c r="M425" s="83"/>
      <c r="N425" s="83"/>
      <c r="O425" s="83"/>
      <c r="P425" s="83"/>
      <c r="Q425" s="83"/>
      <c r="R425" s="83"/>
      <c r="S425" s="83"/>
      <c r="T425" s="83"/>
      <c r="U425" s="83"/>
      <c r="V425" s="83"/>
      <c r="W425" s="83"/>
      <c r="X425" s="83"/>
      <c r="Y425" s="83"/>
      <c r="Z425" s="83"/>
      <c r="AA425" s="83"/>
      <c r="AB425" s="83"/>
    </row>
    <row r="426" spans="3:28" ht="15" customHeight="1" x14ac:dyDescent="0.45">
      <c r="C426" s="7"/>
      <c r="D426" s="83"/>
      <c r="E426" s="83"/>
      <c r="F426" s="83"/>
      <c r="G426" s="83"/>
      <c r="H426" s="83"/>
      <c r="I426" s="83"/>
      <c r="J426" s="83"/>
      <c r="K426" s="7"/>
      <c r="L426" s="7"/>
      <c r="M426" s="83"/>
      <c r="N426" s="83"/>
      <c r="O426" s="83"/>
      <c r="P426" s="83"/>
      <c r="Q426" s="83"/>
      <c r="R426" s="83"/>
      <c r="S426" s="83"/>
      <c r="T426" s="83"/>
      <c r="U426" s="83"/>
      <c r="V426" s="83"/>
      <c r="W426" s="83"/>
      <c r="X426" s="83"/>
      <c r="Y426" s="83"/>
      <c r="Z426" s="83"/>
      <c r="AA426" s="83"/>
      <c r="AB426" s="83"/>
    </row>
    <row r="427" spans="3:28" ht="15" customHeight="1" x14ac:dyDescent="0.45">
      <c r="C427" s="7"/>
      <c r="D427" s="83"/>
      <c r="E427" s="83"/>
      <c r="F427" s="83"/>
      <c r="G427" s="83"/>
      <c r="H427" s="83"/>
      <c r="I427" s="83"/>
      <c r="J427" s="83"/>
      <c r="K427" s="7"/>
      <c r="L427" s="7"/>
      <c r="M427" s="83"/>
      <c r="N427" s="83"/>
      <c r="O427" s="83"/>
      <c r="P427" s="83"/>
      <c r="Q427" s="83"/>
      <c r="R427" s="83"/>
      <c r="S427" s="83"/>
      <c r="T427" s="83"/>
      <c r="U427" s="83"/>
      <c r="V427" s="83"/>
      <c r="W427" s="83"/>
      <c r="X427" s="83"/>
      <c r="Y427" s="83"/>
      <c r="Z427" s="83"/>
      <c r="AA427" s="83"/>
      <c r="AB427" s="83"/>
    </row>
    <row r="428" spans="3:28" ht="15" customHeight="1" x14ac:dyDescent="0.45">
      <c r="C428" s="7"/>
      <c r="D428" s="83"/>
      <c r="E428" s="83"/>
      <c r="F428" s="83"/>
      <c r="G428" s="83"/>
      <c r="H428" s="83"/>
      <c r="I428" s="83"/>
      <c r="J428" s="83"/>
      <c r="K428" s="7"/>
      <c r="L428" s="7"/>
      <c r="M428" s="83"/>
      <c r="N428" s="83"/>
      <c r="O428" s="83"/>
      <c r="P428" s="83"/>
      <c r="Q428" s="83"/>
      <c r="R428" s="83"/>
      <c r="S428" s="83"/>
      <c r="T428" s="83"/>
      <c r="U428" s="83"/>
      <c r="V428" s="83"/>
      <c r="W428" s="83"/>
      <c r="X428" s="83"/>
      <c r="Y428" s="83"/>
      <c r="Z428" s="83"/>
      <c r="AA428" s="83"/>
      <c r="AB428" s="83"/>
    </row>
    <row r="429" spans="3:28" ht="15" customHeight="1" x14ac:dyDescent="0.45">
      <c r="C429" s="7"/>
      <c r="D429" s="83"/>
      <c r="E429" s="83"/>
      <c r="F429" s="83"/>
      <c r="G429" s="83"/>
      <c r="H429" s="83"/>
      <c r="I429" s="83"/>
      <c r="J429" s="83"/>
      <c r="K429" s="7"/>
      <c r="L429" s="7"/>
      <c r="M429" s="83"/>
      <c r="N429" s="83"/>
      <c r="O429" s="83"/>
      <c r="P429" s="83"/>
      <c r="Q429" s="83"/>
      <c r="R429" s="83"/>
      <c r="S429" s="83"/>
      <c r="T429" s="83"/>
      <c r="U429" s="83"/>
      <c r="V429" s="83"/>
      <c r="W429" s="83"/>
      <c r="X429" s="83"/>
      <c r="Y429" s="83"/>
      <c r="Z429" s="83"/>
      <c r="AA429" s="83"/>
      <c r="AB429" s="83"/>
    </row>
    <row r="430" spans="3:28" ht="15" customHeight="1" x14ac:dyDescent="0.45">
      <c r="C430" s="7"/>
      <c r="D430" s="83"/>
      <c r="E430" s="83"/>
      <c r="F430" s="83"/>
      <c r="G430" s="83"/>
      <c r="H430" s="83"/>
      <c r="I430" s="83"/>
      <c r="J430" s="83"/>
      <c r="K430" s="7"/>
      <c r="L430" s="7"/>
      <c r="M430" s="83"/>
      <c r="N430" s="83"/>
      <c r="O430" s="83"/>
      <c r="P430" s="83"/>
      <c r="Q430" s="83"/>
      <c r="R430" s="83"/>
      <c r="S430" s="83"/>
      <c r="T430" s="83"/>
      <c r="U430" s="83"/>
      <c r="V430" s="83"/>
      <c r="W430" s="83"/>
      <c r="X430" s="83"/>
      <c r="Y430" s="83"/>
      <c r="Z430" s="83"/>
      <c r="AA430" s="83"/>
      <c r="AB430" s="83"/>
    </row>
    <row r="431" spans="3:28" ht="15" customHeight="1" x14ac:dyDescent="0.45">
      <c r="C431" s="7"/>
      <c r="D431" s="83"/>
      <c r="E431" s="83"/>
      <c r="F431" s="83"/>
      <c r="G431" s="83"/>
      <c r="H431" s="83"/>
      <c r="I431" s="83"/>
      <c r="J431" s="83"/>
      <c r="K431" s="7"/>
      <c r="L431" s="7"/>
      <c r="M431" s="83"/>
      <c r="N431" s="83"/>
      <c r="O431" s="83"/>
      <c r="P431" s="83"/>
      <c r="Q431" s="83"/>
      <c r="R431" s="83"/>
      <c r="S431" s="83"/>
      <c r="T431" s="83"/>
      <c r="U431" s="83"/>
      <c r="V431" s="83"/>
      <c r="W431" s="83"/>
      <c r="X431" s="83"/>
      <c r="Y431" s="83"/>
      <c r="Z431" s="83"/>
      <c r="AA431" s="83"/>
      <c r="AB431" s="83"/>
    </row>
    <row r="432" spans="3:28" ht="15" customHeight="1" x14ac:dyDescent="0.45">
      <c r="C432" s="7"/>
      <c r="D432" s="83"/>
      <c r="E432" s="83"/>
      <c r="F432" s="83"/>
      <c r="G432" s="83"/>
      <c r="H432" s="83"/>
      <c r="I432" s="83"/>
      <c r="J432" s="83"/>
      <c r="K432" s="7"/>
      <c r="L432" s="7"/>
      <c r="M432" s="83"/>
      <c r="N432" s="83"/>
      <c r="O432" s="83"/>
      <c r="P432" s="83"/>
      <c r="Q432" s="83"/>
      <c r="R432" s="83"/>
      <c r="S432" s="83"/>
      <c r="T432" s="83"/>
      <c r="U432" s="83"/>
      <c r="V432" s="83"/>
      <c r="W432" s="83"/>
      <c r="X432" s="83"/>
      <c r="Y432" s="83"/>
      <c r="Z432" s="83"/>
      <c r="AA432" s="83"/>
      <c r="AB432" s="83"/>
    </row>
    <row r="433" spans="3:28" ht="15" customHeight="1" x14ac:dyDescent="0.45">
      <c r="C433" s="7"/>
      <c r="D433" s="83"/>
      <c r="E433" s="83"/>
      <c r="F433" s="83"/>
      <c r="G433" s="83"/>
      <c r="H433" s="83"/>
      <c r="I433" s="83"/>
      <c r="J433" s="83"/>
      <c r="K433" s="7"/>
      <c r="L433" s="7"/>
      <c r="M433" s="83"/>
      <c r="N433" s="83"/>
      <c r="O433" s="83"/>
      <c r="P433" s="83"/>
      <c r="Q433" s="83"/>
      <c r="R433" s="83"/>
      <c r="S433" s="83"/>
      <c r="T433" s="83"/>
      <c r="U433" s="83"/>
      <c r="V433" s="83"/>
      <c r="W433" s="83"/>
      <c r="X433" s="83"/>
      <c r="Y433" s="83"/>
      <c r="Z433" s="83"/>
      <c r="AA433" s="83"/>
      <c r="AB433" s="83"/>
    </row>
    <row r="434" spans="3:28" ht="15" customHeight="1" x14ac:dyDescent="0.45">
      <c r="C434" s="7"/>
      <c r="D434" s="83"/>
      <c r="E434" s="83"/>
      <c r="F434" s="83"/>
      <c r="G434" s="83"/>
      <c r="H434" s="83"/>
      <c r="I434" s="83"/>
      <c r="J434" s="83"/>
      <c r="K434" s="7"/>
      <c r="L434" s="7"/>
      <c r="M434" s="83"/>
      <c r="N434" s="83"/>
      <c r="O434" s="83"/>
      <c r="P434" s="83"/>
      <c r="Q434" s="83"/>
      <c r="R434" s="83"/>
      <c r="S434" s="83"/>
      <c r="T434" s="83"/>
      <c r="U434" s="83"/>
      <c r="V434" s="83"/>
      <c r="W434" s="83"/>
      <c r="X434" s="83"/>
      <c r="Y434" s="83"/>
      <c r="Z434" s="83"/>
      <c r="AA434" s="83"/>
      <c r="AB434" s="83"/>
    </row>
    <row r="435" spans="3:28" ht="15" customHeight="1" x14ac:dyDescent="0.45">
      <c r="C435" s="7"/>
      <c r="D435" s="83"/>
      <c r="E435" s="83"/>
      <c r="F435" s="83"/>
      <c r="G435" s="83"/>
      <c r="H435" s="83"/>
      <c r="I435" s="83"/>
      <c r="J435" s="83"/>
      <c r="K435" s="7"/>
      <c r="L435" s="7"/>
      <c r="M435" s="83"/>
      <c r="N435" s="83"/>
      <c r="O435" s="83"/>
      <c r="P435" s="83"/>
      <c r="Q435" s="83"/>
      <c r="R435" s="83"/>
      <c r="S435" s="83"/>
      <c r="T435" s="83"/>
      <c r="U435" s="83"/>
      <c r="V435" s="83"/>
      <c r="W435" s="83"/>
      <c r="X435" s="83"/>
      <c r="Y435" s="83"/>
      <c r="Z435" s="83"/>
      <c r="AA435" s="83"/>
      <c r="AB435" s="83"/>
    </row>
    <row r="436" spans="3:28" ht="15" customHeight="1" x14ac:dyDescent="0.45">
      <c r="C436" s="7"/>
      <c r="D436" s="83"/>
      <c r="E436" s="83"/>
      <c r="F436" s="83"/>
      <c r="G436" s="83"/>
      <c r="H436" s="83"/>
      <c r="I436" s="83"/>
      <c r="J436" s="83"/>
      <c r="K436" s="7"/>
      <c r="L436" s="7"/>
      <c r="M436" s="83"/>
      <c r="N436" s="83"/>
      <c r="O436" s="83"/>
      <c r="P436" s="83"/>
      <c r="Q436" s="83"/>
      <c r="R436" s="83"/>
      <c r="S436" s="83"/>
      <c r="T436" s="83"/>
      <c r="U436" s="83"/>
      <c r="V436" s="83"/>
      <c r="W436" s="83"/>
      <c r="X436" s="83"/>
      <c r="Y436" s="83"/>
      <c r="Z436" s="83"/>
      <c r="AA436" s="83"/>
      <c r="AB436" s="83"/>
    </row>
    <row r="437" spans="3:28" ht="15" customHeight="1" x14ac:dyDescent="0.45">
      <c r="C437" s="7"/>
      <c r="D437" s="83"/>
      <c r="E437" s="83"/>
      <c r="F437" s="83"/>
      <c r="G437" s="83"/>
      <c r="H437" s="83"/>
      <c r="I437" s="83"/>
      <c r="J437" s="83"/>
      <c r="K437" s="7"/>
      <c r="L437" s="7"/>
      <c r="M437" s="83"/>
      <c r="N437" s="83"/>
      <c r="O437" s="83"/>
      <c r="P437" s="83"/>
      <c r="Q437" s="83"/>
      <c r="R437" s="83"/>
      <c r="S437" s="83"/>
      <c r="T437" s="83"/>
      <c r="U437" s="83"/>
      <c r="V437" s="83"/>
      <c r="W437" s="83"/>
      <c r="X437" s="83"/>
      <c r="Y437" s="83"/>
      <c r="Z437" s="83"/>
      <c r="AA437" s="83"/>
      <c r="AB437" s="83"/>
    </row>
    <row r="438" spans="3:28" ht="15" customHeight="1" x14ac:dyDescent="0.45">
      <c r="C438" s="7"/>
      <c r="D438" s="83"/>
      <c r="E438" s="83"/>
      <c r="F438" s="83"/>
      <c r="G438" s="83"/>
      <c r="H438" s="83"/>
      <c r="I438" s="83"/>
      <c r="J438" s="83"/>
      <c r="K438" s="7"/>
      <c r="L438" s="7"/>
      <c r="M438" s="83"/>
      <c r="N438" s="83"/>
      <c r="O438" s="83"/>
      <c r="P438" s="83"/>
      <c r="Q438" s="83"/>
      <c r="R438" s="83"/>
      <c r="S438" s="83"/>
      <c r="T438" s="83"/>
      <c r="U438" s="83"/>
      <c r="V438" s="83"/>
      <c r="W438" s="83"/>
      <c r="X438" s="83"/>
      <c r="Y438" s="83"/>
      <c r="Z438" s="83"/>
      <c r="AA438" s="83"/>
      <c r="AB438" s="83"/>
    </row>
    <row r="439" spans="3:28" ht="15" customHeight="1" x14ac:dyDescent="0.45">
      <c r="C439" s="7"/>
      <c r="D439" s="83"/>
      <c r="E439" s="83"/>
      <c r="F439" s="83"/>
      <c r="G439" s="83"/>
      <c r="H439" s="83"/>
      <c r="I439" s="83"/>
      <c r="J439" s="83"/>
      <c r="K439" s="7"/>
      <c r="L439" s="7"/>
      <c r="M439" s="83"/>
      <c r="N439" s="83"/>
      <c r="O439" s="83"/>
      <c r="P439" s="83"/>
      <c r="Q439" s="83"/>
      <c r="R439" s="83"/>
      <c r="S439" s="83"/>
      <c r="T439" s="83"/>
      <c r="U439" s="83"/>
      <c r="V439" s="83"/>
      <c r="W439" s="83"/>
      <c r="X439" s="83"/>
      <c r="Y439" s="83"/>
      <c r="Z439" s="83"/>
      <c r="AA439" s="83"/>
      <c r="AB439" s="83"/>
    </row>
    <row r="440" spans="3:28" ht="15" customHeight="1" x14ac:dyDescent="0.45">
      <c r="C440" s="7"/>
      <c r="D440" s="83"/>
      <c r="E440" s="83"/>
      <c r="F440" s="83"/>
      <c r="G440" s="83"/>
      <c r="H440" s="83"/>
      <c r="I440" s="83"/>
      <c r="J440" s="83"/>
      <c r="K440" s="7"/>
      <c r="L440" s="7"/>
      <c r="M440" s="83"/>
      <c r="N440" s="83"/>
      <c r="O440" s="83"/>
      <c r="P440" s="83"/>
      <c r="Q440" s="83"/>
      <c r="R440" s="83"/>
      <c r="S440" s="83"/>
      <c r="T440" s="83"/>
      <c r="U440" s="83"/>
      <c r="V440" s="83"/>
      <c r="W440" s="83"/>
      <c r="X440" s="83"/>
      <c r="Y440" s="83"/>
      <c r="Z440" s="83"/>
      <c r="AA440" s="83"/>
      <c r="AB440" s="83"/>
    </row>
    <row r="441" spans="3:28" ht="15" customHeight="1" x14ac:dyDescent="0.45">
      <c r="C441" s="7"/>
      <c r="D441" s="83"/>
      <c r="E441" s="83"/>
      <c r="F441" s="83"/>
      <c r="G441" s="83"/>
      <c r="H441" s="83"/>
      <c r="I441" s="83"/>
      <c r="J441" s="83"/>
      <c r="K441" s="7"/>
      <c r="L441" s="7"/>
      <c r="M441" s="83"/>
      <c r="N441" s="83"/>
      <c r="O441" s="83"/>
      <c r="P441" s="83"/>
      <c r="Q441" s="83"/>
      <c r="R441" s="83"/>
      <c r="S441" s="83"/>
      <c r="T441" s="83"/>
      <c r="U441" s="83"/>
      <c r="V441" s="83"/>
      <c r="W441" s="83"/>
      <c r="X441" s="83"/>
      <c r="Y441" s="83"/>
      <c r="Z441" s="83"/>
      <c r="AA441" s="83"/>
      <c r="AB441" s="83"/>
    </row>
    <row r="442" spans="3:28" ht="15" customHeight="1" x14ac:dyDescent="0.45">
      <c r="C442" s="7"/>
      <c r="D442" s="83"/>
      <c r="E442" s="83"/>
      <c r="F442" s="83"/>
      <c r="G442" s="83"/>
      <c r="H442" s="83"/>
      <c r="I442" s="83"/>
      <c r="J442" s="83"/>
      <c r="K442" s="7"/>
      <c r="L442" s="7"/>
      <c r="M442" s="83"/>
      <c r="N442" s="83"/>
      <c r="O442" s="83"/>
      <c r="P442" s="83"/>
      <c r="Q442" s="83"/>
      <c r="R442" s="83"/>
      <c r="S442" s="83"/>
      <c r="T442" s="83"/>
      <c r="U442" s="83"/>
      <c r="V442" s="83"/>
      <c r="W442" s="83"/>
      <c r="X442" s="83"/>
      <c r="Y442" s="83"/>
      <c r="Z442" s="83"/>
      <c r="AA442" s="83"/>
      <c r="AB442" s="83"/>
    </row>
    <row r="443" spans="3:28" ht="15" customHeight="1" x14ac:dyDescent="0.45">
      <c r="C443" s="7"/>
      <c r="D443" s="83"/>
      <c r="E443" s="83"/>
      <c r="F443" s="83"/>
      <c r="G443" s="83"/>
      <c r="H443" s="83"/>
      <c r="I443" s="83"/>
      <c r="J443" s="83"/>
      <c r="K443" s="7"/>
      <c r="L443" s="7"/>
      <c r="M443" s="83"/>
      <c r="N443" s="83"/>
      <c r="O443" s="83"/>
      <c r="P443" s="83"/>
      <c r="Q443" s="83"/>
      <c r="R443" s="83"/>
      <c r="S443" s="83"/>
      <c r="T443" s="83"/>
      <c r="U443" s="83"/>
      <c r="V443" s="83"/>
      <c r="W443" s="83"/>
      <c r="X443" s="83"/>
      <c r="Y443" s="83"/>
      <c r="Z443" s="83"/>
      <c r="AA443" s="83"/>
      <c r="AB443" s="83"/>
    </row>
    <row r="444" spans="3:28" ht="15" customHeight="1" x14ac:dyDescent="0.45">
      <c r="C444" s="7"/>
      <c r="D444" s="83"/>
      <c r="E444" s="83"/>
      <c r="F444" s="83"/>
      <c r="G444" s="83"/>
      <c r="H444" s="83"/>
      <c r="I444" s="83"/>
      <c r="J444" s="83"/>
      <c r="K444" s="7"/>
      <c r="L444" s="7"/>
      <c r="M444" s="83"/>
      <c r="N444" s="83"/>
      <c r="O444" s="83"/>
      <c r="P444" s="83"/>
      <c r="Q444" s="83"/>
      <c r="R444" s="83"/>
      <c r="S444" s="83"/>
      <c r="T444" s="83"/>
      <c r="U444" s="83"/>
      <c r="V444" s="83"/>
      <c r="W444" s="83"/>
      <c r="X444" s="83"/>
      <c r="Y444" s="83"/>
      <c r="Z444" s="83"/>
      <c r="AA444" s="83"/>
      <c r="AB444" s="83"/>
    </row>
    <row r="445" spans="3:28" ht="15" customHeight="1" x14ac:dyDescent="0.45">
      <c r="C445" s="7"/>
      <c r="D445" s="83"/>
      <c r="E445" s="83"/>
      <c r="F445" s="83"/>
      <c r="G445" s="83"/>
      <c r="H445" s="83"/>
      <c r="I445" s="83"/>
      <c r="J445" s="83"/>
      <c r="K445" s="7"/>
      <c r="L445" s="7"/>
      <c r="M445" s="83"/>
      <c r="N445" s="83"/>
      <c r="O445" s="83"/>
      <c r="P445" s="83"/>
      <c r="Q445" s="83"/>
      <c r="R445" s="83"/>
      <c r="S445" s="83"/>
      <c r="T445" s="83"/>
      <c r="U445" s="83"/>
      <c r="V445" s="83"/>
      <c r="W445" s="83"/>
      <c r="X445" s="83"/>
      <c r="Y445" s="83"/>
      <c r="Z445" s="83"/>
      <c r="AA445" s="83"/>
      <c r="AB445" s="83"/>
    </row>
    <row r="446" spans="3:28" ht="15" customHeight="1" x14ac:dyDescent="0.45">
      <c r="C446" s="7"/>
      <c r="D446" s="83"/>
      <c r="E446" s="83"/>
      <c r="F446" s="83"/>
      <c r="G446" s="83"/>
      <c r="H446" s="83"/>
      <c r="I446" s="83"/>
      <c r="J446" s="83"/>
      <c r="K446" s="7"/>
      <c r="L446" s="7"/>
      <c r="M446" s="83"/>
      <c r="N446" s="83"/>
      <c r="O446" s="83"/>
      <c r="P446" s="83"/>
      <c r="Q446" s="83"/>
      <c r="R446" s="83"/>
      <c r="S446" s="83"/>
      <c r="T446" s="83"/>
      <c r="U446" s="83"/>
      <c r="V446" s="83"/>
      <c r="W446" s="83"/>
      <c r="X446" s="83"/>
      <c r="Y446" s="83"/>
      <c r="Z446" s="83"/>
      <c r="AA446" s="83"/>
      <c r="AB446" s="83"/>
    </row>
    <row r="447" spans="3:28" ht="15" customHeight="1" x14ac:dyDescent="0.45">
      <c r="C447" s="7"/>
      <c r="D447" s="83"/>
      <c r="E447" s="83"/>
      <c r="F447" s="83"/>
      <c r="G447" s="83"/>
      <c r="H447" s="83"/>
      <c r="I447" s="83"/>
      <c r="J447" s="83"/>
      <c r="K447" s="7"/>
      <c r="L447" s="7"/>
      <c r="M447" s="83"/>
      <c r="N447" s="83"/>
      <c r="O447" s="83"/>
      <c r="P447" s="83"/>
      <c r="Q447" s="83"/>
      <c r="R447" s="83"/>
      <c r="S447" s="83"/>
      <c r="T447" s="83"/>
      <c r="U447" s="83"/>
      <c r="V447" s="83"/>
      <c r="W447" s="83"/>
      <c r="X447" s="83"/>
      <c r="Y447" s="83"/>
      <c r="Z447" s="83"/>
      <c r="AA447" s="83"/>
      <c r="AB447" s="83"/>
    </row>
    <row r="448" spans="3:28" ht="15" customHeight="1" x14ac:dyDescent="0.45">
      <c r="C448" s="7"/>
      <c r="D448" s="83"/>
      <c r="E448" s="83"/>
      <c r="F448" s="83"/>
      <c r="G448" s="83"/>
      <c r="H448" s="83"/>
      <c r="I448" s="83"/>
      <c r="J448" s="83"/>
      <c r="K448" s="7"/>
      <c r="L448" s="7"/>
      <c r="M448" s="83"/>
      <c r="N448" s="83"/>
      <c r="O448" s="83"/>
      <c r="P448" s="83"/>
      <c r="Q448" s="83"/>
      <c r="R448" s="83"/>
      <c r="S448" s="83"/>
      <c r="T448" s="83"/>
      <c r="U448" s="83"/>
      <c r="V448" s="83"/>
      <c r="W448" s="83"/>
      <c r="X448" s="83"/>
      <c r="Y448" s="83"/>
      <c r="Z448" s="83"/>
      <c r="AA448" s="83"/>
      <c r="AB448" s="83"/>
    </row>
    <row r="449" spans="3:28" ht="15" customHeight="1" x14ac:dyDescent="0.45">
      <c r="C449" s="7"/>
      <c r="D449" s="83"/>
      <c r="E449" s="83"/>
      <c r="F449" s="83"/>
      <c r="G449" s="83"/>
      <c r="H449" s="83"/>
      <c r="I449" s="83"/>
      <c r="J449" s="83"/>
      <c r="K449" s="7"/>
      <c r="L449" s="7"/>
      <c r="M449" s="83"/>
      <c r="N449" s="83"/>
      <c r="O449" s="83"/>
      <c r="P449" s="83"/>
      <c r="Q449" s="83"/>
      <c r="R449" s="83"/>
      <c r="S449" s="83"/>
      <c r="T449" s="83"/>
      <c r="U449" s="83"/>
      <c r="V449" s="83"/>
      <c r="W449" s="83"/>
      <c r="X449" s="83"/>
      <c r="Y449" s="83"/>
      <c r="Z449" s="83"/>
      <c r="AA449" s="83"/>
      <c r="AB449" s="83"/>
    </row>
    <row r="450" spans="3:28" ht="15" customHeight="1" x14ac:dyDescent="0.45">
      <c r="C450" s="7"/>
      <c r="D450" s="83"/>
      <c r="E450" s="83"/>
      <c r="F450" s="83"/>
      <c r="G450" s="83"/>
      <c r="H450" s="83"/>
      <c r="I450" s="83"/>
      <c r="J450" s="83"/>
      <c r="K450" s="7"/>
      <c r="L450" s="7"/>
      <c r="M450" s="83"/>
      <c r="N450" s="83"/>
      <c r="O450" s="83"/>
      <c r="P450" s="83"/>
      <c r="Q450" s="83"/>
      <c r="R450" s="83"/>
      <c r="S450" s="83"/>
      <c r="T450" s="83"/>
      <c r="U450" s="83"/>
      <c r="V450" s="83"/>
      <c r="W450" s="83"/>
      <c r="X450" s="83"/>
      <c r="Y450" s="83"/>
      <c r="Z450" s="83"/>
      <c r="AA450" s="83"/>
      <c r="AB450" s="83"/>
    </row>
    <row r="451" spans="3:28" ht="15" customHeight="1" x14ac:dyDescent="0.45">
      <c r="C451" s="7"/>
      <c r="D451" s="83"/>
      <c r="E451" s="83"/>
      <c r="F451" s="83"/>
      <c r="G451" s="83"/>
      <c r="H451" s="83"/>
      <c r="I451" s="83"/>
      <c r="J451" s="83"/>
      <c r="K451" s="7"/>
      <c r="L451" s="7"/>
      <c r="M451" s="83"/>
      <c r="N451" s="83"/>
      <c r="O451" s="83"/>
      <c r="P451" s="83"/>
      <c r="Q451" s="83"/>
      <c r="R451" s="83"/>
      <c r="S451" s="83"/>
      <c r="T451" s="83"/>
      <c r="U451" s="83"/>
      <c r="V451" s="83"/>
      <c r="W451" s="83"/>
      <c r="X451" s="83"/>
      <c r="Y451" s="83"/>
      <c r="Z451" s="83"/>
      <c r="AA451" s="83"/>
      <c r="AB451" s="83"/>
    </row>
    <row r="452" spans="3:28" ht="15" customHeight="1" x14ac:dyDescent="0.45">
      <c r="C452" s="7"/>
      <c r="D452" s="83"/>
      <c r="E452" s="83"/>
      <c r="F452" s="83"/>
      <c r="G452" s="83"/>
      <c r="H452" s="83"/>
      <c r="I452" s="83"/>
      <c r="J452" s="83"/>
      <c r="K452" s="7"/>
      <c r="L452" s="7"/>
      <c r="M452" s="83"/>
      <c r="N452" s="83"/>
      <c r="O452" s="83"/>
      <c r="P452" s="83"/>
      <c r="Q452" s="83"/>
      <c r="R452" s="83"/>
      <c r="S452" s="83"/>
      <c r="T452" s="83"/>
      <c r="U452" s="83"/>
      <c r="V452" s="83"/>
      <c r="W452" s="83"/>
      <c r="X452" s="83"/>
      <c r="Y452" s="83"/>
      <c r="Z452" s="83"/>
      <c r="AA452" s="83"/>
      <c r="AB452" s="83"/>
    </row>
    <row r="453" spans="3:28" ht="15" customHeight="1" x14ac:dyDescent="0.45">
      <c r="C453" s="7"/>
      <c r="D453" s="83"/>
      <c r="E453" s="83"/>
      <c r="F453" s="83"/>
      <c r="G453" s="83"/>
      <c r="H453" s="83"/>
      <c r="I453" s="83"/>
      <c r="J453" s="83"/>
      <c r="K453" s="7"/>
      <c r="L453" s="7"/>
      <c r="M453" s="83"/>
      <c r="N453" s="83"/>
      <c r="O453" s="83"/>
      <c r="P453" s="83"/>
      <c r="Q453" s="83"/>
      <c r="R453" s="83"/>
      <c r="S453" s="83"/>
      <c r="T453" s="83"/>
      <c r="U453" s="83"/>
      <c r="V453" s="83"/>
      <c r="W453" s="83"/>
      <c r="X453" s="83"/>
      <c r="Y453" s="83"/>
      <c r="Z453" s="83"/>
      <c r="AA453" s="83"/>
      <c r="AB453" s="83"/>
    </row>
    <row r="454" spans="3:28" ht="15" customHeight="1" x14ac:dyDescent="0.45">
      <c r="C454" s="7"/>
      <c r="D454" s="83"/>
      <c r="E454" s="83"/>
      <c r="F454" s="83"/>
      <c r="G454" s="83"/>
      <c r="H454" s="83"/>
      <c r="I454" s="83"/>
      <c r="J454" s="83"/>
      <c r="K454" s="7"/>
      <c r="L454" s="7"/>
      <c r="M454" s="83"/>
      <c r="N454" s="83"/>
      <c r="O454" s="83"/>
      <c r="P454" s="83"/>
      <c r="Q454" s="83"/>
      <c r="R454" s="83"/>
      <c r="S454" s="83"/>
      <c r="T454" s="83"/>
      <c r="U454" s="83"/>
      <c r="V454" s="83"/>
      <c r="W454" s="83"/>
      <c r="X454" s="83"/>
      <c r="Y454" s="83"/>
      <c r="Z454" s="83"/>
      <c r="AA454" s="83"/>
      <c r="AB454" s="83"/>
    </row>
    <row r="455" spans="3:28" ht="15" customHeight="1" x14ac:dyDescent="0.45">
      <c r="C455" s="7"/>
      <c r="D455" s="83"/>
      <c r="E455" s="83"/>
      <c r="F455" s="83"/>
      <c r="G455" s="83"/>
      <c r="H455" s="83"/>
      <c r="I455" s="83"/>
      <c r="J455" s="83"/>
      <c r="K455" s="7"/>
      <c r="L455" s="7"/>
      <c r="M455" s="83"/>
      <c r="N455" s="83"/>
      <c r="O455" s="83"/>
      <c r="P455" s="83"/>
      <c r="Q455" s="83"/>
      <c r="R455" s="83"/>
      <c r="S455" s="83"/>
      <c r="T455" s="83"/>
      <c r="U455" s="83"/>
      <c r="V455" s="83"/>
      <c r="W455" s="83"/>
      <c r="X455" s="83"/>
      <c r="Y455" s="83"/>
      <c r="Z455" s="83"/>
      <c r="AA455" s="83"/>
      <c r="AB455" s="83"/>
    </row>
    <row r="456" spans="3:28" ht="15" customHeight="1" x14ac:dyDescent="0.45">
      <c r="C456" s="7"/>
      <c r="D456" s="83"/>
      <c r="E456" s="83"/>
      <c r="F456" s="83"/>
      <c r="G456" s="83"/>
      <c r="H456" s="83"/>
      <c r="I456" s="83"/>
      <c r="J456" s="83"/>
      <c r="K456" s="7"/>
      <c r="L456" s="7"/>
      <c r="M456" s="83"/>
      <c r="N456" s="83"/>
      <c r="O456" s="83"/>
      <c r="P456" s="83"/>
      <c r="Q456" s="83"/>
      <c r="R456" s="83"/>
      <c r="S456" s="83"/>
      <c r="T456" s="83"/>
      <c r="U456" s="83"/>
      <c r="V456" s="83"/>
      <c r="W456" s="83"/>
      <c r="X456" s="83"/>
      <c r="Y456" s="83"/>
      <c r="Z456" s="83"/>
      <c r="AA456" s="83"/>
      <c r="AB456" s="83"/>
    </row>
    <row r="457" spans="3:28" ht="15" customHeight="1" x14ac:dyDescent="0.45">
      <c r="C457" s="7"/>
      <c r="D457" s="83"/>
      <c r="E457" s="83"/>
      <c r="F457" s="83"/>
      <c r="G457" s="83"/>
      <c r="H457" s="83"/>
      <c r="I457" s="83"/>
      <c r="J457" s="83"/>
      <c r="K457" s="7"/>
      <c r="L457" s="7"/>
      <c r="M457" s="83"/>
      <c r="N457" s="83"/>
      <c r="O457" s="83"/>
      <c r="P457" s="83"/>
      <c r="Q457" s="83"/>
      <c r="R457" s="83"/>
      <c r="S457" s="83"/>
      <c r="T457" s="83"/>
      <c r="U457" s="83"/>
      <c r="V457" s="83"/>
      <c r="W457" s="83"/>
      <c r="X457" s="83"/>
      <c r="Y457" s="83"/>
      <c r="Z457" s="83"/>
      <c r="AA457" s="83"/>
      <c r="AB457" s="83"/>
    </row>
    <row r="458" spans="3:28" ht="15" customHeight="1" x14ac:dyDescent="0.45">
      <c r="C458" s="7"/>
      <c r="D458" s="83"/>
      <c r="E458" s="83"/>
      <c r="F458" s="83"/>
      <c r="G458" s="83"/>
      <c r="H458" s="83"/>
      <c r="I458" s="83"/>
      <c r="J458" s="83"/>
      <c r="K458" s="7"/>
      <c r="L458" s="7"/>
      <c r="M458" s="83"/>
      <c r="N458" s="83"/>
      <c r="O458" s="83"/>
      <c r="P458" s="83"/>
      <c r="Q458" s="83"/>
      <c r="R458" s="83"/>
      <c r="S458" s="83"/>
      <c r="T458" s="83"/>
      <c r="U458" s="83"/>
      <c r="V458" s="83"/>
      <c r="W458" s="83"/>
      <c r="X458" s="83"/>
      <c r="Y458" s="83"/>
      <c r="Z458" s="83"/>
      <c r="AA458" s="83"/>
      <c r="AB458" s="83"/>
    </row>
    <row r="459" spans="3:28" ht="15" customHeight="1" x14ac:dyDescent="0.45">
      <c r="C459" s="7"/>
      <c r="D459" s="83"/>
      <c r="E459" s="83"/>
      <c r="F459" s="83"/>
      <c r="G459" s="83"/>
      <c r="H459" s="83"/>
      <c r="I459" s="83"/>
      <c r="J459" s="83"/>
      <c r="K459" s="7"/>
      <c r="L459" s="7"/>
      <c r="M459" s="83"/>
      <c r="N459" s="83"/>
      <c r="O459" s="83"/>
      <c r="P459" s="83"/>
      <c r="Q459" s="83"/>
      <c r="R459" s="83"/>
      <c r="S459" s="83"/>
      <c r="T459" s="83"/>
      <c r="U459" s="83"/>
      <c r="V459" s="83"/>
      <c r="W459" s="83"/>
      <c r="X459" s="83"/>
      <c r="Y459" s="83"/>
      <c r="Z459" s="83"/>
      <c r="AA459" s="83"/>
      <c r="AB459" s="83"/>
    </row>
    <row r="460" spans="3:28" ht="15" customHeight="1" x14ac:dyDescent="0.45"/>
  </sheetData>
  <mergeCells count="23">
    <mergeCell ref="C65:AM65"/>
    <mergeCell ref="AO69:AO76"/>
    <mergeCell ref="AM66:AM84"/>
    <mergeCell ref="A64:B64"/>
    <mergeCell ref="C64:K64"/>
    <mergeCell ref="L64:Q64"/>
    <mergeCell ref="AC64:AM64"/>
    <mergeCell ref="AM56:AM63"/>
    <mergeCell ref="AM39:AM44"/>
    <mergeCell ref="A54:B54"/>
    <mergeCell ref="C55:AL55"/>
    <mergeCell ref="AM46:AM53"/>
    <mergeCell ref="AM11:AM37"/>
    <mergeCell ref="A8:B8"/>
    <mergeCell ref="A1:B1"/>
    <mergeCell ref="AC1:AL6"/>
    <mergeCell ref="AM1:AM7"/>
    <mergeCell ref="A2:B2"/>
    <mergeCell ref="A3:B3"/>
    <mergeCell ref="A4:B4"/>
    <mergeCell ref="A6:B6"/>
    <mergeCell ref="A7:B7"/>
    <mergeCell ref="A5:B5"/>
  </mergeCells>
  <phoneticPr fontId="15" type="noConversion"/>
  <dataValidations count="1">
    <dataValidation type="list" allowBlank="1" showInputMessage="1" showErrorMessage="1" sqref="C3:AB3" xr:uid="{91263323-4AF8-48F8-AF79-B11F9ADB72EE}">
      <formula1>$AD$7:$AL$7</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A6B4E4E5808A443B0945CAA88105401" ma:contentTypeVersion="16" ma:contentTypeDescription="Create a new document." ma:contentTypeScope="" ma:versionID="5023a4bd0e415b08348bb9e1fd268266">
  <xsd:schema xmlns:xsd="http://www.w3.org/2001/XMLSchema" xmlns:xs="http://www.w3.org/2001/XMLSchema" xmlns:p="http://schemas.microsoft.com/office/2006/metadata/properties" xmlns:ns2="64a6f7dc-8d44-4a9f-9ed4-68f079d95a33" xmlns:ns3="a202ad12-c942-42ab-8ccd-703b03f9ed3d" targetNamespace="http://schemas.microsoft.com/office/2006/metadata/properties" ma:root="true" ma:fieldsID="ab8b76a846b32a7c28db127d6d1885a9" ns2:_="" ns3:_="">
    <xsd:import namespace="64a6f7dc-8d44-4a9f-9ed4-68f079d95a33"/>
    <xsd:import namespace="a202ad12-c942-42ab-8ccd-703b03f9ed3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_x0032_02303" minOccurs="0"/>
                <xsd:element ref="ns2:MediaServiceObjectDetectorVersions" minOccurs="0"/>
                <xsd:element ref="ns2:MediaServiceSearchProperti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a6f7dc-8d44-4a9f-9ed4-68f079d95a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_x0032_02303" ma:index="18" nillable="true" ma:displayName="202303" ma:format="Dropdown" ma:internalName="_x0032_02303">
      <xsd:simpleType>
        <xsd:restriction base="dms:Text">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02ad12-c942-42ab-8ccd-703b03f9ed3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4a6f7dc-8d44-4a9f-9ed4-68f079d95a33">
      <Terms xmlns="http://schemas.microsoft.com/office/infopath/2007/PartnerControls"/>
    </lcf76f155ced4ddcb4097134ff3c332f>
    <_x0032_02303 xmlns="64a6f7dc-8d44-4a9f-9ed4-68f079d95a3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1BBD82-C3B8-4BFA-B7D3-327CB8BA6662}"/>
</file>

<file path=customXml/itemProps2.xml><?xml version="1.0" encoding="utf-8"?>
<ds:datastoreItem xmlns:ds="http://schemas.openxmlformats.org/officeDocument/2006/customXml" ds:itemID="{78F3445A-2BAE-426E-9CF2-7E362C25D3F8}">
  <ds:schemaRefs>
    <ds:schemaRef ds:uri="http://schemas.microsoft.com/office/2006/metadata/properties"/>
    <ds:schemaRef ds:uri="http://schemas.microsoft.com/office/infopath/2007/PartnerControls"/>
    <ds:schemaRef ds:uri="64a6f7dc-8d44-4a9f-9ed4-68f079d95a33"/>
  </ds:schemaRefs>
</ds:datastoreItem>
</file>

<file path=customXml/itemProps3.xml><?xml version="1.0" encoding="utf-8"?>
<ds:datastoreItem xmlns:ds="http://schemas.openxmlformats.org/officeDocument/2006/customXml" ds:itemID="{12F6AB0C-2D0D-45F0-B7A2-1664E3F0D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READ_ME</vt:lpstr>
      <vt:lpstr>Analytical Method Report</vt:lpstr>
      <vt:lpstr>Data Saturation Grid_Admin</vt:lpstr>
      <vt:lpstr>Data Saturation Grid_Depot</vt:lpstr>
      <vt:lpstr>Data Saturation Grid_Detaillant</vt:lpstr>
      <vt:lpstr>Data Saturation Grid_Grossiste</vt:lpstr>
      <vt:lpstr>Data Saturation Grid_Conso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Koen</dc:creator>
  <cp:keywords/>
  <dc:description/>
  <cp:lastModifiedBy>Margot FORT-CLAISSE</cp:lastModifiedBy>
  <cp:revision/>
  <dcterms:created xsi:type="dcterms:W3CDTF">2017-10-10T11:47:39Z</dcterms:created>
  <dcterms:modified xsi:type="dcterms:W3CDTF">2026-04-24T16:42:20Z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0x0101007A6B4E4E5808A443B0945CAA88105401</vt:lpwstr>
  </property>
  <property fmtid="{D5CDD505-2E9C-101B-9397-08002B2CF9AE}" pid="3" name="MediaServiceImageTags">
    <vt:lpwstr/>
  </property>
</Properties>
</file>