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acted.sharepoint.com/sites/IMPACTKGZ/Documents partages/General/4. Partners/IMPACT/08_Analysis/Qualitative/Impact_KGZ_DSAG_Isfana_May_2024/"/>
    </mc:Choice>
  </mc:AlternateContent>
  <xr:revisionPtr revIDLastSave="820" documentId="14_{55B682D5-5ED2-471B-8241-D43D6D32DAE8}" xr6:coauthVersionLast="47" xr6:coauthVersionMax="47" xr10:uidLastSave="{A5E1CE84-0913-4C82-BE78-C1CE9129BB73}"/>
  <bookViews>
    <workbookView xWindow="-120" yWindow="-120" windowWidth="29040" windowHeight="15720" xr2:uid="{00000000-000D-0000-FFFF-FFFF00000000}"/>
  </bookViews>
  <sheets>
    <sheet name="READ_ME" sheetId="10" r:id="rId1"/>
    <sheet name="Method Report" sheetId="4" r:id="rId2"/>
    <sheet name="Tool1_Water_Man" sheetId="6" r:id="rId3"/>
    <sheet name="Tool2_Agriculture Land" sheetId="14" r:id="rId4"/>
    <sheet name="Tool3_Pasture_land" sheetId="15" r:id="rId5"/>
    <sheet name="Tool4_Forest" sheetId="16" r:id="rId6"/>
    <sheet name="Tool5_social affairs " sheetId="17" r:id="rId7"/>
    <sheet name="Tool6_Woman comm" sheetId="18" r:id="rId8"/>
    <sheet name="Tool7_DRR" sheetId="19" r:id="rId9"/>
  </sheets>
  <definedNames>
    <definedName name="_ftnref1" localSheetId="2">Tool1_Water_Man!#REF!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0" i="19" l="1"/>
  <c r="B88" i="19"/>
  <c r="C88" i="19"/>
  <c r="D137" i="18"/>
  <c r="C148" i="18"/>
  <c r="B148" i="18"/>
  <c r="B183" i="17"/>
  <c r="B99" i="16"/>
  <c r="C126" i="15"/>
  <c r="B126" i="15"/>
  <c r="C153" i="14"/>
  <c r="B153" i="14"/>
  <c r="B166" i="6"/>
  <c r="D58" i="19"/>
  <c r="D126" i="18"/>
  <c r="D128" i="18"/>
  <c r="D129" i="18"/>
  <c r="D130" i="18"/>
  <c r="D132" i="18"/>
  <c r="D112" i="18"/>
  <c r="D114" i="18"/>
  <c r="D115" i="18"/>
  <c r="D116" i="18"/>
  <c r="D117" i="18"/>
  <c r="D118" i="18"/>
  <c r="D119" i="18"/>
  <c r="D98" i="18"/>
  <c r="D100" i="18"/>
  <c r="D102" i="18"/>
  <c r="D103" i="18"/>
  <c r="D105" i="18"/>
  <c r="D106" i="18"/>
  <c r="D97" i="18"/>
  <c r="D47" i="18"/>
  <c r="D49" i="18"/>
  <c r="D50" i="18"/>
  <c r="D52" i="18"/>
  <c r="D53" i="18"/>
  <c r="D55" i="18"/>
  <c r="D57" i="18"/>
  <c r="D59" i="18"/>
  <c r="D60" i="18"/>
  <c r="D29" i="18"/>
  <c r="D30" i="18"/>
  <c r="D31" i="18"/>
  <c r="D33" i="18"/>
  <c r="D34" i="18"/>
  <c r="D35" i="18"/>
  <c r="D155" i="6"/>
  <c r="C163" i="17"/>
  <c r="C102" i="17"/>
  <c r="C79" i="17"/>
  <c r="C61" i="17"/>
  <c r="C53" i="17"/>
  <c r="C37" i="17"/>
  <c r="C8" i="17"/>
  <c r="C20" i="17"/>
  <c r="D13" i="15"/>
  <c r="C139" i="17"/>
  <c r="C113" i="17"/>
  <c r="C93" i="17"/>
  <c r="D54" i="19"/>
  <c r="D55" i="19"/>
  <c r="D56" i="19"/>
  <c r="D57" i="19"/>
  <c r="D53" i="19"/>
  <c r="D52" i="19"/>
  <c r="D45" i="19"/>
  <c r="D46" i="19"/>
  <c r="D47" i="19"/>
  <c r="D48" i="19"/>
  <c r="D49" i="19"/>
  <c r="D50" i="19"/>
  <c r="C183" i="17" l="1"/>
  <c r="D43" i="19"/>
  <c r="D51" i="19"/>
  <c r="D34" i="19"/>
  <c r="D35" i="19"/>
  <c r="D36" i="19"/>
  <c r="D37" i="19"/>
  <c r="D38" i="19"/>
  <c r="D33" i="19"/>
  <c r="D10" i="19"/>
  <c r="D11" i="19"/>
  <c r="D12" i="19"/>
  <c r="D13" i="19"/>
  <c r="D14" i="19"/>
  <c r="D15" i="19"/>
  <c r="D16" i="19"/>
  <c r="D17" i="19"/>
  <c r="D18" i="19"/>
  <c r="D19" i="19"/>
  <c r="D20" i="19"/>
  <c r="D9" i="19"/>
  <c r="D104" i="15"/>
  <c r="D105" i="15"/>
  <c r="D106" i="15"/>
  <c r="D107" i="15"/>
  <c r="D108" i="15"/>
  <c r="D103" i="15"/>
  <c r="D77" i="15"/>
  <c r="D78" i="15"/>
  <c r="D79" i="15"/>
  <c r="D80" i="15"/>
  <c r="D81" i="15"/>
  <c r="D82" i="15"/>
  <c r="D83" i="15"/>
  <c r="D84" i="15"/>
  <c r="D85" i="15"/>
  <c r="D76" i="15"/>
  <c r="D8" i="19" l="1"/>
  <c r="D88" i="19" s="1"/>
  <c r="D49" i="15"/>
  <c r="D24" i="15"/>
  <c r="D25" i="15"/>
  <c r="D26" i="15"/>
  <c r="D27" i="15"/>
  <c r="D28" i="15"/>
  <c r="D29" i="15"/>
  <c r="D30" i="15"/>
  <c r="D31" i="15"/>
  <c r="D32" i="15"/>
  <c r="D33" i="15"/>
  <c r="D34" i="15"/>
  <c r="D35" i="15"/>
  <c r="D36" i="15"/>
  <c r="D37" i="15"/>
  <c r="D38" i="15"/>
  <c r="D23" i="15"/>
  <c r="D136" i="14"/>
  <c r="D137" i="14"/>
  <c r="D138" i="14"/>
  <c r="D139" i="14"/>
  <c r="D140" i="14"/>
  <c r="D135" i="14"/>
  <c r="D146" i="6"/>
  <c r="D139" i="6"/>
  <c r="D117" i="6"/>
  <c r="D118" i="6"/>
  <c r="D119" i="6"/>
  <c r="D120" i="6"/>
  <c r="D121" i="6"/>
  <c r="D122" i="6"/>
  <c r="D123" i="6"/>
  <c r="D124" i="6"/>
  <c r="D125" i="6"/>
  <c r="D126" i="6"/>
  <c r="D127" i="6"/>
  <c r="D128" i="6"/>
  <c r="D129" i="6"/>
  <c r="D130" i="6"/>
  <c r="D107" i="6"/>
  <c r="D103" i="6"/>
  <c r="D93" i="6"/>
  <c r="D94" i="6"/>
  <c r="D95" i="6"/>
  <c r="D96" i="6"/>
  <c r="D97"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54" i="6"/>
  <c r="D39" i="6"/>
  <c r="D40" i="6"/>
  <c r="D41" i="6"/>
  <c r="D86" i="6"/>
  <c r="D87" i="6"/>
  <c r="D88" i="6"/>
  <c r="D89" i="6"/>
  <c r="D90" i="6"/>
  <c r="D85" i="6"/>
  <c r="D46" i="6"/>
  <c r="D47" i="6"/>
  <c r="D48" i="6"/>
  <c r="D49" i="6"/>
  <c r="D50" i="6"/>
  <c r="D51" i="6"/>
  <c r="D52" i="6"/>
  <c r="D45" i="6"/>
  <c r="D37" i="6"/>
  <c r="D38" i="6"/>
  <c r="D25" i="6"/>
  <c r="D26" i="6"/>
  <c r="D27" i="6"/>
  <c r="D28" i="6"/>
  <c r="D29" i="6"/>
  <c r="D30" i="6"/>
  <c r="D31" i="6"/>
  <c r="D32" i="6"/>
  <c r="D33" i="6"/>
  <c r="D34" i="6"/>
  <c r="D35" i="6"/>
  <c r="D36" i="6"/>
  <c r="D10" i="6"/>
  <c r="D11" i="6"/>
  <c r="D12" i="6"/>
  <c r="D13" i="6"/>
  <c r="D14" i="6"/>
  <c r="D15" i="6"/>
  <c r="D16" i="6"/>
  <c r="D17" i="6"/>
  <c r="D18" i="6"/>
  <c r="D19" i="6"/>
  <c r="D20" i="6"/>
  <c r="D21" i="6"/>
  <c r="D22" i="6"/>
  <c r="D9" i="6"/>
  <c r="D143" i="14"/>
  <c r="D144" i="14"/>
  <c r="D145" i="14"/>
  <c r="D146" i="14"/>
  <c r="D147" i="14"/>
  <c r="D148" i="14"/>
  <c r="D149" i="14"/>
  <c r="D150" i="14"/>
  <c r="D151" i="14"/>
  <c r="D152" i="14"/>
  <c r="D142" i="14"/>
  <c r="D128" i="14"/>
  <c r="D85" i="14"/>
  <c r="D86" i="14"/>
  <c r="D87" i="14"/>
  <c r="D88" i="14"/>
  <c r="D89" i="14"/>
  <c r="D90" i="14"/>
  <c r="D91" i="14"/>
  <c r="D92" i="14"/>
  <c r="D93" i="14"/>
  <c r="D94" i="14"/>
  <c r="D95" i="14"/>
  <c r="D96" i="14"/>
  <c r="D97" i="14"/>
  <c r="D98" i="14"/>
  <c r="D99" i="14"/>
  <c r="D100" i="14"/>
  <c r="D101" i="14"/>
  <c r="D102" i="14"/>
  <c r="D103" i="14"/>
  <c r="D84" i="14"/>
  <c r="D68" i="14"/>
  <c r="D69" i="14"/>
  <c r="D70" i="14"/>
  <c r="D71" i="14"/>
  <c r="D72" i="14"/>
  <c r="D73" i="14"/>
  <c r="D74" i="14"/>
  <c r="D75" i="14"/>
  <c r="D76" i="14"/>
  <c r="D77" i="14"/>
  <c r="D78" i="14"/>
  <c r="D79" i="14"/>
  <c r="D80" i="14"/>
  <c r="D81" i="14"/>
  <c r="D82" i="14"/>
  <c r="D58" i="14"/>
  <c r="D59" i="14"/>
  <c r="D60" i="14"/>
  <c r="D61" i="14"/>
  <c r="D62" i="14"/>
  <c r="D63" i="14"/>
  <c r="D64" i="14"/>
  <c r="D65" i="14"/>
  <c r="D57" i="14"/>
  <c r="D39" i="14"/>
  <c r="D34" i="14"/>
  <c r="D31" i="14"/>
  <c r="D32" i="14"/>
  <c r="D33" i="14"/>
  <c r="D9" i="14"/>
  <c r="D10" i="14"/>
  <c r="D11" i="14"/>
  <c r="D12" i="14"/>
  <c r="D13" i="14"/>
  <c r="D14" i="14"/>
  <c r="D15" i="14"/>
  <c r="D16" i="14"/>
  <c r="D17" i="14"/>
  <c r="D18" i="14"/>
  <c r="D19" i="14"/>
  <c r="D20" i="14"/>
  <c r="D21" i="14"/>
  <c r="D22" i="14"/>
  <c r="D23" i="14"/>
  <c r="D8" i="18"/>
  <c r="D124" i="18"/>
  <c r="D125" i="18"/>
  <c r="D133" i="18"/>
  <c r="D136" i="18"/>
  <c r="D121" i="18"/>
  <c r="D63" i="18"/>
  <c r="D62" i="18"/>
  <c r="D65" i="18"/>
  <c r="D46" i="18"/>
  <c r="D37" i="18"/>
  <c r="D38" i="18"/>
  <c r="D39" i="18"/>
  <c r="D41" i="18"/>
  <c r="D42" i="18"/>
  <c r="D43" i="18"/>
  <c r="D66" i="18"/>
  <c r="C35" i="16"/>
  <c r="C28" i="16"/>
  <c r="D121" i="15"/>
  <c r="D116" i="15"/>
  <c r="D109" i="15"/>
  <c r="D102" i="15"/>
  <c r="D86" i="15"/>
  <c r="D71" i="15"/>
  <c r="D72" i="15"/>
  <c r="D73" i="15"/>
  <c r="D74" i="15"/>
  <c r="D70" i="15"/>
  <c r="D59" i="15"/>
  <c r="D39" i="15"/>
  <c r="D15" i="15"/>
  <c r="D14" i="15" s="1"/>
  <c r="D12" i="15"/>
  <c r="D10" i="15"/>
  <c r="D11" i="15"/>
  <c r="D9" i="15"/>
  <c r="D46" i="14"/>
  <c r="D120" i="14"/>
  <c r="D104" i="14"/>
  <c r="D113" i="14"/>
  <c r="D45" i="14"/>
  <c r="D44" i="14"/>
  <c r="D26" i="14"/>
  <c r="D27" i="14"/>
  <c r="D28" i="14"/>
  <c r="D29" i="14"/>
  <c r="D30" i="14"/>
  <c r="D8" i="15" l="1"/>
  <c r="C99" i="16"/>
  <c r="D53" i="6"/>
  <c r="D134" i="14"/>
  <c r="D22" i="15"/>
  <c r="D141" i="14"/>
  <c r="D84" i="6"/>
  <c r="D44" i="6"/>
  <c r="D8" i="6"/>
  <c r="D83" i="14"/>
  <c r="D66" i="14"/>
  <c r="D56" i="14"/>
  <c r="D8" i="14"/>
  <c r="D122" i="18"/>
  <c r="D110" i="18"/>
  <c r="D95" i="18"/>
  <c r="D44" i="18"/>
  <c r="D27" i="18"/>
  <c r="D148" i="18" s="1"/>
  <c r="D75" i="15"/>
  <c r="D69" i="15"/>
  <c r="D43" i="14"/>
  <c r="D25" i="14"/>
  <c r="D24" i="14" s="1"/>
  <c r="D126" i="15" l="1"/>
  <c r="D153" i="14"/>
  <c r="D163" i="6"/>
  <c r="D164" i="6"/>
  <c r="D162" i="6"/>
  <c r="D158" i="6"/>
  <c r="D159" i="6"/>
  <c r="D160" i="6"/>
  <c r="D116" i="6"/>
  <c r="D115" i="6" s="1"/>
  <c r="D98" i="6"/>
  <c r="D24" i="6"/>
  <c r="D23" i="6" s="1"/>
  <c r="D92" i="6"/>
  <c r="D91" i="6" l="1"/>
  <c r="D137" i="6" l="1"/>
  <c r="D138" i="6"/>
  <c r="D154" i="6"/>
  <c r="D134" i="6"/>
  <c r="D131" i="6" s="1"/>
  <c r="D157" i="6" l="1"/>
  <c r="D156" i="6" s="1"/>
  <c r="D166" i="6" s="1"/>
</calcChain>
</file>

<file path=xl/sharedStrings.xml><?xml version="1.0" encoding="utf-8"?>
<sst xmlns="http://schemas.openxmlformats.org/spreadsheetml/2006/main" count="1142" uniqueCount="1089">
  <si>
    <t>Definitions</t>
  </si>
  <si>
    <t>Discussion Topic (DT)= A specific question asked or theme discussed in semi-structured interviews (FGD, MFGD)</t>
  </si>
  <si>
    <t>KGZ_Isfana_Razzakov_water_15042024;
KGZ_Isfana_ Razzakov _Agriculture land_15042024;
KGZ_Isfana_Toguz-Bulak_Agriculture land_16042024;
KGZ_Isfana_Razzakov_pasture_17042024;
KGZ_Isfana_Toguz-Bulak_Pasture land_16042024;
KGZ_Isfana_Forestry unit _Forest_17042024;
KGZ_Isfana_ Razzakov _Social department_15042024;
KGZ_Isfana_Razzakov_Women committee_18042024;
KGZ_Isfana_Toguz-Bulak_Women_committee_16042024;
KGZ_Isfana_Razzakov_DR_18042024;
KGZ_Isfana_Suluktu_DR_19042024.</t>
  </si>
  <si>
    <t>Instructions for filling Data Saturation Grid (See example)</t>
  </si>
  <si>
    <t>Summary</t>
  </si>
  <si>
    <t>When is Data Saturation Met?</t>
  </si>
  <si>
    <t xml:space="preserve">Step 1 - Add all Discussion Topics which are to be discussed in the interview/FGD in the first column of each row </t>
  </si>
  <si>
    <t>For the first FGD that you review you will add new rows for every Discussion Point that is raised under each Discussion Topic.
For interviews/FGDs that are entered later in the grid you may not add any rows if no new topics are raised - In this case, you would simply add a "1" in the new interview/FGD column, next to the appropriate DP/Code.</t>
  </si>
  <si>
    <t>When a newly added interview/FGD does not add any new Discussion Points to a Discussion Topic / When the amount of new DPs is increasing only a little i.e. when "# of new DPs added for interviews /FGD starts to be "0"</t>
  </si>
  <si>
    <t>Step 2 - Complete one column for each interview/FGD that is conducted</t>
  </si>
  <si>
    <t>Step 3 - Review each individual interview/FGD and for each DT, add any new Discussion Points/Codes raised in the interview/FGD to the respective DT in the first column (see example)</t>
  </si>
  <si>
    <t>Step 4 - Enter "1" for all DP/Code that are discussed in any subsequent interview/FGD where this DP/Code is reiterated.</t>
  </si>
  <si>
    <t>Step 5 - For each DP/Code, sum the total number of references at the end of the row (or create sub-totals of references per geographical area or population group, if you prefer)</t>
  </si>
  <si>
    <t xml:space="preserve">Step 6 - Once the saturation grid has been completed, it's important to pull this data processing through into written data analysis in the final column of the grid. In this analysis, you should summarise what the key findings are from your saturation analysis, outline any patterns or trends you notice, draw in secondary data sources you are using for triangulation, note anything unusual or surprising in the data and justify which findings you will and will not take forward into your outputs.  </t>
  </si>
  <si>
    <r>
      <rPr>
        <b/>
        <sz val="11"/>
        <color theme="1" tint="0.34998626667073579"/>
        <rFont val="Calibri"/>
        <family val="2"/>
        <scheme val="minor"/>
      </rPr>
      <t>Important:</t>
    </r>
    <r>
      <rPr>
        <b/>
        <sz val="11"/>
        <color theme="1"/>
        <rFont val="Calibri"/>
        <family val="2"/>
        <scheme val="minor"/>
      </rPr>
      <t xml:space="preserve"> </t>
    </r>
    <r>
      <rPr>
        <sz val="11"/>
        <color theme="1"/>
        <rFont val="Calibri"/>
        <family val="2"/>
        <scheme val="minor"/>
      </rPr>
      <t xml:space="preserve">You need a separate section of the grid </t>
    </r>
    <r>
      <rPr>
        <u/>
        <sz val="11"/>
        <color theme="1"/>
        <rFont val="Calibri"/>
        <family val="2"/>
        <scheme val="minor"/>
      </rPr>
      <t>for each strata</t>
    </r>
    <r>
      <rPr>
        <sz val="11"/>
        <color theme="1"/>
        <rFont val="Calibri"/>
        <family val="2"/>
        <scheme val="minor"/>
      </rPr>
      <t xml:space="preserve"> you are interested in i.e. to identify if new topics are added by interviews in a given strata as opposed to across all groups</t>
    </r>
  </si>
  <si>
    <t>Method Report 
The following questions must be answered in this file, before sending to HQ for Data Processing and Analysis Validation</t>
  </si>
  <si>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</si>
  <si>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t>What is the objective of this analysis?</t>
  </si>
  <si>
    <t xml:space="preserve">The overarching objective of the research is to conduct an in-depth study of climate change impacts and human-induced pressures on the conditions of natural resources: irrigation water, agricultural lands and  analyze techniques aimed at fostering the resilience of the watershed's community amidst the challenges posed by climate change. Project target area: the Isfana Watershed of the Syr Darya River Basin in the Fergana Valley under the administrative territories of Batken region in Kyrgyzstan.
 </t>
  </si>
  <si>
    <t>What method was used to collect the data?</t>
  </si>
  <si>
    <t>IMPACT, in close collaboration with Acted, conducted a comprehensive assessment using a mixed-methods approach. This involved gathering information from key informants (KIs) through a combination of semi-structured focus group discussions (FGDs), mapping focus group discussions (MFGDs), and key informant interviews (KIIs). To achieve the research objectives, eight different tools were employed:
•	Semi-structured data collection tool # 1– FGD/MFGD 1 session was held with representatives from the Leilek Regional Department on Water Management (RUVH), water users associations, head of Toguz-Bulak Aiyl Aimak and head of villages at Razzakov City Hall (LSG) and Toguz-Bulak Aiyl Aimak.
•	Tool # 2 – FGD/MFGD 2 sessions (1 in Razzakov City Hall and  1 in Toguz-Bulak Aiyl Aimak - further LSG) were held with Agricultural Land Managers, farmers. 
•	Tool #  3 – FGD/MFGD 2 sessions (in each LSG) were held with Pasture Land Managers, livestock rearers.
•	Tool #  4 – FGD/MFGD 1 session were held in Kyrgyzstan at district level with representatives from Leylek Forestry Unit.
•	Tool #  5 – FGD 1 session was held with District social affairs specialists.
•	Tool # 6 – FGD 2 sessions were held with representatives from LSG Women’s Committees.
•	Tool #  7 – FGD/MFGD 2 sessions were held, one at the Leilek District and 1 at Suluktu City.
•	Structured data collection tool # 1 – KII with head of villages and village activists. 15 sessions were held in Kyrgyzstan (2 at City Halls (Razzakov, Suluktu) and 12 at village levels. But after cleaned 14 left for the analysis.
The data collection took place from 15th to 20th April, 2024.
Eight sessions were conducted using FGD and MFGD with various stakeholders, as follows: one session with Water Managers at Leilek District level, inclusive of water users from Razzakov and Toguz-Bulak LSG; two sessions with Agriculture Land Managers and farmers from Razzakov and Toguz-Bulak LSG; two sessions with Pasture Land Managers, pasture users, breeders, and herders (in 2 LSGs); one session with Forest Managers; and two sessions with Disaster Risk Managers at Leilek Districk and Suluktu city levels.
Three FGD sessions were held: one session with representatives from the Social Development Department at District level focused on the labour market, employment, and social protection services, encompassing support for individuals with disabilities, older adults, and retirees, while two sessions engaged Women’s Committees (in 2 LSG levels) to explore gender aspects in natural resources management within the watershed amid changing climatic conditions.
The Key Informant Interviews (KIIs) using Kobo tool were purposively conducted with the head of each village, aiming to gather cross-cutting diverse information, including demographics, infrastructure service locations and functionality, farming practices, employment statistics, and the count of vulnerable individuals within each village.
Additionally, the integration of primary data collection with a thorough desk review of secondary data and remote sensing GIS analysis has offered a detailed understanding of demographic, agricultural, and climatic conditions. This holistic approach has identified critical natural hazards and assessed the effects of climate change on water and land resources. The utilization of indicators such as NDVI and rainfall-based drought measures, alongside groundwater trend analysis, has enriched the profiling of the watershed, highlighting key areas of concern and potential intervention.</t>
  </si>
  <si>
    <t>What approach was used for the analysis and why? </t>
  </si>
  <si>
    <t>(Please refer to the Qualitative Analysis guidance to better understand the different analysis approaches)</t>
  </si>
  <si>
    <t>IMPACT to evaluate the impact of climate change on water and land resource management in the Isfana Watershed, and assess the vulnerability of communities dependent on these resources used three FGDs sessions to provide a platform for in-depth discussions with targeted groups to gather focused information; eight mixed FGDs/MFGDs sessions approach combined elements of both FGDs and MFGDs, potentially allowing for a broader range of participation and perspectivesused semi-structured interview scripts with probing questions to make sure that key information was uniformly collected from each Ayil aimak/district office and City levels. Data was entered into a saturation grid following data collection, where different data points for each topic were identified and aggregated to understand the frequency off each point, which was used to guide the final summary of key information for the key findings. Additionally, certain responses that were unique to a particular Aiyl Aimak, or example-type specific to each Aiyl Aimak, were thoughtfully compiled into an optional column. It is important to highlight that these responses are not verbatim quotes.</t>
  </si>
  <si>
    <t>Assumptions and Choices Made</t>
  </si>
  <si>
    <t>Data received from FGD were supplemented by secondary data to ensure accuracy. We assumed local officials and community leaders had the most knowledge, leading us to gather additional insights from village heads when needed.
To address sensitivity around climate-related questions, we initially used the term "weather patterns" before introducing "climate change," assuming this would make respondents more comfortable. Leveraging the local data collector’s experience and authority, we assumed their reputation would facilitate access to key stakeholders, which it did, enabling meetings with high-level officials and securing workspace at the Youth Center.
In summary, combining primary and secondary data, adapting interview strategies, and leveraging local expertise were key choices that ensured a comprehensive and reliable data set.</t>
  </si>
  <si>
    <t>Strengths and Limitations of the Qualitative Analysis</t>
  </si>
  <si>
    <t>Strengths
The local data collector's expertise and our direct involvement in the interviews were pivotal. For instance, when representatives of the Water Users Association couldn't provide complete information about canal functionality, the data collector organized a meeting with village heads and former employees, significantly enhancing our data collection. Their authority also facilitated meetings with key stakeholders, such as the deputy head of the Leilek Rayon State Administration and the Mayor of Razzakov city, who supported our data collection efforts. Additionally, our flexibility in adapting interview schedules and developing follow-up questions allowed us to obtain comprehensive answers.
Weaknesses
A significant limitation was the frustration caused by terminology such as "climate change." For example, interviewees were more comfortable discussing "weather patterns," so we started with this term and introduced "climate change" later. Moreover, the water resources interviews took longer than planned. This was because the Regional Water Management Department employees could only answer for specific areas, necessitating additional input from the Association of Water Users and village heads. Consequently, the interviews, including mapping, required significant schedule adjustments.</t>
  </si>
  <si>
    <t xml:space="preserve">Yes </t>
  </si>
  <si>
    <t xml:space="preserve">No X </t>
  </si>
  <si>
    <t>If “Yes”, please answer the following short questions:</t>
  </si>
  <si>
    <t>If “No”, what is the reason we do not wish to publish?</t>
  </si>
  <si>
    <t>What files do we anticipate sharing?</t>
  </si>
  <si>
    <t>Presentation (Preliminary findings) #: 1</t>
  </si>
  <si>
    <t>Has a READ_ME sheet already been developed to explain the content of the analysis file?</t>
  </si>
  <si>
    <t>Used previously developed.</t>
  </si>
  <si>
    <t>What is the expected date of publication?</t>
  </si>
  <si>
    <t xml:space="preserve">Tool # 1– FGD/MFGD Water Management </t>
  </si>
  <si>
    <t># FGD participants</t>
  </si>
  <si>
    <t>Razzakov, Toguz-Bulak, men</t>
  </si>
  <si>
    <t>KII ID (KGZ_Isfana_Razzakov_water_15042024)</t>
  </si>
  <si>
    <t>Total # References per Discussion Point</t>
  </si>
  <si>
    <t>Key Findings Summary
(Merged per Discussion Topic)</t>
  </si>
  <si>
    <t xml:space="preserve">Optional column for more interpretative/explorative analysis triangulated with secondary sources, quotes etc. </t>
  </si>
  <si>
    <t xml:space="preserve">KII level (WUA/ Water Management Department, Head of village) </t>
  </si>
  <si>
    <t>Razzakov</t>
  </si>
  <si>
    <t>Toguz-Bulak LSG</t>
  </si>
  <si>
    <t>Location</t>
  </si>
  <si>
    <t>WUA "Isfana"</t>
  </si>
  <si>
    <t>WUA "Sarkent-Suu"</t>
  </si>
  <si>
    <t>DT 2.1.1: Water Infrastructure for  Irrigation Purposes</t>
  </si>
  <si>
    <t xml:space="preserve"> In the territory of the Isfana River basin in Kyrgyzstan rivers flow from the South of Kyrgyzstan to North starting from the North of the Turkestan range. Below canals supply water of agricultural land in the Toguz-Bulak Ayil Aimak (LSG) and Razzakov, including the surrounding settlements under the city's administration.
In the project site canals mainly were constructed between 1962 and 1971. 
The "Abdyvesher" canal is 2,493 km long, a monolithic concrete canal with TR-100 and LR-10 sizes pipes. Water passes through a 275-meter-long tunnel pipe.
The "Tegirmenti" lotok canal is 2,084 km long (lotok LR-8).
The "Trassa-Obedineniya" lotok canal is 3,900 km long (lotok LR-8).
The "Too-Jailoo" lotok canal is 6,310 km long (lotok LR-8).
The R-1 lotok canal is 3,328 km long (lotok LR-8).
The "Aibike" canal is 4.6 km long and takes water from the "Abdyvesher" canal.
If the water source is from springs, they are always available; moreover, the water volume increases during rainy weather.
If the water source is from glaciers, water is available from May to autumn. Villages obtain water from various sources, including springs, glaciers, and wells. There are no villages that rely solely on a single water source.</t>
  </si>
  <si>
    <t xml:space="preserve">DP 2.1.1.1: Rivers Flow from the South  to North </t>
  </si>
  <si>
    <t>DP 2.1.1.2: Canals Mainly Constructed in 1962-1971</t>
  </si>
  <si>
    <t>DP 2.1.1.3: "Abdyvesher" Canal Is 2,493 km Long</t>
  </si>
  <si>
    <t>DP 2.1.1.4: Water Passes through 275-meter-Long Tunnel Pipe</t>
  </si>
  <si>
    <t>DP 2.1.1.5: "Tegirmenti" Lotok Canal Is 2,084 km Long</t>
  </si>
  <si>
    <t>DP 2.1.1.6: "Trassa-Obedineniya" Lotok Canal Is 3,900 km Long</t>
  </si>
  <si>
    <t>DP 2.1.1.7: "Too-Jailoo" Lotok Canal Is 6,310 km Long</t>
  </si>
  <si>
    <t>DP 2.1.1.8: R-1 Lotok Canal Is 3,328 km Long</t>
  </si>
  <si>
    <t>DP 2.1.1.9: "Aibike" Canal Is 4.6 km Long and Takes Water From the "Abdyvesher" Canal</t>
  </si>
  <si>
    <t>DP 2.1.1.10: Water from Springs are Always Available</t>
  </si>
  <si>
    <t>DP 2.1.1.11: Water Volume from Springs Increases During Rainy Weather</t>
  </si>
  <si>
    <t>DP 2.1.1.12: Water From Glaciers is Available from May to Autumn</t>
  </si>
  <si>
    <t>DP 2.1.1.13: Villages Obtain Water from Various Sources</t>
  </si>
  <si>
    <t>DP 2.1.1.14: No Villages that Rely Solely on Single Water Source</t>
  </si>
  <si>
    <t>DT 2.2.1: Water  infrastructure for Irrigation System:</t>
  </si>
  <si>
    <t>The water infrastructure in the Razzakov and Toguz-Bulak LSG comprises a network of wells, pumping stations, and  canal systems. This infrastructure plays a crucial role in supporting irrigation and ensuring water availability for agricultural activities.There are 34 wells in the research site out of them:
in Toguz-Bulak LSG, there are 21 wells, of which 6 are operational. All are 150 meters deep, except for one which is 250 meters deep. All are used for irrigation.
In Razzakov, there are 13 wells, of which 4 are operational. All are intended for irrigation, except for one, which is used for both irrigation and drinking.
Pumping stations are 9.The network of pumping stations operates to maintain water flow through the canals, ensuring that water is delivered effectively to the fields.
In Razzakov – 5 and in Toguz-Bulak LSG – 2 pumping stations.
Five water collector areas are constructed at the head of main canals.
Water canals featuring a diverse canal network including lotok, ground, monolithic, and piped canals, ensuring comprehensive water distribution for irrigation purposes.
In Razzakov, the total length of the canals is 128.2 km, of which: ground canals are 77.3 km, monolithic canals are 24.27 km, and pipes are 10.5 km.
In Toguz-Bulak LSG, the total length of the canals is 213.2 km, of which: canals are 5.2 km, lotok canals are 13 km, ground canals are 40,08 km, monolithic canals are 149 km, and pipes are 52.01 km. In the headwaters of each big canal, 5 water storage area are built. Water meters (meters) are istalled in the RUVH canals and used to determine water volume. Mainly, water distributors are installed in lotok canals to distribute water into two or three canals. Water meters (measuring tapes, or rules) installed  are used to determine water flow rates. Despite being outdated, employees of the RUVH, AWU prefer them due to their reliability in areas with intermittent electricity. The transition to modern electric water meters is associated with significant costs. In the villages of Ak-Boso, Golbo, and Aikol, there are only ground canals, which result in significant water loss. In the remaining villages, there are different types of canals, such as lotok, monolithic, and ground, with some sections transitioning into pipes.
The main water infrastructures are pumping stations that pump water from the river, which are on the balance of RUVHa. Irrigation water from the river, pumped by pumping stations, enters the main canals (another main infrastructure), some of which are on the balance of the RUVH, and some of them are owned by the WUAs. From these canals, irrigation water is diverted/distributed to the fields/agricultural land of farmers through internal canals/channels/ditches/flumes of the WUA.
It's important to note that the water from the river is not treated or purified before being distributed, that might negatively impact to crops and potentially human health.</t>
  </si>
  <si>
    <t>DP 2.2.1.1: Total of 34 Wells are in the Research Site</t>
  </si>
  <si>
    <t>DP 2.2.1.2: Toguz-Bulak LSG Houses 21 Wells, With 6 Operational, all for Irrigation</t>
  </si>
  <si>
    <t>DP 2.2.1.3: Razzakov Accommodates 13 Wells, 4 Operational, Mainly for Irrigation, one for Irrigation and Drinking Purposes</t>
  </si>
  <si>
    <t>DP 2.2.1.4: In Total 9 Pumping Stations Facilitating Water Flow Through Canals</t>
  </si>
  <si>
    <t>DP 2.2.1.5: In Razzakov 5 Pumping Stations</t>
  </si>
  <si>
    <t>DP 2.2.1.6: In Toguz-Bulak 2 Pumping Stations</t>
  </si>
  <si>
    <t>DP 2.2.1.7: There are 5 Water Collector Areas Set at the Head of Main Canals</t>
  </si>
  <si>
    <t>DP 2.2.1.8: The Canal Network Consists Lotok, Ground, Monolithic, and Piped Canals</t>
  </si>
  <si>
    <t>DP 2.2.1.9: In Razzakov – Total Canal Length Is 128.2 km</t>
  </si>
  <si>
    <t>DP 2.2.1.10: Toguz-Bulak – Total Canal Length of 213.2 km</t>
  </si>
  <si>
    <t>DP 2.2.1.11: Water Meters are Installed in RUVH Canals</t>
  </si>
  <si>
    <t>DP 2.2.1.12: Water Meters Outdated but Reliable</t>
  </si>
  <si>
    <t>DP 2.2.1.13: Transitioning to Modern Electric Meters Entails Significant Costs</t>
  </si>
  <si>
    <t>DP 2.2.1.14: Ak-Boso, Golbo, And Aikol Solely Rely on Ground Canal</t>
  </si>
  <si>
    <t>DP 2.2.1.15: Other Villages Have Mix of Canal Types</t>
  </si>
  <si>
    <t>DP 2.2.1.16: RUVH Manages Pumping Stations</t>
  </si>
  <si>
    <t>DP 2.2.1.17: Water From Pumping Stations Flows into Main Canals, Some Managed by RUVH And Others by WUAs</t>
  </si>
  <si>
    <t>DP 2.2.1.18: River Water Is Not Treated Before Distribution</t>
  </si>
  <si>
    <t>DT 2.2.2: Maintenance Structures and Facilities Associated with the Irrigation System:</t>
  </si>
  <si>
    <t xml:space="preserve">Currently, there are no maintenance structures or facilities, such as pump houses or maintenance yards, associated with the irrigation system in the Toguz-Bulak and Razzakov  LSG.
</t>
  </si>
  <si>
    <t>DP 2.2.2.1: No Maintenance Structures or Facilities</t>
  </si>
  <si>
    <t>DT 2.2.3: Regular Maintenance Schedules, Activities and Responsiblities:</t>
  </si>
  <si>
    <t>Annually, the management of the RUVH develops and approves work plans for managing intra-farm canals. These plans include a schedule for canal maintenance, a plan for repair work, and a water distribution plan. Only cleaning and minor repair work in the canals are carried out by RUVH staff, which employs approximately 270 people.
Cleaning and minor repair work in the canals are carried out as follows:
In low-lying areas from late April, when snow begins to melt.
In higher areas from May, after the snow has completely melted.
Types of work include: cleaning canals; sealing joints of trough canals; painting locks and water distribution components.
Repair work in Water Users Association (AWU) canals is conducted using the "Ashar" (It's a traditional Kyrgyz practice of community-based cooperation. People come together to voluntarily contribute their time, labor, resources, or finances to complete a project that benefits the community) approach, where water users and local residents gather under the guidance of the AWU primarily to perform cleaning work on canals and ditches in each village.
Women assist men by preparing food for the participants of the work.
The last time such work was carried out was in 2023.</t>
  </si>
  <si>
    <t>DP 2.2.3.1: RUVH Management Annually Develops and Approves Work Plans</t>
  </si>
  <si>
    <t>DP 2.2.3.2: RUVH Staff, Conduct Cleaning and Minor Repairs In Canals</t>
  </si>
  <si>
    <t>DP 2.2.3.3: Maintenance Starts in April/May, Depending on Snowmelt</t>
  </si>
  <si>
    <t>DP 2.2.3.4: Activities Include Cleaning, Sealing Joints, and Painting Locks</t>
  </si>
  <si>
    <t>DP 2.2.3.5: Repair Work in AWU Canals Conducted Using the "Ashar" Approach</t>
  </si>
  <si>
    <t>DP 2.2.3.6: Community Members, Guided By AWU, Clean Canals</t>
  </si>
  <si>
    <t>Women Support by Preparing Food for Participants</t>
  </si>
  <si>
    <t>DP 2.2.3.7: The Last Canal Maintenance Conducted In 2023</t>
  </si>
  <si>
    <t>DT 3.1.1: The Current State of Water Infrastructure Functionality</t>
  </si>
  <si>
    <t>KI emphasized the importance of repairing canals and other water infrastructure at the headwaters. This is crucial because any inefficiency in these networks at the outset of the canals results in considerable water loss before reaching irrigated site. Therefore, addressing issues at the beginning ensures that water resources are utilized more effectively downstream.The most significant issues requiring special attention and solutions are as follows:
“Karangy-Sai”, it is necessary to replace five lotoks (30-meters) canals with 0.8-sized ones and install velocity dampeners over 36 meters of the canal to slow down the water flow from the height.
“Tegirmenty-Sai”, it is necessary to replace 68 lotok canals, totaling 406 meters.
Alliance route "Kotormo," there is need for replacing 76 lotok canals, totaling 456 meters, and restoring 1.2 kilometers of fallen lotok canals to their original condition or proper functionality.
“DLSGna” canal, the plan entails replacing 4 lotok canals and restoring 6 fallen lotok canals to their original condition or proper functionality.
“ Abdivesher”: Repairing the physical damage of the canals involves restoring 850 meters to make them functional again;  additionally, 650 meters of the canal should be replaced with a monolithic canal. “Abdivesher” the initial 30 meters of pipe, starting with a diameter of 70 cm, will be replaced with a 100 cm diameter pipe to ensure consistent water flow. Similarly, in the Aibike project, the first 20 meters of pipe with a smaller diameter will be replaced with a 100 cm diameter section to maintain consistent water throughput capacity.
“Tailan”: 124-meter lotok canal with a diameter of 0.4 meters needs installation, along with a 150-meter pipe.
“Ak-Bosogo”: 40 meters of Jer aryk at the top section will be replaced with lotok canals, while the remaining part of the canal will be concreted.
“Golbo”: installing 15 meters of lotok canal, replacing 2 km of jer aryk with a monolithic canal, and installing a 100-meter pipe with a capacity of 300 m3.
“Jogorku Besh-Bala”: transfer water from the river "Kunsuu" through a 1200-meter pipe (should be set) with a diameter of 300, alongside implementing mudflow protection measures.
“Tomonku Besh-Bala”: mudflow protection measures are needed for every 1 km.
“Kara-Tash”: installation of 200 meters of canal at the beginning and 500 meters of shore protection is required.
“Shoovaz” site in Karagaty: 16 km of monolithic canals are to be replaced with new ones.
“Leylek's 70th birthday”: 200 meters of canal will be completely renewed using monolithic canals.
At the Monolithic canal in “Top-Tegerek”, 10 lotok canals will be replaced with new ones.
“Kolhoznyi”: the entire 5.4 km length of Jer aryk will be replaced with either a monolith or lotok canal.
“Microrayon”: 1, 1 km of Jer aryk will be replaced with lotok canals.
“Almazar”: existing lotok canals will be replaced with new ones.
“Protravka”: requires replacing 1.5 km of lotok canal and 50 m of monolithic canals with new ones.
:Aeroport”: the entire 3 km length of Jer aryk needs be replaced with a monolithic canal.
For “Aikol”: entire 1.5 km length of Jer aryk will be replaced with a monolithic canal; additionally, a gauging station or water meter need to be installed.
“Kashka”: entire 2.5 km length will be replaced with a monolithic canal.
“Katta-Suu”: 0.5 km length will be replaced with a new monolithic canal.
“Ming-Jygach”: 2.2 km length will be replaced with a new monolithic canal.
Both “Tash-Kyia – 1” 1 km and “Tash-Kyia – 2” 1.1 km length will be replaced with new monolithic canals.
Similarly, “Kichi-Suu” 1.1 km will also be replaced with a new monolithic canal.
For “Shorkol” and “Jeke-Tal”, the 1.8 and 1.7 respectively Jer aryk canal will be replaced with a monolithic canal.
Canal named after Kurbanaly Sabyrov, an additional 500 meters of pipe with a diameter of 300 cm should be added.
For “Chymgen”, 0.9 km of Jer aryk and a 10 m section of the pipe part of the canals should be replaced with a monolithic canal. Additionally, 40 meters of additional pipe with a diameter of 300 l/s should be installed.</t>
  </si>
  <si>
    <t>DP 3.1.1.1: "Karangy-Sai" 30-Meter Lotok Canals For Replacement and Over 36 Meters For Installation of Velocity Dampeners</t>
  </si>
  <si>
    <t>DP 3.1.1.2: "Tegirmenty-Sai" Needs Replacing 406 Meters</t>
  </si>
  <si>
    <t>DP 3.1.1.3: "Kotormo” 456 Meters for Replacement, and 1.2 Kilometers of Fallen Lotok Canals for Restoring</t>
  </si>
  <si>
    <t>DP 3.1.1.4: "DLSGna" 4 Lotok Canals for Replacement, and 6 Fallen Lotok Canals for Restoring</t>
  </si>
  <si>
    <t>DP 3.1.1.5: “ Abdivesher Restoring 850 Meters;  Additionally, 650 Meters for Replacement</t>
  </si>
  <si>
    <t>DP 3.1.1.6: “Abdivesher” the Initial 30 Meters of Pipe, for Replacement of 100 cm Diameter Pipe</t>
  </si>
  <si>
    <t>DP 3.1.1.7: “Aibike” 20 Meters of Pipe for Replacement with 100 cm Diameter Section</t>
  </si>
  <si>
    <t>DP 3.1.1.8: “Taylan” 124-Meter Lotok Canal Needed Installation, along with 150 meter Pipes</t>
  </si>
  <si>
    <t>DP 3.1.1.9: “Ak-Bosogo” 40 Meters of Jer Aryk at the Top Section for Replacement</t>
  </si>
  <si>
    <t>DP 3.1.1.11: “Jogorku Besh-Bala” Transfer Water from the River "Kunsuu" Through 1200-meter Pipe With diameter of 300, Alongside Implementing Mudflow Protection Measures</t>
  </si>
  <si>
    <t>DP 3.1.1.12: “Tomonku Besh-Bala” Mudflow Protection Measures are Needed For Every 1 km</t>
  </si>
  <si>
    <t>DP 3.1.1.13: “Kara-Tash” Installation of 200 Meters of Canal at The Beginning and 500 Meters of Shore Protection</t>
  </si>
  <si>
    <t xml:space="preserve">DP 3.1.1.14: “Shoovaz” Site In Karagaty16 km of Monolithic Canals for Replacement </t>
  </si>
  <si>
    <t>DP 3.1.1.15: “Leylek's 70th Birthday” 200 Meters of Canal for Renewing</t>
  </si>
  <si>
    <t xml:space="preserve"> DP 3.1.1.16: “Top-Tegerek” 10 Lotok Canals Replacement</t>
  </si>
  <si>
    <t>DP 3.1.1.17: “Kolhoznyi” 5.4 km Length of Jer Aryk For  Replacement</t>
  </si>
  <si>
    <t>DP 3.1.1.18: “Microrayon” 1, 1 km of Jer Aryk for Replacement</t>
  </si>
  <si>
    <t>DP 3.1.1.19: “Almazar” 2.3 km Lotok Canals Replacement</t>
  </si>
  <si>
    <t xml:space="preserve">DP 3.1.1.20: “Protravka” 1.5 km of Lotok Canal And 50 m of Monolithic Canals Replacement </t>
  </si>
  <si>
    <t>DP 3.1.1.21: “Aeroport” 3 km Length of Jer Aryk Replacement to Monolithic Canal</t>
  </si>
  <si>
    <t>DP 3.1.1.22 “Aikol”1.5 km Length of Jer Aryk Replacement to Monolithic Canal; Additionally, Gauging Station or Water Meter Needed</t>
  </si>
  <si>
    <t>DP 3.1.1.23: “Kashka” 2.5 km Length Replacement</t>
  </si>
  <si>
    <t xml:space="preserve">DP 3.1.1.24: “Katta-Suu” 0.5 km Length Replacement </t>
  </si>
  <si>
    <t xml:space="preserve">DP 3.1.1.25: “Ming-Jygach” 2.2 Km Length Replacement </t>
  </si>
  <si>
    <t>DP 3.1.1.26: “Tash-Kyia – 1” 1 km and “Tash-Kyia – 2” 1.1 km Length Replacement to New Monolithic Canals</t>
  </si>
  <si>
    <t>DP 3.1.1.27:  “Kichi-Suu” 1.1 km Replacement to New Monolithic Canal</t>
  </si>
  <si>
    <t xml:space="preserve"> DP 3.1.1.28: “Shorkol” and “Jeke-Tal”, the 1.8 and 1.7 Respectively Jer Aryk Canal Replacement to Monolithic Canal</t>
  </si>
  <si>
    <t>DP 3.1.1.29: Canal Named after Kurbanaly Sabyrov, Additional 500 Meters of Pipe with Diameter of 300 cm Needed</t>
  </si>
  <si>
    <t xml:space="preserve"> DP 3.1.1.30: “Chymgen”, 0.9 km of Jer Aryk and 10 m Section of the Pipe Replacement to Monolithic Canal; 40 Meters of Additional Pipe With Diameter of 300 L/s Installation</t>
  </si>
  <si>
    <t>DT 3.2.1: Efficiency of Irrigation Canals</t>
  </si>
  <si>
    <t>The majority of the canals were constructed in the 1970s with an intended lifespan of 25 years. However, these aging systems are causing significant water losses, which in turn, negatively impact irrigation effectiveness and pose a threat to water resources. The RUVH staff are unable to conduct comprehensive repairs, often limited to surface-level maintenance. Consequently, many canals require complete replacement with modern systems. Furthermore, the construction of "earth ditches" is resulting in water losses of up to 60%, exacerbating water scarcity issues. For instance, villages like Aibike experience water shortages as early as June, leading to significant agricultural losses such as the drying up of 50-60% of trees in 2023 year. In addition, the volume and availability of water vary depending on the location of villages within the watershed. There is more water in the upstream areas compared to the downstream ones. This imbalance directly affects the availability of water in the lower reaches of the river, especially in Ak-Bosogo in Razzakov and Aibeke in Toguz-Bulak LSG as it located at the bottom of the river.</t>
  </si>
  <si>
    <t>DP 3.2.1.1: The Majority of Canals, Built in the 1970s with 25-Year Lifespan</t>
  </si>
  <si>
    <t>DP 3.2.1.2: They Now Face Significant Aging Issues Causing Substantial Water Losses</t>
  </si>
  <si>
    <t>DP 3.2.1.3: RUVH Staff Can Only Manage Surface-Level Maintenance</t>
  </si>
  <si>
    <t>DP 3.2.1.4: Ground Ditches Leads to Water Losses of Up To 60%</t>
  </si>
  <si>
    <t>DP 3.2.1.5: Aibike and Similar Villages Suffer Early Water Shortages</t>
  </si>
  <si>
    <t>DP 3.2.1.6: In Aibike Drying Up of 50-60% of Trees In 2023</t>
  </si>
  <si>
    <t>DT 3.3.1: Water source degradation</t>
  </si>
  <si>
    <t>Interviewees noted that over the last 10 years, noticeable decline in precipitation over the last decade. This has led to decreased water levels in rivers and streams, significantly reducing the overall water supply available for irrigation and livestock tending. Additionally, glaciers, crucial water sources, are melting at an alarming rate. The absence of long-awaited rains, followed by sudden heavy downpours that create mudflows, makes things even worse for farmers. This not only diminishes a key long-term water reserve but also contributes to irregular water flow patterns, impacting the reliability of water sources. Due to these challenges, only 20% of agricultural land is currently being irrigated compared to a decade ago. This highlights the severe impact on agricultural productivity and water resource management. The lack of reliable water sources not only impacts agricultural productivity but also threatens the livelihoods and conflict between communities.</t>
  </si>
  <si>
    <t>DP 3.3.1.1: Significant Decline in Precipitation Over the Past Decade</t>
  </si>
  <si>
    <t xml:space="preserve">DP 3.3.1.2: The absence of long-awaited rains </t>
  </si>
  <si>
    <t>DP 3.3.1.3: This is followed by sudden heavy downpours</t>
  </si>
  <si>
    <t>DP 3.3.1.4: Lack of reliable water sources</t>
  </si>
  <si>
    <t>DP 3.3.1.5: Only 20% of Agricultural Land is Currently Irrigated</t>
  </si>
  <si>
    <t>DP 3.3.1.6: Conflicts Jeopardizing Community Well-Being</t>
  </si>
  <si>
    <t>DT 3.3.2: Factors to Disfunctionality of Water Delivery Infrastructure</t>
  </si>
  <si>
    <t>The most critical factors contributing to the dysfunctionality of water delivery infrastructure for irrigation and livestock tending include extreme weather conditions, outdated infrastructure and sand clogging.
Both extreme heat and severe winter weather cause significant damage. Intense heat can cause materials (old canals and irrigation systems ) to degrade, while severe cold can crack channels and rubber connectors.
Long periods without rain followed by intense downpours prevent dry ground from absorbing water quickly. In mountainous areas, this leads to mudflows that damage water canals especially at the head areas.
Over time, sand accumulates in canals, pipes, and water storage sites. Despite our efforts to clean them, some narrow pipes are too small for manual cleaning, requiring assistance for replacement.</t>
  </si>
  <si>
    <t>DP 3.3.2.1: Extreme Heat and Severe Winter Cause Significant Damage</t>
  </si>
  <si>
    <t>DP 3.3.2.2: Mudflows Damage Water Canals</t>
  </si>
  <si>
    <t>DP 3.3.2.3: Over Time, Sand Accumulates in Pipes, And Water Storage Sites</t>
  </si>
  <si>
    <t>DP 3.3.2.4: Some Narrow Pipes Are Too Small for Manual Cleaning</t>
  </si>
  <si>
    <t>DT 3.3.3: Required Specific Technical Equipment</t>
  </si>
  <si>
    <t>To improve the functionality of the damaged infrastructure, the following requirements, equipment, and resources are needed:
Replacement of ground ditches to monolithic canals to ensure more durable and efficient water flow.
Replacement of old pipes upgrading to new, more reliable piping systems to prevent leaks and blockages.
Installation of new water meters implementing modern water meters to accurately monitor and manage water usage.
Details are indicated in the DT 3.1.1.</t>
  </si>
  <si>
    <t>DP 3.3.3.1: Replace Ground Ditches with Monolithic Canals</t>
  </si>
  <si>
    <t>DP 3.3.3.2: Upgrade Old Pipes with New</t>
  </si>
  <si>
    <t>DP 3.3.3.3: Install Water Meters</t>
  </si>
  <si>
    <t xml:space="preserve">DT 4.2.1: Institutions Name in Water Management </t>
  </si>
  <si>
    <t>Leylek District State Administration: Policy development, implementation overall management and decision making at District level.
Regional Water Management (RUVH): at the district level manages and maintains canals, implements water policy, and allocates water among WUAs .
WUAs: Manage canals within their territory, allocate water among villages, collect fees, and participate in decision-making at the village and LSG level.
Village Head: Responsible for water distribution, canal maintenance, fee collection, and water user applications at the village level.
Village Elders and Stakeholders: Participate in water management decisions at the village level, often through negotiations.
Ayil Aimak (LSG) Administration: Considers official water management appeals within their competence.
Local Council: Decisions making at the LSG level.</t>
  </si>
  <si>
    <t>DP 4.2.1.1: Leylek District State Administration</t>
  </si>
  <si>
    <t>DP 4.2.1.2: Regional Water Management (RUVH)</t>
  </si>
  <si>
    <t>DP 4.2.1.3: Water User Associations (WUAs)</t>
  </si>
  <si>
    <t>DP 4.2.1.4: Village Head</t>
  </si>
  <si>
    <t>DP 4.2.1.5: Village Elders and Stakeholders</t>
  </si>
  <si>
    <t>DP 4.2.1.6: Ayil Aimak (LSG) Administration</t>
  </si>
  <si>
    <t>DP 4.2.1.7: Local Council at LSG</t>
  </si>
  <si>
    <t>DT 4.2.2: Specific Responsibilities of Water Management System in District and Ayil Aimak</t>
  </si>
  <si>
    <t>Management at the district level: RUVH staffing - over 170 employees, manages and maintains canals within their responsibility area, implement water policy. Allocates water among WUAs.
Management at the level of Ayil Aimak (LSG) involves WUAs. They manage canals within their territory; allocate water among villages; collect fees for water usage from village heads. 
Management at the village level includes Village Head, who is responsible for water distribution, canal maintenance, and other water infrastructure, as well as collecting fees from each water user. At the beginning of the year, receives applications from water users (farmers) for irrigation water (area, types of agricultural crops, and required volume of water).
Decision-making process depending on the complexity of the issue:
At the village level:
Mostly decisions depending of the context are made with the participation of village elders, the village head, WUAs, and other stakeholders. This often occurs through negotiations. If a decision requires the involvement of high-level decision-makers, the case is referred to higher authorities.
At the level of the LSG: Issues may be directed to the LSG administration or referred for consideration by the local council:
a) Official appeals within the LSG competence are considered by the LSG administration.
b) Issues requiring local council decisions are forwarded to it according to established procedures. Urgent matters are addressed at special sessions of the council deputies.
Subsequent review: Decisions or proposals are then forwarded for consideration to the RUVH at the regional level.
Review of requests from the district level:
In some cases, requests or issues are submitted through the Leylek District State Administration. These district-level requests are forwarded to the LSG for consideration, and issues are resolved according to established procedures, but in reverse order.
Approval of decisions: Decisions are signed by the leaders at each level of decision-making.
The structure of public organizations like the AWUs and the Association of Pasture Users at the LSG level is undergoing changes. Although a regulatory document on their abolition has been issued by the Government of the KR, decisions regarding their future existence have not yet been made. Previous employees are continuing their duties until a new structure for water and pasture resource management at the LSG level is approved.</t>
  </si>
  <si>
    <t>DP 4.2.2.1: District-Level Management (RUVH) Over 170 Employees</t>
  </si>
  <si>
    <t>DP 4.2.2.2: RUVH Manage and Maintain Canals, Implement Water Policy</t>
  </si>
  <si>
    <t>DP 4.2.2.3: RUVH Allocate Water Among Water User Associations (WUA)</t>
  </si>
  <si>
    <t>DP 4.2.2.4: Coordinating With the Leylek District State Administration for Water Management-Related Requests</t>
  </si>
  <si>
    <t>DP 4.2.2.5: Oversight of WUA within their Territory</t>
  </si>
  <si>
    <t>DP 4.2.2.6: Collaborating Closely with RUVH</t>
  </si>
  <si>
    <t>DP 4.2.2.7: Allocating Water Among Villages and Collecting Usage Fees from Village Heads</t>
  </si>
  <si>
    <t>DP 4.2.2.8: Considering Official Appeals within the LSG Jurisdiction</t>
  </si>
  <si>
    <t>DP 4.2.2.9: Facilitating Community Involvement in Canal Maintenance and Repair</t>
  </si>
  <si>
    <t>DP 4.2.2.10: Ensuring Gender-Inclusive Participation in Water Management Activities</t>
  </si>
  <si>
    <t>DP 4.2.2.11: Village Heads Oversee Water Distribution, Canal Maintenance, and Fee Collection from Water Users</t>
  </si>
  <si>
    <t>DP 4.2.2.12: Water Decisions at often through Negotiations</t>
  </si>
  <si>
    <t>DP 4.2.2.13: Complex Issues may be Escalated to Higher Authorities</t>
  </si>
  <si>
    <t>DP 4.2.2.14: At LSG Level, Issues may be Directed to LSG</t>
  </si>
  <si>
    <t>DP 4.2.2.15: Requests from the District Level may be Forwarded to LSG</t>
  </si>
  <si>
    <t>DT 4.2.3: Water Challenges at District, LSG Levels Infrastructure and Service Availability</t>
  </si>
  <si>
    <t>Water allocation is primarily determined by the extent of irrigated land, with 38% of the water supply directed to settlements in the Toguz-Bulak LSG and 62% to Razzakov LSG. 
Water scarcity:
The lack of water resources in the region leads to a shortage of water for irrigation and other purposes. During the hot summer months, in some settlements in the northern part of the Isfana River basin, water is completely absent. However, in 2023, only 20% of irrigated lands received adequate water. This decline is evident in the reduced water flow, with a drop from 1500 liters per second in 1970-1985 to the current 300-400 liters per second.
Water losses:
Outdated irrigation infrastructure, including canals, leads to significant water losses due to leaks. The PVUH sells water at price of 1 tyiyn per liter to WUA, they sell water at a price of 28 tyiyn per liter to head of villages, but up to 60% of this water is lost before it reaches the farmers' fields.
Conflicts:
Water scarcity and losses lead to conflicts between the water users (farmers, local communities), head of villages, WUAs, and the RUVH.</t>
  </si>
  <si>
    <t>DP 4.2.3.1: Water Allocation is Determined by the Extent of Irrigated Land</t>
  </si>
  <si>
    <t xml:space="preserve">DP 4.2.3.2:Water Scarcity: Limited Resources and Reduced Flow (Down from 1500 l/s to 300-400 l/s) </t>
  </si>
  <si>
    <t>DP 4.2.3.3: In 2023, only 20% of Irrigated Lands Received Adequate Water</t>
  </si>
  <si>
    <t>DP 4.2.3.4: Settlements in the Northern Part Faces Summer Water Shortages in Summer</t>
  </si>
  <si>
    <t>DP 4.2.3.5: Leaky Canals, Part of Aging Irrigation Systems, Waste Precious Water</t>
  </si>
  <si>
    <t>DP 4.2.3.6: Up to 60% of Water is Lost Between Purchase by WUAs and Delivery to Farmers</t>
  </si>
  <si>
    <t>DP 4.2.3.7: Water Scarcity Sparks Conflict Among Farmers, Communities, Village Leaders, WUA, RUVH</t>
  </si>
  <si>
    <t>DT 5.1.1: Extreme Weather Impact and Adaptation Measures</t>
  </si>
  <si>
    <t>Droughts usually recur every 5-6 years; the last drought occurred 5-6 years ago, lasting for 2 consecutive years. Such years provide very little fodder for domestic livestock, forcing local residents to purchase feed from other regions of Kyrgyzstan, which becomes very expensive with delivery for farmers. During drought years, water sources dry up. Rivers, streams, and other water sources dry up, leading to a water shortage for irrigation and other purposes.
In recent years, it has been observed that there is often no rain for a long time in summer, causing the land to dry out. Then heavy rain comes, which can lead to floods, damaging canals, farmland, and homes. Compared to previous years, there has been less snowfall; glaciers are shrinking; and hailstorms have nearly ceased.</t>
  </si>
  <si>
    <t>DP 5.1.1.1: Droughts Recur Every 5-6 Years</t>
  </si>
  <si>
    <t>DP 5.1.1.2: The Last Drought Occurred 5-6 Years Ago, Lasting for 2 Consecutive Years</t>
  </si>
  <si>
    <t xml:space="preserve">DP5.1.1.3: Droughts Forcing Expensive Feed Purchases </t>
  </si>
  <si>
    <t>DP 5.1.1.4: Droughts Dry Up Water Sources</t>
  </si>
  <si>
    <t>DP 5.1.1.5: Summers Has Dry Periods Followed By Heavy Rain</t>
  </si>
  <si>
    <t>DP 5.1.1.6: Less Snowfall, Shrinking Glaciers</t>
  </si>
  <si>
    <t>DT 5.1.2: Feedback System From Water Users</t>
  </si>
  <si>
    <t>The RUVH develops an annual work plan for the Leylek District, which includes responsible parts and budget and inputs from various stakeholders, such as WUAs, village heads, and rural activists. This plan incorporates requirements from the national policy for sustainable development as a framework for water management activities.
Weekly meetings are held by the Leylek District Head where all relevant organizations, including heads of Water Users Associations, LSG and villages, are invited to discuss issues related to water availability, usage, and management along with other questions. The RUVH directly collaborates with AWU, less with village heads, rural activists, and other organizations involved in water management. WhatsApp Groups network: To facilitate communication and feedback, WhatsApp groups are established among stakeholders, including water users and Water Users Associations, head of villages, farmers, village activists. The RUVH in urgent cases communicate via WhatsApp group with AWU members, AWUs have WhatsApp group with head of villages and village activists, head of villages have  WhatsApp group with village activists and farmers. This platform allows for real-time communication, enabling water users to inform the WUA about their land size, water needs, and queues for irrigation water, closer to the beginning of the season.
Before each irrigation season, canals are cleaned using the "Ashar" approaches. This practice ensures that water distribution systems are functioning efficiently, and any issues identified during this process can be addressed promptly.
Overall, these practices enable continuous feedback and collaboration among stakeholders, helping to respond effectively to changes in water availability and usage while identifying areas for improvement in water management.</t>
  </si>
  <si>
    <t>DP 5.1.2.1: RUVH Develops an Annual Work Plan</t>
  </si>
  <si>
    <t>DP 5.1.2.2: Plan Incorporates Requirements from the National Policy and Stakeholders</t>
  </si>
  <si>
    <t>DP 5.1.2.3: RUVH Directly Collaborates with AWUs, less with Village Heads, Rural Activists</t>
  </si>
  <si>
    <t>DP 5.1.2.4: Weekly Meetings at Leylek District and LSG</t>
  </si>
  <si>
    <t>DP 5.1.2.5: WhatsApp Groups Facilitates Real-Time Communication</t>
  </si>
  <si>
    <t>DP 5.1.2.6: "Ashar" Approaches for Seasonal Canal Preparing</t>
  </si>
  <si>
    <t>DT 5.1.3: Infrastructure Locations in Hazard-Prone Areas</t>
  </si>
  <si>
    <t xml:space="preserve">
In some villages, water infrastructure systems, primarily ground ditches, are situated in hazard-prone areas, often at their outset. These placements can exacerbate erosion and bank damage during flood.</t>
  </si>
  <si>
    <t>DP 5.1.3.1: Mainly Ground Ditches Particularly Near the Source Located in Flood-Prone Areas</t>
  </si>
  <si>
    <t>DP 5.1.3.2: These Canals Susceptible to Erosion and Damage During Floods</t>
  </si>
  <si>
    <t>DT 5.2.1: Resilience Measures for Existing Infrastructure in Hazard Zones</t>
  </si>
  <si>
    <t>Supporting walls, gabions, and bank stabilization structures have been installed. Primarily, these constructions have been erected with the support of international and local organizations, sponsors, and the backing of local residents. However, in some areas, despite these measures, strong floods still cause erosion. This situation necessitates ongoing support and maintenance efforts to ensure their effectiveness.</t>
  </si>
  <si>
    <t>DP 5.2.1.1: Supporting Walls, Gabions, and Other Structures Installed to Stabilize Banks</t>
  </si>
  <si>
    <t>DP 5.2.1.2: International/Local Institutions and Communities Supported</t>
  </si>
  <si>
    <t>DP 5.2.1.3: Some Areas Still Experience Erosion During Strong Floods</t>
  </si>
  <si>
    <t>DP 5.2.1.4: The is Need for Continuous Maintenance</t>
  </si>
  <si>
    <t>DT 5.2.2: Climate Change Adaptation Measures</t>
  </si>
  <si>
    <t>Some farmers have installed drip irrigation equipment to efficiently use water by directing it directly to the plant roots, minimizing losses from evaporation and seepage. Another practice involves using polyethylene mulch to cover the soil, reducing water evaporation from the soil surface. Farmers collect snow under fruit trees, allowing the melted water to gradually seep into the soil, providing moisture to trees at the beginning of the growing season. Climate resilient crops are being introduced. Details are reflected in the interview with agricultural management.</t>
  </si>
  <si>
    <t>DP 5.2.2.1: Drip Irrigation Technology Experience</t>
  </si>
  <si>
    <t>DP 5.2.2.2: Polyethylene Mulching Experience</t>
  </si>
  <si>
    <t>DP 5.2.2.3: Snow Collection and Retention Experience</t>
  </si>
  <si>
    <t>DP 5.2.2.4: Climate resilient crops are being introduced</t>
  </si>
  <si>
    <t>Data Saturation: Number of new DPs</t>
  </si>
  <si>
    <t>Tool # 2 – FGD/MFGD 2 sessions (Razzakov City Hall and  Toguz-Bulak Ayil Aimak ) Agricultural Land Management</t>
  </si>
  <si>
    <t>Razzakov, Toguz-Bulak, Male</t>
  </si>
  <si>
    <t>KII ID (KGZ_Isfana_ Razzakov _Agriculture land_15042024;
KGZ_Isfana_Toguz-Bulak_Agriculture land_16042024)</t>
  </si>
  <si>
    <t xml:space="preserve">KII level (The Chief Specialist of the Department of Land Resources in the city of Razzakov, head of village, farmersDeputy of the Toguz-Bulak Ayil Aymak, Water Users Association of the Toguz-Bulak Ayil Aymak “Sarkent-Suu”, land specialist) </t>
  </si>
  <si>
    <t>Ming-Jygach</t>
  </si>
  <si>
    <t>DT 1.2.1: Land types:</t>
  </si>
  <si>
    <t>DP 1.2.1.1: Located in Northern part of the Turkestan Range, at Altitude 1,300 and 1534 m a.s.l. Respectively</t>
  </si>
  <si>
    <t>DP 1.2.1.2 Administrative Units of Razzakov Include 1 city and 6 Villages; Toguz-Bulak LSG - 7 Village</t>
  </si>
  <si>
    <t>DP 1.2.1.3: Ak-Boso and Samat from Razzakov have Status “Border Villages”</t>
  </si>
  <si>
    <t>DP 1.2.1.4: Administrative Center: Razzakov the same;  Toguz-Bulak LSG – Min-Jygach</t>
  </si>
  <si>
    <t>DP 1.2.1.7: Razzakov: Hay Growing Area: 872 hectares</t>
  </si>
  <si>
    <t>DP 1.2.1.8: Razzakov: Pasture Area: 1,253 hectares</t>
  </si>
  <si>
    <t>DP 1.2.1.13: Agricultural Land Dominated(over 90%)</t>
  </si>
  <si>
    <t xml:space="preserve">DP 1.2.1.14: Arable Land is the Most Common Type </t>
  </si>
  <si>
    <t>DP 1.2.1.15: Tree Cover is Relatively Rare in Both Areas</t>
  </si>
  <si>
    <t xml:space="preserve">DT 1.3.1: Land Ownership Difference </t>
  </si>
  <si>
    <t>DP 1.3.1.1:  Private Land Belong to Households</t>
  </si>
  <si>
    <t>DP 1.3.1.2:  LSG Land is under the LSG</t>
  </si>
  <si>
    <t>DT 1.3.1.3: LSG Owns Cooperative Lands, Partially Managed by The District Administration</t>
  </si>
  <si>
    <t xml:space="preserve">DP 1.3.1.4: Unsuitable land are under District Balance </t>
  </si>
  <si>
    <t>DP 1.3.1.5: The District State Administration Maintains Land Ownership to Grant Exemption to the LSG from Land Taxes</t>
  </si>
  <si>
    <t>DP 1.3.1.6: State Plans to Transfer These Lands to Private Investors</t>
  </si>
  <si>
    <t>DP 1.3.1.7: Residents Perceived Risk of Lands Becoming  District Property</t>
  </si>
  <si>
    <t>DP 1.3.1.8: Land Use Taxes Will Go to the District Administration</t>
  </si>
  <si>
    <t>DP 1.3.1.9: Conflicts Persist, and No Decision Has Been Reached Yet</t>
  </si>
  <si>
    <t>DT 1.3.3:  Industrial Activities</t>
  </si>
  <si>
    <t xml:space="preserve">DP 1.3.3.1:  A sandblock-Making Facility Operates </t>
  </si>
  <si>
    <t>DP 1.3.3.3: Razzakov Has Two Brick Factories</t>
  </si>
  <si>
    <t>DP 1.3.2.4: Locals Do Not Feel Pollution</t>
  </si>
  <si>
    <t>DT 1.3.4: Current Land Use Plan</t>
  </si>
  <si>
    <t>There is land designated for recreation: A pioneer camp for children's recreation exists within the "Too-Jailoo" territory belongs to Razzakov. And a private tourist area with a swimming pool spans 80 hectares and caters to recreation in Toguz-Bulak.
There are no designated areas for biodiversity conservation or buffer zones (like water protection zones).</t>
  </si>
  <si>
    <t>DP 1.3.4.1: A Pioneer Camp for Children's Recreation</t>
  </si>
  <si>
    <t>DP 1.3.4.2: A Private Tourist Area with a Swimming Pool</t>
  </si>
  <si>
    <t>DP 1.3.4.3: No Areas for  Biodiversity/Water Protection</t>
  </si>
  <si>
    <t>DT 1.3.6: The Main Crops Grown in the Watershed</t>
  </si>
  <si>
    <t>Both Toguz-Bulak and Razzakov cultivate a variety of crops, fruit trees including: wheat, barley, and corn, vegetables, potatoes, apple trees, apricots, and cherries and perennial grasses (for grazing or hay mainly clover and sainfoin)
Differences: Toguz-Bulak KII mentioned several additional crop categories: onions, oil plants (for seed production).</t>
  </si>
  <si>
    <t>DP 1.3.6.1: Both LSG cultivate  crops and fruit trees</t>
  </si>
  <si>
    <t>DP 1.3.6.2: Toguz-Bulak has additional crop categories</t>
  </si>
  <si>
    <t>DT 1.3.7: Specific Crop Planting Times and Preferences</t>
  </si>
  <si>
    <t>Razzakov and Toguz-Bulak LSG have similar agricultural practices with a strong focus on Spring Wheat, Barley, and Corn. They differ slightly in sowing and harvesting timings, crop diversity, and value emphasis, tailored to their specific climatic conditions.
Both sites have significant sowing periods in early spring for Spring Wheat and Barley. Razzakov starts slightly earlier (Feb 15) compared to Toguz-Bulak (Mar 10).
The main harvesting period is similar, predominantly from July to September. Razzakov’s crops like Spring Wheat and Barley can extend to October, while Toguz-Bulak's main crops, including Winter Wheat, finish by mid-September.
Both sites prioritize Spring Wheat and Barley with similar values (1 and 2, respectively), highlighting their importance.
Corn is given a mid-level value (3) in both regions, indicating its moderate importance.
Potatoes are considered of higher value in Toguz-Bulak (Value 4) compared to Razzakov (Value 5), suggesting a greater emphasis.
Toguz-Bulak includes additional crops like Winter Wheat and Oilseeds (Sunflower) not mentioned in Razzakov.
Both sites adapt sowing times based on specific weather conditions, such as early sowing of Spring Wheat in Toguz-Bulak due to warmer conditions in 2023 and unusual sowing times for Winter Wheat.</t>
  </si>
  <si>
    <t>DP 1.3.7.1: Sites Have Similar Agricultural Practices but Differ Slightly Due To Climate</t>
  </si>
  <si>
    <t>DP 1.3.7.2: Both Sow in Early Spring, With Razzakov Earlier, and Harvest from July to September</t>
  </si>
  <si>
    <t>DP 1.3.7.3: Both Sites Prioritize Spring Wheat and Barley With Equal Value</t>
  </si>
  <si>
    <t xml:space="preserve"> DP 1.3.7.4: Corn is 3d Important Crop in Both Site</t>
  </si>
  <si>
    <t xml:space="preserve"> DP 1.3.7.4: Toguz-Bulak Includes Additional Crops like Winter Wheat and Oilseeds</t>
  </si>
  <si>
    <t xml:space="preserve"> DP 1.3.7.5: Potatoes are Considered of Higher Value in Toguz-Bulak compared to Razzakov</t>
  </si>
  <si>
    <t>DT 1.3.8: The Sowing, Growing or Harvest Seasons Change in the Last 20 Years</t>
  </si>
  <si>
    <t>Until 2023, the sowing of winter wheat in Toguz-Bulak LSG was usually carried out from 5 to 20 October. However, in 2023, due to abnormally warm weather, sowing was postponed to December. This was done to avoid premature germination of seeds. In Razzakov there are no significant changes.</t>
  </si>
  <si>
    <t>DP 1.3.8.1: Due to Unusually Warm Weather There Was Delay In Winter Wheat Sowing</t>
  </si>
  <si>
    <t>DP 1.3.8.2: In Razzakov there are no significant changes</t>
  </si>
  <si>
    <t>DT 1.3.9: Differences in Crop Health, Maturity Rates, or in Overall Productivity</t>
  </si>
  <si>
    <t>In Isfana due to the increasing droughts in recent years, farmers are increasingly turning to the cultivation of perennial sainfoin, which is more resistant to water shortages. Drought also contributes to the proliferation of certain insect pests, such as locusts, which cause significant damage to farms. In 2023, the Department of Plant Protection and Quarantine conducted free spraying against locusts on 13,000 hectares. In light of these new challenges, farmers are in urgent need of training on selecting drought-resistant and disease-resistant varieties of agricultural crops. 
In the Toguz-Bulak LSG due to extreme weather conditions (unusual hot summers and cold winters) especially  in the past two years observed:
Diseases: 1). Apple trees in the eastern part of the ayil aimak have been affected by apple cancer. 2). New diseases have also appeared on the bark of poplars.
Pests: Colorado Potato Beetle: This pest first appeared in the ayil aimak in 1986 and has continued to damage crops ever since.
Potato Nematodes: There are many thin worms (nematodes) on potato tubers, which were also present before. Farmers previously used medications to control them, but these medications are now unavailable, is no longer in the market.
The number of weeds in the fields has increased significantly.
Farmers in both sites are facing new challenges due to climate change. In Razzakov and Toguz-Bulak LSG droughts necessitate a shift to more water-resistant crops like sainfoin. Toguz-Bulak experiences extreme weather that promotes diseases and pests, demanding training on identifying and managing these threats. Farmers noted the need for capacity building trainings on: Farmers need training on identifying and controlling crop diseases; developing and implementing effective weed control methods; ensuring access to necessary medications for pest and disease control.</t>
  </si>
  <si>
    <t>DP 1.3.9.1: Farmers Turn To Sainfoin Due To Droughts</t>
  </si>
  <si>
    <t>DP 1.3.9.2: Drought Conditions Have Led to a Rise In Insect Pests, Such as Locusts</t>
  </si>
  <si>
    <t>DP 1.3.9.4: Unusually Hot Summers and Cold Winters Have Been Observed In the Past Two Years</t>
  </si>
  <si>
    <t>DP 1.3.9.5: Apple Trees Are Being Affected by Cancer</t>
  </si>
  <si>
    <t>DP 1.3.9.6: New Diseases Have Appeared on The Bark of Poplars</t>
  </si>
  <si>
    <t>DP 1.3.9.7: Potato Nematodes Infest Potato Tubers, and Effective Medications are Now Unavailable</t>
  </si>
  <si>
    <t xml:space="preserve">DP 1.3.9.8: Weeds Increasing </t>
  </si>
  <si>
    <t>DP 1.3.9.9: Farmers Urgently Need Capacity Building Trainings</t>
  </si>
  <si>
    <t xml:space="preserve">DT 1.3.10: The Main Factors and Hazards </t>
  </si>
  <si>
    <t>DP 1.3.10.1: Increased Heavy Rain After Extended Dry Spell Cause Mudflows</t>
  </si>
  <si>
    <t>DP 1.3.10.2: 36 ha Affected by Mudflows Became Unproductive</t>
  </si>
  <si>
    <t>DP 1.3.10.3: Frequent Droughts Increasing Scarcity of Irrigation Water</t>
  </si>
  <si>
    <t>DP 1.3.10.4: Hot Summers and Cold Winters Worsen Apple Diseases and Pests</t>
  </si>
  <si>
    <t xml:space="preserve">DP 1.3.10.5: Late Frosts Damage Fruit Trees </t>
  </si>
  <si>
    <t>DP 1.3.10.6: Hailstorms Damage Fruit Trees Significantly</t>
  </si>
  <si>
    <t>DP 1.3.10.7: Spread of Locusts and Other Pests Cause Significant Crop Damage</t>
  </si>
  <si>
    <t>DP 1.3.10.8: Rapid Spread of Weeds Reduces Crop Yields</t>
  </si>
  <si>
    <t>DP 1.3.10.9: Heavy Rainfall Threatens Topsoil</t>
  </si>
  <si>
    <t>DP 1.3.10.10: Untreated River Water Used for Irrigation</t>
  </si>
  <si>
    <t>DP 1.3.10.11: Outflow of Young People Results</t>
  </si>
  <si>
    <t xml:space="preserve">DP 1.3.10.12: Limited Access to Information </t>
  </si>
  <si>
    <t>DP 1.3.10.13: Experts Shortage Hinders Modern Agriculture</t>
  </si>
  <si>
    <t>DP 1.3.10.14: Farmers Forced to Adapt Sowing Times</t>
  </si>
  <si>
    <t>DP 1.3.10.15: Weather Variability Affects Sowing Periods Differently</t>
  </si>
  <si>
    <t>DP 1.3.10.16:Lack of Finance Limitats New Technologies and Expanding Market Access</t>
  </si>
  <si>
    <t>DT 4.3.1: Partnerships among Stakeholders for decision making and Development</t>
  </si>
  <si>
    <t>There is a good relationship among local stakeholders in the research site. Communication flows top-down, starting from the Department of Expertise in Agricultural Crops and Horticulture, or the Department of Livestock Breeding, Pastures, and Forage of the Ministry of Water Resources, Agriculture, and Processing Industry of the Kyrgyz Republic, through their district-level branches, to the Head of the Leylek District, then to the Mayor's Office of Razzakov City, and finally to the heads of the Ayil Aimak and villages, farmers, and village activities. Communication can also flow in the same way from the bottom up.
International and public organizations can communicate through the national-level government bodies, or at the district level, or rarely on through the heads of the villages and activists.
The business sector can collabourate at any level with farmers, or via the heads of villages, or through district-level officials.
Typically, information is disseminated through LSG leaders, head of villagers who then organize village meetings.
For decision making processes depending of the issues will involve different type of approaches. Decisions are made by local authorities (village administration) depending on the issue, either through a commission or discussed at a session of the local council deputies. Head of the LGS can make decision, the consideration of a matter requires a decision by the local council, they make a decision in accordance with the established legal procedure. If the matter is urgent, an extraordinary (ad hoc) council meeting is convened. Based on their decision, the head of the LSG administration issues a resolution.
If agricultural land is under the jurisdiction of the district state administration, decisions are made by the head of the district state administration (Akim) based on the relevant commissions' recommendations. Depending on the issue, a commission is formed, which may include representatives from the Ayil Aimak (LSG), the Department of Agricultural Development, regional representatives of the Department of Road Management under the Ministry of Transport and Communications, the Ministry of Emergency Situations, the Ministry of Natural Resources, Ecology, and Technical Supervision, local public organizations, the business sector, and others. Based on the commission's decision, the Akim issues an order approving the land plot allocation.
Agreements or contracts for joint land use can be concluded between government bodies, public organizations, and the business sector for short or long-term use. The decision-making approaches in government bodies are generally consistent. Land under the District Administration is leased to farmers through auctions, allowing interested parties to compete. The land is granted for a period of 5-7 years. A special commission conducts the auction and makes decisions. Announcements for upcoming auctions are published in local newspapers, broadcast on TV, and posted on bulletin boards.
Village residents typically address their land use queries by officially writing to the head of the LSG. Alternatively, they may rely on village acquaintances to navigate procedures. Village heads organize meetings before planting, irrigation, or harvesting seasons where residents can voice suggestions or concerns. "Ashar" events are also common, where locals clean irrigation canals, plant trees, and engage in community work, offering another platform to express concerns.
Additionally, the village administration holds annual meetings with representatives from public organizations, the business sector, farmers, and the local council to discuss land and water resource issues. During these sessions, participants propose solutions and address concerns.
Furthermore, farmers have access to discounted fertilizers through the LSG, which submits requests to the Agriculture Department. These goods are then provided at a 5-10% discount compared to market prices. Local farmers also benefit from the state program "Support for Farmers," which offers preferential loans from banks like "Ayil Bank," the RSK Bank, and local banks.</t>
  </si>
  <si>
    <t>DP 4.3.1.1: Efficient Communication Framework Exists</t>
  </si>
  <si>
    <t>DP 4.3.1.2: Governmental Communication Channels Extend from National to Local Administrative Levels</t>
  </si>
  <si>
    <t>DP 4.3.1.3: LSGs Facilitate Communication with Farmers and Village Activities</t>
  </si>
  <si>
    <t>DP 4.3.1.4: International and Public Organizations Communicate through Government Bodies</t>
  </si>
  <si>
    <t>DP 4.3.1.5: Business Sector May Collabourate Directly with Farmers</t>
  </si>
  <si>
    <t>DP 4.3.1.6: Decision-Making Processes Vary By Issue</t>
  </si>
  <si>
    <t>DP 4.3.1.7: Urgent Matters Prompt Ad Hoc Council Meetings</t>
  </si>
  <si>
    <t>DP 4.3.1.8: Resolutions are Issued by the Head of the LSG</t>
  </si>
  <si>
    <t xml:space="preserve">DP 4.3.1.9: Decisions for Agricultural Land Under District State Administration is Based on Commission </t>
  </si>
  <si>
    <t>DP 4.3.1.10: Commission Includes Governmental and Civil Society Organizations</t>
  </si>
  <si>
    <t xml:space="preserve">DP 4.3.1.11: Akim Issues Orders for Land Plot Allocation </t>
  </si>
  <si>
    <t xml:space="preserve">DP 4.3.1.12: Business Sector can Enter Into Agreements </t>
  </si>
  <si>
    <t>DP 4.3.1.13: District Administration Land is Leased to Farmers Through Auctions</t>
  </si>
  <si>
    <t>DP 4.3.1.14: Auctions are Announced Via Local Media and Bulletin Boards</t>
  </si>
  <si>
    <t>DP 4.3.1.15: Residents Submit Land Use Correspondence to the LSG Head</t>
  </si>
  <si>
    <t>DP 4.3.1.16: Villagers seek advice from Acquaintances</t>
  </si>
  <si>
    <t>DP 4.3.1.17: "Ashar" Provides Platforms to Concerns</t>
  </si>
  <si>
    <t>DP 4.3.1.18: Annual Meetings Address Land and Water Resource Issues with Stakeholders</t>
  </si>
  <si>
    <t>DP 4.3.1.19: Farmers Benefit From Discounted Fertilizers</t>
  </si>
  <si>
    <t xml:space="preserve">DP 4.3.1.20: There Is Referential Loans From Banks </t>
  </si>
  <si>
    <t xml:space="preserve">DT 4.3.2: Partnerships Between Stakeholders </t>
  </si>
  <si>
    <t>There are partnerships and collabourations between non-profit organizations and other stakeholders and LSG to address specific land use and development issues. International Organizations, Local Non-Profit Organizations, and private sector representatives collabourate with LSG, mostly through governmental bodies. They may reach them from top-down channels such as the Ministry of Agriculture and its district departments or the Head of the District State Administration, or bottom-up channels through the head of the LSG, Jamaats. For example, in Toguz-Bulak, the World Food Programme (WFP) and JICA work with Jamaats after establishing good relationships. Sometimes, Local Non-Profit Organizations and private sector representatives may directly reach LSG and village leaders through acquaintances. There are initiatives to provide support in installing drip irrigation equipment and supplying seeds of new varieties.
Private Sector and Entrepreneurs engage in public-private partnerships with government bodies and farmers to provide resources and technical support for agricultural development. They form agreements with farmers to purchase produce at wholesale prices.
National Banks, under the state program "Support for Farmers," such as "Ayil Bank" and the RSK Bank, provide concessional loans to local farmers, facilitating financial support for agricultural development.
LSG and District Authorities organize annual meetings with representatives from public organizations, the business sector, farmers and local councils to discuss land and water resource issues. Farmers can submit requests to the LSG, District State Administration based on community needs and proposals.
Public-Private Partnerships involve collabourations between private companies and governmental agencies to address land use issues and enhance agricultural productivity. Farmers form agreements with private companies for the sale of produce.
Farmers participate in annual agricultural product fairs at regional and national levels. These events serve as platforms for expanding partnerships and establishing contracts.</t>
  </si>
  <si>
    <t>DP 4.3.2.1: International Organizations Collabourate with LSG through Governmental Bodies</t>
  </si>
  <si>
    <t>DP 4.3.2.2: Local Non-Profit Organizations and Private Sector collabrate with LSG Directly</t>
  </si>
  <si>
    <t>DP 4.3.2.3: Form Public-Private Partnerships Providing Resources and Technical Support</t>
  </si>
  <si>
    <t>DP 4.3.2.4: National Banks Provide Concessional Loans</t>
  </si>
  <si>
    <t>DP 4.3.2.5: LSG Organize Annual Meetings to Discuss Land and Water Resource Issues</t>
  </si>
  <si>
    <t>DP 4.3.2.6: They Accept Requests from Farmers Based on Community Needs</t>
  </si>
  <si>
    <t>DP 4.3.2.7: Farmers Participate in Regional and National Fairs to Expand Network</t>
  </si>
  <si>
    <t>DP 4.3.2.8: Parties Work Through Formal Agreements</t>
  </si>
  <si>
    <t>DT 5.1.1: Impact of Changing Climate Over the Last 20 Years</t>
  </si>
  <si>
    <t>Due to heavy rains and resulting flash floods, agricultural lands are undergoing significant degradation, prompting farmers to switch from planting clover to sainfoin. Annually, farmers face various weather-related challenges. In many areas with perennial crops, local residents have adopted sainfoin cultivation because it requires less water and offers higher productivity compared to clover. Previously, most areas were irrigated, but now only 20% receive water, leading to a decline in vegetable cultivation. Conversely, the opening of the border with Uzbekistan has allowed the locals from Razzakov purchase of vegetables at lower prices. Currently, in non-irrigated areas, depending on the terrain and ease of harvesting, farmers grow barley, wheat, or sainfoin.</t>
  </si>
  <si>
    <t>DP 5.1.1.1: Agricultural Lands are under Degradation</t>
  </si>
  <si>
    <t>DP 5.1.1.2: Farmers Face Various Weather Challenges</t>
  </si>
  <si>
    <t xml:space="preserve">DP 5.1.1.3:  Local Residents Adopted Sainfoin Cultivation </t>
  </si>
  <si>
    <t>DP 5.1.1.4:  Now Only 20% of the Land Receive Water</t>
  </si>
  <si>
    <t>DP 5.1.1.5: Border Opening Provides Cheep Vegetables</t>
  </si>
  <si>
    <t>DP 5.1.1.6: In Non-Irrigated Areas, Farmers Grow Barley, Wheat, or Sainfoin</t>
  </si>
  <si>
    <t>DT 5.1.2: Soil Degradation  in the Last 20 years</t>
  </si>
  <si>
    <t>There are no unsuitable or degraded lands for cultivation in Razzakov. In the Toguz-Bulak LSG 25 hectares of land in Aybike turned out to be covered with sand and stones, and 11 hectares in Min-Zhygach also suffered from mudflow deposits. These areas are marked on the map.</t>
  </si>
  <si>
    <t>DP 5.1.2.1: No Degraded Lands for Cultivation in Razzakov</t>
  </si>
  <si>
    <t>DP 5.1.2.2: Suffered land From Mudflow Toguz-Bulak LSG</t>
  </si>
  <si>
    <t>DT 5.2.1: Deforestation and Land Conversion to Agriculture, Industrialization</t>
  </si>
  <si>
    <t>In recent times in Razzakov, the area of settlements has been expanding. Five years ago, 17 hectares of agricultural land were transformed into settlement areas. Currently, the government has imposed a moratorium on the transformation of agricultural land into settlement areas. No changes occured in Toguz-Bulak.</t>
  </si>
  <si>
    <t>DP 5.2.1.1: Agricultural Land  Transformed into Settlement Areas  in Razzakov</t>
  </si>
  <si>
    <t>DP 5.2.1.2: No Changes Occured in Toguz-Bulak</t>
  </si>
  <si>
    <t>DT 5.2.2: Cases of Urbanization or Industrialization, Resulting in Deforestation</t>
  </si>
  <si>
    <t>There has been no deforestation associated with residential areas, commercial development, or industrial facilities.</t>
  </si>
  <si>
    <t>DP 5.2.2.1: No Deforestation Associated with Residential Areas</t>
  </si>
  <si>
    <t xml:space="preserve">DT 5.2.3: Specific Agricultural Practices </t>
  </si>
  <si>
    <t>Farmers in the region independently determine their agricultural practices and crop rotation strategies due to the absence of guidance or agriculture specialist in the region. They select crops they deem most suitable for their land. In recent years, some farmers have opted to sow perennial legume crops like sainfoin to allow their land to rejuvenate, as this crop enriches the soil and requires no additional irrigation. Others leave their land fallow periodically and utilize fertilizers, both organic and inorganic. However, the region lacks large-scale farmers who can supply products to broader markets. Additionally, there is a lack of comprehensive data on agricultural approaches, soil cultivation methods, and fertilizer and pesticide usage.
While fertilizers are utilized, there is a shortage of qualified specialists capable of conducting soil analyses and recommending appropriate fertilizers. Insufficient understanding of soil characteristics hinders the selection of optimal fertilizer types and dosages, potentially leading to improper application. Furthermore, some fertilizers are prohibitively expensive. Addressing these challenges necessitates training farmers and gardeners in proper fertilizer selection and application, as well as promoting the adoption of more environmentally friendly farming methods.</t>
  </si>
  <si>
    <t>DP 5.2.3.1: Farmers Independently Determine Their Agricultural Practices</t>
  </si>
  <si>
    <t>DP 5.2.3.2: Farmers Alternate Land and Use Various Fertilizers</t>
  </si>
  <si>
    <t>DP 5.2.3.3: Region Lacks Data on Agricultural Approaches</t>
  </si>
  <si>
    <t>DP 5.2.3.4: Shortage of Qualified Specialists</t>
  </si>
  <si>
    <t>DP 5.2.3.5: Challenges in Fertilizer Selection and Application</t>
  </si>
  <si>
    <t>DT 5.3.1: The Types of Crops Changes in the Last 20 Years</t>
  </si>
  <si>
    <t>In Toguz-Bulak last 2-3 years local varieties of apple trees (Eshek alma) have been replaced with the Golden Delicious variety. It can be stored for up to 6 months, allowing farmers to sell apples for a longer period of time. It is also more resistant to certain diseases. Golden Delicious is grown in areas where drip irrigation equipment is installed. 
In the site farmers have switched massively from clover to sainfoin last 5-6 years . Sainfoin yields a higher crop of green mass and hay compared to clover. It is more drought-resistant than clover, making it more suitable for cultivation in water-deficient conditions.</t>
  </si>
  <si>
    <t xml:space="preserve">DP 5.3.1.1: Transition to Golden Delicious Apples </t>
  </si>
  <si>
    <t>DP 5.3.1.2: Apple Offer Extended Storage Time</t>
  </si>
  <si>
    <t>DP 5.3.1.3: It Boasts Greater Resistance to Certain Diseases</t>
  </si>
  <si>
    <t>DP 5.3.1.4: Drip Irrigation Systems in Practice</t>
  </si>
  <si>
    <t xml:space="preserve">DP 5.3.1.5: Mass Adoption of Sainfoin </t>
  </si>
  <si>
    <t>DP 5.3.1.6: Sainfoin Gives Higher Yield Drought Resistance</t>
  </si>
  <si>
    <t xml:space="preserve">DT 5.3.2: Strategies to Improve Resource Efficiency </t>
  </si>
  <si>
    <t>In Toguz-Bulak farmers have started using drip irrigation approaches. Drip irrigation equipment has been installed on 3 hectares of land in fruit orchards where peaches and apple trees are grown in the village of Aybike, and on 2 hectares in the village of Min-Zhygach, in fruit orchards where apple and cherry trees are cultivated. Additionally, farmers practice mulching, using polyethylene as mulch to protect the soil and plants, conserve moisture in the soil, suppress weed growth, and protect plants from pests and diseases.
Local residents are aware of the climate change occurring, which negatively affects their agricultural activities. The shortage of irrigation water is particularly acute, becoming more pronounced each year. There is also an increase in the frequency of drought periods, heavy rains, and flash floods.
In light of this, they emphasize the need for capacity building training sessions on:
Using drought-resistant varieties of agricultural crops; Rational application of fertilizers; Effective methods of weed and pest control, as well as crop diseases; New approaches to the efficient use of irrigation water.
Farmers in Toguz-Bulak expressed that, at present, capacity building training for farmers holds greater significance than financial assistance. According to them, acquiring knowledge is essential for effectively managing agriculture amidst evolving climate conditions.
In Razzakov the introduction of new varieties is happening, but not on a large scale. Soil composition is not being studied, which can lead to inefficient use of fertilizers and reduced yields. Farmers need specialized research to study soil composition in order to select optimal fertilizers to increase their yield and improve product quality. It has been observed recently that few farmers are growing vegetables and greens due to the scarcity of irrigation water, especially in the second half of the summer when there is almost no water in some settlements. New technologies such as drip irrigation or rainwater harvesting are not practiced in the territory of Razzakov city and its villages. With the opening of the border with Uzbekistan, the needs of local residents for agricultural products are being met. In many areas with perennial plants, local residents have switched to growing sainfoin instead of clover.</t>
  </si>
  <si>
    <t>DP 5.3.2.1: In Toguz-Bulak Farmers Adopted Drip Irrigation Techniques in 5 ha Area</t>
  </si>
  <si>
    <t>DP 5.3.2.2: Mulching With Polyethylene is Employed to Conserve Moisture</t>
  </si>
  <si>
    <t>DP 5.3.2.3: Farmers Recognize Climate Change Impacts</t>
  </si>
  <si>
    <t>DP 5.3.2.4: Farmers Need the Urgency of Capacity Building Sessions</t>
  </si>
  <si>
    <t>DP 5.3.2.5: In Razzakov Introduction of New Crop Varieties Is Limited</t>
  </si>
  <si>
    <t>DP 5.3.2.6: In Razzakov Soil Composition Unstudied</t>
  </si>
  <si>
    <t>DP 5.3.2.7: In Razzakov Farmers Require Specialized Research for Optimal Fertilizer Selection</t>
  </si>
  <si>
    <t>DP 5.3.2.8: In Razzakov Scarcity of Irrigation Water Discourages Vegetable Cultivation</t>
  </si>
  <si>
    <t xml:space="preserve">DP 5.3.2.9: No New Technologies to Mitigate Water Shortage </t>
  </si>
  <si>
    <t>DP 5.3.2.10: Limited Adoption of Modern Irrigation Technologies</t>
  </si>
  <si>
    <t>DP 5.3.2.11: Border Opening with Uzbekistan Fulfills Local Agricultural Product Demands</t>
  </si>
  <si>
    <t>Tool #  3 – FGD/MFGD 2 sessions (in each LSG) with Pasture Land Managers, livestock rearers</t>
  </si>
  <si>
    <t>KII ID (KGZ_Isfana_Razzakov_pasture_17042024; KGZ_Isfana_Toguz-Bulak_Pasture land_16042024)</t>
  </si>
  <si>
    <t xml:space="preserve">KII level (Chief Specialist of the Department of Land Resources of the Razzakov, Pasture Committee, Land specialist, Deputy of the Toguz-Bulak Ayil Okmoty, Pasture committee of the Toguz-Bulak Ayil Aymak (LSG), Water User’s Association of the Ail Aymak of Toguz-Bulak “Sarkent-Suu”, herders) </t>
  </si>
  <si>
    <t>DT 1.2.1. Shared Pasture Lands with Communities from Tajikistan or Kyrgyzstan</t>
  </si>
  <si>
    <t>From other countries, no cattle grazing is allowed. Livestock from neighboring villages Sumbula, and Leylek LSG encroach on near village pastures, making it challenging to manage these grazing areas. Livestock primarily graze around the villages until the 20-25th of May, and after that date, they move to distant pastures, which belong to the Leylek Forestry Enterprise. They stay there until mid-September or until the first snowfall, and then they descend to the villages. Shepherds on near village pastures use convenient migration routes to reach grazing areas.
In distant pastures, there are established migration routes along the gorges. These routes are used without modification, no  changes over time which makes them susceptible to degradation.
The same migration routes are used for all cattle and sheep and goats.</t>
  </si>
  <si>
    <t>DP 1.2.1.1: No cattle grazing from other countries</t>
  </si>
  <si>
    <t>DP 1.2.1.2: Livestock from Neighboring Villages of Kyrgyzstan Entering Without Permission</t>
  </si>
  <si>
    <t>DP 1.2.1.3: Distant Pastures are under the Leylek Forestry Unit</t>
  </si>
  <si>
    <t>DP 1.2.1.4: The Same Migration Routes are Used for All Livestock</t>
  </si>
  <si>
    <t>DP 1.2.1.5: No Migration Routes Changes Over Time</t>
  </si>
  <si>
    <t>DT 1.3.1: Communities's Specific Pastures</t>
  </si>
  <si>
    <t>Villages utilise two types of pastures for cattle grazing. Near-village pastures, located close to settlements, are used year-round. Each village has its own designated near-village area. Additionally, larger distant pastures are divided among the villages for grazing purposes. Below is a list of these distant pastures under the Leylek Forestry Unit with their respective communities of certain  Ayil Aimak (LSG): Razzakov LSG: Yi-Kuduk, Karagaty, Shavoz, Tegirmenti, Abdivesher, Karangy-Sai, Kutchu; Toguz-Bulak: Oimeren, Sary-Karagai, Dobub-Babe, Abdivesher, Chymyndyk; Sumbula LSG: Archa Mechit, Aina-Tash, Ak-Tash, Kyzyl-Kyr, Arpa-Paia, Kutchu; Leylek, Katran LSG: Jety-Kopuro, Ozgorush, Kyrk-Bulak, Katran, Leylek, Kulundu LSG: Kara-Sai. The territory of Forestry Unit exceed that of the Isfana watershed.</t>
  </si>
  <si>
    <t>DP 1.3.1.1: Near-Village Pastures are Used Year-Round</t>
  </si>
  <si>
    <t>DP 1.3.1.2: Distant Pastures are Divided Among the Villages for Grazing</t>
  </si>
  <si>
    <t>DP 1.3.1.3: Razzakov (LSG) Uses Yi-Kuduk, Karagaty, Shavoz, Tegirmenti, Abdivesher, Karangy-Sai, Kutchu</t>
  </si>
  <si>
    <t>DP 1.3.1.4: Toguz-Bulak LSG Uses Oimeren, Sary-Karagai, Dobub-Babe, Abdivesher, Chymyndyk</t>
  </si>
  <si>
    <t>DP 1.3.1.5: Sumbula LSG Uses Archa Mechit, Aina-Tash, Ak-Tash, Kyzyl-Kyr, Arpa-Paia, Kutchu</t>
  </si>
  <si>
    <t>DP 1.3.1.6: Leylek, Katran LSG Use: Jety-Kopuro, Ozgorush, Kyrk-Bulak</t>
  </si>
  <si>
    <t>DP 1.3.1.7: Katran, Leylek, Kulundu LSG Use Kara-Sai</t>
  </si>
  <si>
    <t>DT 1.3.2: Pasture use Plan and Schedules</t>
  </si>
  <si>
    <t>Pasture use follows the LSG pasture management and use plan, along with annual plans. However, these plans lack highly detailed grazing schedules.
The pasture committee oversees near-village pastures where livestock grazes year-round, part livestock are sent to distant pasture and stay from the 20th of May to September until firts snow. After this date, most of animals move to remote pastures managed by the Leylek Forestry Unit. They remain there until the 15th of Septemberor the first snowfall. Upon returning, they graze again on near-village pastures. Livestock on near-village pastures can access agricultural lands for grazing only after harvest, when farmers collected the crop.
Here's a breakdown of pasture usage:
Spring (until  the 20th of May): Livestock grazes on near-village pastures managed by the pasture committee.
Summer ( 20th May - 15th September ): Animals move to remote pastures managed and controlled by the Leylek Forestry Unit. 
Autumn (after the 15th of September or first snowfall): Herds return to near-village pastures.
Winter: Grazing continues on near-village pastures year-round, with livestock only entering agricultural fields after harvest.
Specific start and end dates for summer grazing on remote pastures may vary depending on weather conditions.
The plans likely address avoiding overgrazing by regulating herd sizes or total grazing time.
Each village uses the near-village pastures closest to them.
The Leylek Forestry Unit manages remote pastures, but specific communities have traditional grazing certain areas.
The granting access based on permits (pasture tickets) issued by the pasture committee to the pasture near-village areas, Forestry unit for remote pastures upon receipt of applications from pasture users at the beginning of each year.</t>
  </si>
  <si>
    <t>DP 1.3.2.1: Pasture Use Follows the LSG Pasture Management Plan Along with Annual Plans</t>
  </si>
  <si>
    <t>DP 1.3.2.2: Pasture Plans Lack of Detailed Grazing Schedules</t>
  </si>
  <si>
    <t>DP 1.3.2.3: Pasture Committee Oversees Near-Village Pastures</t>
  </si>
  <si>
    <t>DP 1.3.2.4: Near-Village Pastures are Used Year-Round</t>
  </si>
  <si>
    <t>DP 1.3.2.5: Part of the Livestock Is Sent to Distant Pastures</t>
  </si>
  <si>
    <t>DP 1.3.2.6: Distant Pasture Open from the 20th of May to September</t>
  </si>
  <si>
    <t>DP 1.3.2.7: Distant Pastures Managed by the Leylek Forestry Unit</t>
  </si>
  <si>
    <t>DP 1.3.2.8: Livestock Access Agricultural Lands After Harvest</t>
  </si>
  <si>
    <t>DP 1.3.2.9: Spring (Until the 20th of May) Livestock in Near-Village Pastures Managed by Pasture Committee</t>
  </si>
  <si>
    <t>DP 1.3.2.10: Summer (the 20th of May - 15th of September) Livestock in Distant Pastures Managed by the Leylek Forestry Unit</t>
  </si>
  <si>
    <t>DP 1.3.2.11: Autumn (After the 15th of September or First Snowfall) Herds Return to Near-Village Pastures</t>
  </si>
  <si>
    <t>DP 1.3.2.12: Winter Grazing Continues on Near-Village Pastures Year-Round</t>
  </si>
  <si>
    <t>DP 1.3.2.13: The Plans Address Avoiding Overgrazing</t>
  </si>
  <si>
    <t>DP 1.3.2.14: Each Village Uses the Closest Pasture to Them</t>
  </si>
  <si>
    <t>DP 1.3.2.15: Access Is Granted Based on Pasture Tickets</t>
  </si>
  <si>
    <t>DP 1.3.2.16: Pasture tickets granted Each Year</t>
  </si>
  <si>
    <t xml:space="preserve">DT 1.3.3: Cattle Migration Routes Used by LSG </t>
  </si>
  <si>
    <t>All permitted livestock (sheep, cows, and horses) use the established migration routes to distant pastures. However, there are restrictions on bringing goats, with only a limited number (around 4 per 100 sheep) allowed. Goats, donkeys, and some dairy cows typically remain closer to the villages in transitional pastures. Recently, a small number of yaks (around 15 animals) have started using remote pastures year-round.
The traditional migration routes, usually through gorges, have remained largely unchanged. However, there has been a recent increase in the utilization of remote pastures by yaks year-round.</t>
  </si>
  <si>
    <t>DP 1.3.3.1: No Changes of Migration Routes Over Time</t>
  </si>
  <si>
    <t>DP 1.3.3.2: Migration Routes through Gorges are used by All Permitted Animals (Sheep, Cows, And Horses)</t>
  </si>
  <si>
    <t>DP 1.3.3.3: 4 Goats per 100 Sheep Allowed on Remote Pastures</t>
  </si>
  <si>
    <t>DP 1.3.3.4: Goats, Donkeys, And Some Dairy Cows Typically Remain in Villages</t>
  </si>
  <si>
    <t xml:space="preserve">DP 1.3.3.5: Recently Yaks Have Utilized Remote Pastures </t>
  </si>
  <si>
    <t>DT 5.1.1: Changes in Weather Patterns in the Last 20 Years?</t>
  </si>
  <si>
    <t>There is shift in recent years in weather patterns with less overall rain, shorter rainy seasons, and instances of both extreme dryness and heavy downpours. Additionally, the summer has been much hotter and the winter much colder compared to previous years.</t>
  </si>
  <si>
    <t>DP 5.1.1.1: Less Overall Rain</t>
  </si>
  <si>
    <t>DP 5.1.1.2: Extreme Dryness and Heavy Downpours</t>
  </si>
  <si>
    <t xml:space="preserve">DP 5.1.1.2: Hotter Summer and Winter Much Colder </t>
  </si>
  <si>
    <t>DT 5.1.2. Adaptation and Migration in Pasture Use Patterns</t>
  </si>
  <si>
    <t>Climate change affects shepherds, who must descend from distant pastures early when snow falls unexpectedly, and impacts hay production. In years with long winters and cold springs, shepherds have to stay longer in nearby pastures, and people struggle to make enough hay, often needing to buy it from other regions. The summer has been extremely hot with little rainfall, causing the grass in the hayfields to dry up. This results in very little hay available for livestock in the winter, forcing farmers to buy hay from other regions, which incurs high transportation costs. Nevertheless, shepherds at the field ignoring pasture managers recommendation on changing pasture rotation patterns.</t>
  </si>
  <si>
    <t xml:space="preserve">DP 5.1.2.1: Unexpected Snow Falls Changes the Shepherds Schedules </t>
  </si>
  <si>
    <t>DP 5.1.2.2: Pastoral Communities have Generally not Adjusted their Pasture Rotation Patterns</t>
  </si>
  <si>
    <t>DP 5.1.2.3: Pasture Managers Asking Change Rotation Patterns</t>
  </si>
  <si>
    <t>DP 5.1.2.4: Shepherds Often Continue to Follow Traditional Practices</t>
  </si>
  <si>
    <t>DP 5.1.2.5: Climate Change Affects Grazing Schedules and Hay Production</t>
  </si>
  <si>
    <t>DP 5.1.2.6: Hot, Dry ForcingFfarmers to Buy Expensive Hay</t>
  </si>
  <si>
    <t>DT 5.2.1. The most Degradated Pasture</t>
  </si>
  <si>
    <t>While the pastures haven't experienced complete degradation, there has been a significant decline in the amount of usable fodder plants. In recent years, there's been a noticeable increase in weeds. In Toguz-Bulak LSG in Aybike, 25 hectares of land are now covered in sand and stones, and mudflows have affected 11 hectares in Min-Zhygach. These areas are no longer suitable for grazing livestock or providing fodder for stall-fed animals. Previously, these lands could be used for grazing after grain harvests. The affected areas are marked on the map for reference.</t>
  </si>
  <si>
    <t>DP 5.2.1.1: Toguz-Bulak LSG 36 hectares Covered in Sand and Stones</t>
  </si>
  <si>
    <t xml:space="preserve"> DP 5.2.1.2: Noticeable Increase in Weeds</t>
  </si>
  <si>
    <t>DT 5.2.2. Causes of Pasture Land Degradation</t>
  </si>
  <si>
    <t>Pasture lands in the watershed have degraded due to a combination of overgrazing, inappropriate grazing practices, and climate change and social-economic condition (unemployment). 
Over the past four years, pastures have deteriorated sharply, with a significant increase in weed plants. Additionally, in the last 4-5 years, local banks have issued favourable loans for livestock farming, leading to the widespread introduction of Hissar and Afghan sheep breeds.
The main challenges:
Overgrazing in Accessible Areas: Shepherds often concentrate grazing in easily accessible areas, neglecting remote pastures due to logistical difficulties and higher costs. This results in severe overgrazing, preventing the land from recovering and leading to forage depletion and soil degradation.
Repeated Grazing Routes: Shepherds tend to follow the same migration routes, causing persistent trampled down in specific areas. This continual use prevents vegetation from regenerating, exacerbating soil erosion and degradation.
Non-Adherence to Shifting Schedules: Even when shepherds initially move to designated remote pastures, they often return to more convenient locations prematurely. This practice hinders the effective rotation of grazing areas, necessary for allowing pastures to recover.
Weed Proliferation: Seasonal overgrazing promotes the growth of invasive weeds like Carduus (thistle) and rosehip, which outcompete nutritious forage plants. These weeds degrade pasture quality, reducing the availability of edible forage for livestock.
Extreme Weather Conditions: Heavy rains, especially following drought periods, can cause severe erosion and mudflows. The clayey soils in the region are particularly vulnerable and require a dense vegetation cover to protect against erosion. Without adequate vegetation, the soil structure deteriorates rapidly under heavy rainfall. Mudflows often washed out roads and bridges to remote pastures make remote pastures even less accessible, increasing the reliance on already overgrazed areas.
Socio-Economic Factors: The availability of low-interest loans for livestock breeding and the economic dependence on livestock due to limited job opportunities lead to an increase in livestock numbers. This growth places additional pressure on pastures, often exceeding their carrying capacity.
Inadequate Management and Enforcement: With a small staff responsible for large areas, monitoring and enforcing sustainable grazing practices is challenging. Shepherds often do not adhere to pasture permits and regulations, leading to overuse and mismanagement of the land.
Lack of Understanding and Sustainable Practices: Many pasture users lack awareness or understanding of sustainable grazing practices. This results in a demanding attitude and misuse of pastures, further contributing to degradation.</t>
  </si>
  <si>
    <t>DP 5.2.2.1: Shepherds Concentrate Grazing in Easily Accessible Areas</t>
  </si>
  <si>
    <t>DP 5.2.2.2: Shepherds Often Return Prematurely to Convenient Locations from Remote Pastures</t>
  </si>
  <si>
    <t>DP 5.2.2.3: Persistent Use of The Same Migration Routes</t>
  </si>
  <si>
    <t>DP 5.2.2.4: Overgrazing Promotes Invasive Weeds Like Thistle and Rosehip</t>
  </si>
  <si>
    <t>DP 5.2.2.5: Heavy Rains After Droughts Cause Severe Soil Erosion and Mudflows</t>
  </si>
  <si>
    <t>DP 5.2.2.6: This Erodes Roads and Bridges to Remote Pastures, Making Them Less Accessible</t>
  </si>
  <si>
    <t>DP 5.2.2.7: Favourable Loans for Livestock Farming and Limited Job Opportunities Have Increased Livestock Numbers</t>
  </si>
  <si>
    <t>DP 5.2.2.8: Limited Staff and Resources Hinder Effective Monitoring and Enforcement of Sustainable Pasture</t>
  </si>
  <si>
    <t>DP 5.2.2.9: Lack of Understanding and Sustainable Pasture Practices</t>
  </si>
  <si>
    <t>DT 5.2.3: Main Challenges in Ensuing Pasture Health</t>
  </si>
  <si>
    <t>The main challenges in ensuring pasture health in the watershed and avoiding pasture degradation include:
Lack of Experts: There is a shortage of experts who can assess pasture conditions and develop appropriate plans. This shortage hampers the ability to effectively monitor and manage pastures.
Insufficient Funding: There is not enough funding to hire experts to assess pasture conditions and identify carrying capacities. Additionally, there is a lack of funds for repairing infrastructure, such as bridges and roads, damaged by heavy rain, and for developing pasture infrastructure.
Staff Retention Issues: Educated staff are difficult to retain due to inadequate salaries, leading to a lack of continuity and expertise in pasture management.
Outdated and Inadequate Planning: The pasture committee's plans do not include a map of specific pasture areas with the optimal number of livestock. Instead, a uniform optimal load for the entire republic, developed by the Department of Pastures and Livestock, is used. This guideline is outdated and does not take into account the current state of pastures, making it less effective for sustainable management.
Responsibility for Addressing Challenges:
According to the Kyrgyz Republic's Law "On Pastures" (No. 30, dated from the 26th of January, 2009), pasture user committees are responsible for managing the LSG's pasture lands. In Toguz-Bulak and Razzakov the Pasture Committee consists of the head of the pasture committee and a land specialist. They are responsible for sustainable pasture management, developing pasture use plans, monitoring pasture conditions, determining livestock grazing schedules, identifying optimal stocking rates, and issuing pasture permits. Additionally, they conduct outreach and awareness-raising activities with pasture users on sustainable pasture management practices.
Responsibility for Ensuring Pasture Rotation:
The Pasture Committee is responsible for ensuring pasture rotation more broadly. They develop and implement the pasture use plans, which include the annual plans for pasture use, determining the optimal load (allowable number of livestock), and the plans for infrastructure development and pasture restoration. The Plan, once approved by the local government, is mandatory for all pasture users and includes the procedure for using pasture lands to ensure their rational use and protection. However, the effectiveness of these plans is compromised by the use of outdated and non-specific optimal load guidelines.</t>
  </si>
  <si>
    <t>DP 5.2.3.1: Shortage of Specialists Hindering Effective Monitoring and Decision-Making</t>
  </si>
  <si>
    <t>DP 5.2.3.2: Insufficient Funding Weakens the Capacity for Sustainable Management</t>
  </si>
  <si>
    <t>DP 5.2.3.3: Low Salaries Lead To Difficulties in Retaining Trained Professionals</t>
  </si>
  <si>
    <t>DP 5.2.3.4: Outdated Stocking Rate Fails to Account for Site-Specific Carrying Capacities</t>
  </si>
  <si>
    <t>DP 5.2.3.5: Plans Miss Details on Individual Pastures and Grazing Capacity</t>
  </si>
  <si>
    <t xml:space="preserve">DT 5.2.4. Communities Attempt to Reduce Pasture Degradation </t>
  </si>
  <si>
    <t>Pasture Restoration Efforts: In order to mitigate pasture degradation and restore degraded pastures, governmental bodies with local pasture committees have implemented various grazing practices, including restrictions on goat grazing in remote pastures and the timing of grazing in remote pastures.   In Leylek's forestry, goat grazing is prohibited in remote pastures, with the exception of four goats per 100 sheep.
Grazing in remote pastures is only permitted after the 20th of May. In 2023 the Department of Pastures and Breeding of the Ministry of Water Resources, Agriculture and Processing Industry of the Kyrgyz Republic distributed 699 kg of seeds of Melilotus officinalis, Agropýron and other forage plants for pasture restoration. These seeds were sown on 74 hectares of pastures in Toguz-Bulak LSG in Shoro and Kekren (around village pastures), and the area has been closed off for three years to allow for seed germination and plant establishment. The 700 kg of seeds of the same species that were distributed in Razzakov were sown by them in Too-Jailoo.
Fencing Challenges: Due to the high cost of materials, fencing off the restoration area has not been possible. However, village activists have organized groups to monitor the area and prevent livestock grazing.
Based on the Law of the Kyrgyz Republic "On Identification of Animals and Products of Animal Origin" No. 91 dated from the 6th of June, 2013, a domestic animal identification program has been in progress in the region for the past two years. Currently, it covered horses and a portion of the cow population in the region. The program assigns unique identifiers to each animal and records essential information such as age, sex, color, and even health data. This gives clear picture on quantity of the animals in th region. Special watering canals has been established to provide easy access to water for livestock in both pastures near villages and those in remote areas.</t>
  </si>
  <si>
    <t>DP 5.2.4.1.1: Remote Pastures Limits for Goats Grazing</t>
  </si>
  <si>
    <t xml:space="preserve">DP 5.2.4.1.2: Remote Pastures Open after the 20th of May </t>
  </si>
  <si>
    <t>DP 5.2.4.1.3: Government Distributed Seeds for Pasture Restoration</t>
  </si>
  <si>
    <t>DP 5.2.4.1.4: 74 Hectares in Near-Village Pasture of Toguz-Bulak and Remote Pasture “Too-Jailoo” in Razzakov Sown with these Seeds</t>
  </si>
  <si>
    <t xml:space="preserve">DP 5.2.4.1.5: These Areas are Closed for Grazing for Three Years </t>
  </si>
  <si>
    <t>DP 5.2.4.1.6: High Material Costs Prevent Complete Fencing of Restoration Areas</t>
  </si>
  <si>
    <t>DP 5.2.4.1.7: Village Activists from Toguz-Bulak Patrol the Areas to Deter Livestock Grazing</t>
  </si>
  <si>
    <t>DP 5.2.4.1.8: Animal Identification Program Assigns Unique IDs to Horses and Some Cows</t>
  </si>
  <si>
    <t>DP 5.2.4.1.9: Special Livestock Watering Canals Have Been Built In both Village and Remote Pastures</t>
  </si>
  <si>
    <t xml:space="preserve">DP 5.2.4.1.10: No Rainwater Harvesting Technologies </t>
  </si>
  <si>
    <t xml:space="preserve">DT 4.1.1: Main Actors and Decision Makers in Management and Maintenance of Pastures </t>
  </si>
  <si>
    <t xml:space="preserve">In Toguz-Bulak and Razzakov, similar to other LSGs, the Pasture Committee, under the leadership of the Head of the LSG, holds a pivotal role in managing pasture-related matters within the community. While it may not directly participate in demarcation of pasture land, it oversees pasture management and handles conflicts.
Decision-making regarding pasture management within the LSG involves internal stakeholders, including head of the LSG for the overall administration within the LSG.
Local Council Members comprising village activists, teachers, social care workers, representatives from the business sector, public organizations, and farmers from each village under the LSG.
Head of the Pasture Committee develops and presents annual reports and plans, and manages issues pertaining to pastures.
Residents, Business Representatives, Farmers, Public Organizations participate in decision-making through various platform such as village meetings and annual multi-stakeholder meetings.
Village Heads organize village meetings and serve as intermediaries, facilitating communication between residents and decision-makers.
Annual reporting and planning meetings involve various stakeholders, including the Head of the LSG, local council members, business representatives, public organization members, farmers, and village heads. These meetings approve annual plans, budgets, and fees for pasture use.
Stakeholders can formally address questions and concerns regarding pasture use to the LSG administration or the pasture committee. Informally, they may seek information through acquaintances within the village.
Village meetings and annual multi-stakeholder meetings provide platforms for residents, businesses, farmers, and public organizations to discuss pasture-related issues and propose solutions.
Conflict resolution mechanisms, including handling minor conflicts within the Pasture Committee and escalating larger conflicts to relevant bodies as per national legislation, ensure disputes are addressed effectively.
Decision-making for demarcating pasture boundaries and managing pasture areas across different LSGs involves a collaborative effort among various stakeholders and governmental bodies. 
The demarcation of pasture boundaries involves a local commission established by the Leylek Rayon State Administration. This commission includes representatives from different entities, including the heads of local self-government of each adjacent territory of local self-government, regional or district representatives of relevant ministries, and pasture user associations. The composition of the commission shall include: the heads of the local self-government of each adjacent territory of local self-government, representatives of the local councils (deputies), regional or district level representatives of the Ministry of Natural Resources, Ecology and Technical Supervision; representatives of the Forestry Agency under the Ministry of Emergency Situations, the State Agency for Land Resources, Cadastre, Geodesy and Cartography, pasture user associations of adjacent territories of local self-government.
Overall, decision-making regarding demarcating pasture boundaries and managing pasture areas involves a multi-stakeholder approach, with collaboration between local government structures, pasture committees, and various community stakeholders. These mechanisms aim to ensure inclusive and effective management of pasture resources while addressing conflicts and concerns. The management in Razzakov operates similarly to that in Toguz-Bulak LSG, with the only distinction being that in Razzakov, the Mayor of Razzakov City fulfills the role held by the Head of the LSG in Toguz-Bulak.
</t>
  </si>
  <si>
    <t xml:space="preserve">DP 4.1.1.1: Pasture Committee (PC) Is Responsible for Managing Pasture-Related Issues </t>
  </si>
  <si>
    <t>DP 4.1.1.2: This Committee Operates Under the Leadership of the Head of the LSG</t>
  </si>
  <si>
    <t>DP 4.1.1.3: PC Responsibilities Include Overseeing Pasture Management and Handling Conflicts</t>
  </si>
  <si>
    <t xml:space="preserve">DP 4.1.1.4: Head of the LSG  Provides Overall Administration </t>
  </si>
  <si>
    <t>DP 4.1.1.5: Local Council Members Include People from all Backgrounds from Each Village</t>
  </si>
  <si>
    <t>DP 4.1.1.6: Village Heads Lead Village Meetings and Act as Intermediaries between Residents and Decision-Makers</t>
  </si>
  <si>
    <t>DP 4.1.1.7: Residents and Public Organizations Participate in Decision-Making Through Village Meetings and Annual Multi-Stakeholder Meetings</t>
  </si>
  <si>
    <t>DP 4.1.1.8: Meetings Serve as Platforms to Discuss Pasture-Related Issues</t>
  </si>
  <si>
    <t>DP 4.1.1.9: Conflict Resolution Mechanisms are in Place</t>
  </si>
  <si>
    <t>DP 4.1.1.10: Minor Conflicts are Handled within the PC</t>
  </si>
  <si>
    <t>DP 4.1.1.11: Larger Conflicts are Escalated to Relevant Bodies as per National Legislation</t>
  </si>
  <si>
    <t xml:space="preserve">DP 4.1.1.12: Decision-Making for Demarcating Pasture Boundaries Involves Special Commission under Leylek Rayon State Administration </t>
  </si>
  <si>
    <t>DP 4.1.1.13: Commission Includes Representatives from Different Governmental and Non Governmental Entities</t>
  </si>
  <si>
    <t>DP 4.1.1.14: Pasture Management Involves a Multi-Stakeholder Approach</t>
  </si>
  <si>
    <t>DP 4.1.1.15: Key Distinction is that in Razzakov, the Mayor of Razzakov City Fulfills the Role Held by the Head of the LSG in Toguz-Bulak</t>
  </si>
  <si>
    <t>DT 4.2.2. Key Actors Interaction in Decision Making</t>
  </si>
  <si>
    <t>The coordination and interaction among agencies and key actors in pasture land management involve a combination of formal communication, open meetings, digital tools, and community engagement. This multi-channel approach ensures that all stakeholders are well-informed, actively involved, and able to contribute to sustainable pasture management practices.
Governmental bodies, local self-governments, and other interested parties receive official letters detailing relevant information according to established regulations. This formal communication ensures that all parties are informed of decisions, policies, and upcoming events in a timely and standardized manner.
Prior to meetings or events, invitation letters, along with detailed event programs, are sent to all interested parties. 
A bulletin board located near the administrative building of LSG serves as a physical space where all relevant announcements, meeting schedules, and decisions are posted. 
A WhatsApp group is maintained for village heads and rural activists. This platform facilitates quick and efficient communication, enabling immediate dissemination of information, sharing of updates, and coordination among local leaders and activists.
Most of events related to the sustainable use of pastures are held in an open format. This inclusive approach allows any interested parties to participate as observers, fostering transparency and community involvement.
Different governmental bodies and local self-governments coordinate by adhering to the communication protocols established through official letters and meetings. This ensures that all relevant agencies are aligned in their efforts and responsibilities.
Issue-Specific Information Dissemination:
Depending on the specific issues at hand, information within the LSG is disseminated through the most appropriate channels, whether via official reports, bulletin board announcements, or digital communication tools like WhatsApp.</t>
  </si>
  <si>
    <t>DP 4.2.2.1: Multi-Channel Communication Established Through Formal Communication, Open Meetings, Digital Tools, and Community Engagement</t>
  </si>
  <si>
    <t>DP 4.2.2.2: Governmental Bodies, LSG and Interested Parties Engage Formal Communication</t>
  </si>
  <si>
    <t>DP 4.2.2.3: Invitation Letters and Detailed Event Programs are Sent Prior to Meetings</t>
  </si>
  <si>
    <t>DP 4.2.2.4: Bulletin Board near the LSG Administrative Building Posts All Relevant Announcements</t>
  </si>
  <si>
    <t>DP 4.2.2.5: WhatsApp Group for Village Heads and Rural Activists Enables Quick Communication and Coordination</t>
  </si>
  <si>
    <t>DP 4.2.2.6: Most Events on Pasture Management are in an Open Format</t>
  </si>
  <si>
    <t>DT 4.3.1: Participation of Stakeholders  in Decision-Making Processes</t>
  </si>
  <si>
    <t>In Toguz-Bulak and Razzakov as in other LSG the Pasture Committee, led by the Head of the LSG, plays a key role in managing pasture-related issues within the community. While it may not directly participate in demarcation, it oversees pasture management and handles conflicts.
Decision making on pasture management within the LSG are taking with internal actors involving Head of the LSG, Pasture committees, Local Council Members, which include village activists, teachers, social care workers, representatives from business sector, public organizations, farmers, from each village under the LSG. At present the Council consists 20 members with good gender balance, 50 per cent of women and men.
Head of the LSG is responsible for overall administration and decision-making in the LSG.
Head of the Pasture Committee presents annual reports and plans, manages pasture-related issues.
Residents including farmers participate in decision-making through various mechanisms like village meetings, annual multi-stakeholder meetings.
Village Heads organize village meetings and facilitate communication between residents and decision-makers.
Annual reporting and planning meetings involve various stakeholders, including the Head of the LSG, local council members, business representatives, public organization members, farmers, and village heads. These meetings approve annual plans, budgets, and fees for pasture use.
Stakeholders can formally address questions and concerns regarding pasture use to the Head of the Toguz-Bulak LSG or the pasture committee. Informally, they may seek information through acquaintances within the village.
Village meetings and annual multi-stakeholder meetings provide platforms for residents, businesses, farmers, and public organizations to discuss pasture-related issues and propose solutions.
Decision-making for demarcating pasture boundaries and managing pasture areas across different LSGs involves a collaborative effort among various stakeholders and governmental bodies. 
The demarcation of pasture boundaries involves a local commission established by the Leylek Rayon State Administration. This commission includes representatives from different entities, including the heads of local self-government of each adjacent territory of LSG, regional or district representatives of relevant ministries, and pasture user associations namely: 
Head of Leylek District State Administration, Head of LSG, representatives of local councils, regional or district representatives of the Ministry of Natural Resources, Ecology and Technical Supervision, representatives of the Forestry Agency, State Agency for Land Resources, Cadastre, Geodesy and Cartography, and pasture user associations.
Leylek Forestry Unit deals with applications for remote pasture use.
Governmental Collaboration and Conflict Resolution:
Razzakov, Toguz-Bulak LSG collaborate with interested parties to ensure comprehensive pasture management.
Conflict resolution mechanisms, including handling minor conflicts within the Pasture Committee and escalating larger conflicts to relevant bodies as per national legislation, ensure disputes are addressed effectively. Overall, decision-making involves a collaborative effort among these actors, ensuring that the management and maintenance of pastures are inclusive and comprehensive, with active participation from various stakeholders.</t>
  </si>
  <si>
    <t>DP 4.3.1.1: The Head of the LSG and the Pasture Committee Involve Local Council Members for Decision-Making</t>
  </si>
  <si>
    <t>DP 4.3.1.2: Residents, Farmers, Businesses, and NGOs Participate through Village Meetings to Discuss Issues and Propose Solutions</t>
  </si>
  <si>
    <t>DP 4.3.1.3: Annual Reports and Seasonal Meetings Involve Various Stakeholders</t>
  </si>
  <si>
    <t>DP 4.3.1.4: Higher Level Like Boundary Demarcation Involves Commission With Government Representatives and Pasture User Associations.</t>
  </si>
  <si>
    <t>DP 4.3.1.5: The Pasture Committee Handles Minor Conflicts, While Larger Ones are Escalated Through Established Procedures</t>
  </si>
  <si>
    <t>DP 4.3.1.6: Leylek Forestry Unit is Responcible for Remote Pasture Use</t>
  </si>
  <si>
    <t xml:space="preserve">DT 4.3.2: Partnerships Between Stakeholders to Address Specific Land Use </t>
  </si>
  <si>
    <t>There are partnerships and collaborations between non-profit organizations and other stakeholders to address specific land use and development issues in Toguz-Bulak, Razzakov. The decision-making process for land use, including pasture land, involves various stakeholders such as the Head of the LSG and its administration, local council members, business representatives, farmers, and village activists. Significant issues are considered with the participation of these stakeholders, and decisions are made collectively.
The village administration holds annual meetings with representatives from public organizations, the business sector, farmers, and the local council to discuss and propose solutions for land and water resource issues, including pasture use. Local residents often organize "Ashar" events for community work, such as cleaning irrigation canals and planting trees, seeds during which they can express their concerns and suggestions regarding land use.
Governmental development programs focused on greening and cleaning surrounding areas are also in place, and the Toguz-Bulak LGS is open to collaboration with any interested parties. Representatives from the private sector also assist with road rehabilitation following mudflows.
Additionally, the tagging of animals in the local population is carried out by private veterinary companies in collaboration with the pasture committee. Local residents provide the tags, private companies with veterinarians attach the tags, and the pasture committee maintains records of the tagged animals.</t>
  </si>
  <si>
    <t>DP 4.3.2.1: Decisions Involve Government, Businesses, NGOs, Residents</t>
  </si>
  <si>
    <t>DP 4.3.2.2: Residents Participate in "Ashar" Events to Discuss Concerns and Solutions</t>
  </si>
  <si>
    <t>DP 4.3.2.3: LSG Welcomes Collaboration with any Interested Parties on Development Projects</t>
  </si>
  <si>
    <t>DP 4.3.2.4: Animal Tagging Involves Private Veterinary Companies Working with the Pasture Committee and Residents</t>
  </si>
  <si>
    <t>DT 4.3.3: Mechanisms for Community Stakeholders to Voice Opinions and Concerns on Land Use</t>
  </si>
  <si>
    <t>Community stakeholders in Razzakov and Toguz-Bulak LSG have several mechanisms, forums, and channels to voice their opinions, concerns, and provide input on land use and development decisions and projects:
Formal Communication:
Stakeholders can officially address their questions and concerns regarding land use to the LSG administration/Pasture community  in writing. 
Shepherds apply to the Pasture Committee at the beginning of the year for a "Pasture ticket" that specifies the designated pasture area near the village. For remote summer pasture use, applications are submitted to the Leylek Forestry Unit.
Village heads organize meetings where local residents can express their suggestions or issues. These meetings are held periodically almost in each season.
Annual Reporting and Planning Meetings:
At the end of each year stakeholders hear the annual report from the head of the Pasture Committee and approve the annual plan, budget, and fees for pasture use future year.
An annual meeting involves representatives from public organizations, the business sector, farmers, and the local council. In these meetings, participants discuss issues and problems related to land and water resources, including pasture use, and propose solutions.
Local residents organize "Ashar" events to engage in collective community work. During these events, they can express their concerns and suggestions regarding land use and other community issues.
The Pasture Committee handles minor conflicts related to pasture use distribution. Larger conflicts are escalated to relevant bodies as per national legislation.
Governmental development programs aimed at greening and cleaning surrounding areas are also in place, with the Toguz-Bulak LGS being open to collaboration with any interested parties.</t>
  </si>
  <si>
    <t>DP 4.3.3.1: Residents Can Submit for Pasture Permits to LSG Administration or PC</t>
  </si>
  <si>
    <t>DP 4.3.3.2: Village Heads Hold Regular Meetings for Resident Feedback</t>
  </si>
  <si>
    <t>DP 4.3.3.3: Stakeholders Attend Annual Meetings on Land and Water Use</t>
  </si>
  <si>
    <t>DP 4.3.3.4: Community "Ashar" Events Allow Residents to Discuss Land Use during Community Work</t>
  </si>
  <si>
    <t>Tool #  3 – FGD/MFGD 1 session with Leylek Forestry Unit</t>
  </si>
  <si>
    <t>Leylek Forestry Unit</t>
  </si>
  <si>
    <t>KII ID (KGZ_Isfana_Forestry unit _Forest_17042024</t>
  </si>
  <si>
    <t>KII level (Forest engineer, chief accountant, former staff of the Forestry)</t>
  </si>
  <si>
    <t>DT 1.2.1: Information on Land Composition Managed by the Forestry Unit</t>
  </si>
  <si>
    <t>The Leilek Forestry Unit manages a total area of 110,235.6 hectares. Below breakdown of how the land is used.
Forests:
38,683.4 hectares of forested area, including a particularly valuable 27,219-hectare juniper forest.
Leased Land:
52 hectares: Leased for long-term agricultural use (crops).
200 hectares: Leased for apple and apricot orchards.
141 hectares: Leased for pistachio cultivation.
54 hectares: Leased for almond ground.
24,205 hectares: Leased for pasture land by local communities.
307 hectares: : Leased for haymaking by local communities.
The Forestry Unit diversifies land use through leasing, generating income and supporting local communities.
Leases benefit local communities through agricultural opportunities and tourism income.
There are inaccessible or difficult to access, or unsuitable for land use, such as glaciers, rocks, etc. in the Forestry Unit management.</t>
  </si>
  <si>
    <t>DP 1.2.1.1:  38,683.4 hectares Forest Covered Area Includs 27,219 hectares of Valuable Juniper Forest</t>
  </si>
  <si>
    <t>DP 1.2.1.2: 24,959 hectares are Leased for Diverse Agricultural and Pastoral Purposes</t>
  </si>
  <si>
    <t>DT 1.2.2: Land for Recreational, Conservation, Tourism, Protected Ecosystems or Biodiversity Purposes and Management</t>
  </si>
  <si>
    <t>The Forestry Unit does not designate any closed areas specifically for biodiversity protection; however, it manages a significant juniper forest spanning 27,219 hectares, classified as a "Valuable species" under national legislation.
For recreational purposes, two main areas are designated: the 18 km-long Beles Gorge and the Ozgorush. These locations attract tourists and offer activities such as hiking, camping, picnicking, and climbing. The Forestry Unit leases these areas for recreational use, with leaseholders responsible for managing facilities and adhering to regulations outlined in their agreements. The amenities provided vary among leaseholders, ranging from basic infrastructure like yurts, tents, campsites, and restrooms to more limited offerings. The Ozgorush specifically features trails tailored for experienced climbers, attracting international visitors. The Forestry Unit lacks the capacity to directly develop tourist infrastructure. Nevertheless, it does not restrict lessees from expanding facilities and improving conditions to enhance tourist appeal.
Access to these recreational areas does not require user fees or permits.
In terms of management, leases are issued for specific land areas at an annual fee per hectare (11,000 KGS in Beles Gorge and 5,000 KGS in Ozgorush). Leaseholders are responsible for any amenities or services offered within their leased areas. Currently, there is no dedicated research or specific management plan focused on mitigating potential impacts from recreational activities.
The Forestry Unit oversees community-based forest management initiatives that involve local collaboration, particularly with communities reliant on forest resources for their livelihoods. Across leased lands (including pasture, forest, arable land, and recreation areas), tenants manage land use and conditions according to their agreements, although overall management authority remains with the Forestry Unit. Each site is assigned a forester who monitors and implements management plans on the ground.</t>
  </si>
  <si>
    <t>DP 1.2.2.1: Designated Recreational Purposes Areas: Beles Gorge, Ozgorush</t>
  </si>
  <si>
    <t>DP 1.2.2.2: Lessees Manage Leased Areas' Facilities</t>
  </si>
  <si>
    <t>DP 1.2.2.3: Access to Recreational Areas Does Not Require User Fees or Permits</t>
  </si>
  <si>
    <t>DP 1.2.2.4: No Specific Biodiversity Protection Zones</t>
  </si>
  <si>
    <t>DP 1.2.2.5: Juniper Recognized as "Valuable Species"</t>
  </si>
  <si>
    <t>DP 1.2.2.6: Forestry Unit Lacks Infrastructure Development but Encourages Lessees to Expand</t>
  </si>
  <si>
    <t>DP 1.2.2.7: Pilgrimage Sites Enrich Tourism Landscape</t>
  </si>
  <si>
    <t>DP 1.2.2.8: Forest Management Involves Local Collaboration</t>
  </si>
  <si>
    <t>DP 1.2.2.9: General Management Remains under the Forestry Unit</t>
  </si>
  <si>
    <t>DP 1.2.2.10: Foresters Oversee Plan Implementation On-Ground</t>
  </si>
  <si>
    <t>DT 1.2.3: Households Following the Pasture Grazing Schedules</t>
  </si>
  <si>
    <t>Shepherds often do not follow the designated pasture use schedules provided by the Forestry Unit, which issues them pasture tickets specifying the location and time for grazing. Initially, the shepherds move to the assigned areas, but after some time, they return to more convenient and accessible areas closer to their homes. Several reasons contribute to this behaviour :
Higher pastures are colder than lower areas, making them less desirable for extended stays.
High pastures lack basic infrastructure, such as housing, phone connectivity, and access to medical facilities for livestock. If animals fall sick, it becomes difficult to inform the owners or get help promptly. Morever road conditions are also difficult to reach.
Shepherds prefer areas closer to home as it reduces the time and resources spent traveling back and forth for supplies and other necessities.
Shepherds use portable houses like yurts and tents, which are not always suitable for harsh conditions in higher pastures.
These factors make it challenging for shepherds to adhere strictly to the designated schedules, prompting them to choose more convenient grazing locations.</t>
  </si>
  <si>
    <t>Shepherds of 6 Ayil Aimak use remoute  pastures in the territory of the Leylek Forestry Unit. The total number of livestock grazing there is almost 49,000: of which almost 47,000 are sheep and goats, 4,700 cattle, and 500 horses.</t>
  </si>
  <si>
    <t xml:space="preserve">DP 1.2.3.1: Shepherds Often Deviate From Designated Pasture Areas and Schedules </t>
  </si>
  <si>
    <t>DP 1.2.3.2: Higher Pastures Are Colder and Lack Infrastructure, Making Them less Appealing</t>
  </si>
  <si>
    <t>DP 1.2.3.3: Accessibility to Basic Amenities Like Housing And Medical Facilities Is Limited In High Pastures</t>
  </si>
  <si>
    <t>DP 1.2.3.4: Shepherds Prefer Locations Closer to Home for Convenience and Resource-Saving</t>
  </si>
  <si>
    <t>DP 1.2.3.5: Portable Shelters May Not Withstand Harsh Conditions In Higher Pastures</t>
  </si>
  <si>
    <t>DT 1.2.4: Maintaining Soil Health and Prevent Overgrazing, and to Enhance Biodiversity or Soil Conservation</t>
  </si>
  <si>
    <t xml:space="preserve">The Forestry Uint has managed somehow to prevent goats from entering the pasture areas designated for sheep, allowing only 4 goats per 100 sheep. Grazing of livestock on pasture areas is permitted after the 20th of May; before that, livestock are not allowed on the Forest Unit territory. These grazing areas in the Forestry Unit are managed to maintain soil health, prevent overgrazing, and enhance biodiversity or soil conservation. However, the management of grazing norms, including the number of livestock allowed in pastures, is governed by regulations set by the Ministry of Water Resources, Agriculture, and Processing Industry of the Kyrgyz Republic (Ministry of Agriculture).
Every ten years, the Forest and Land Management Department under Forest Agency of the Ministry of Emergency Situation, in collaboration with the Forest Institution of the National Academy of Sciences of the Kyrgyz Republic, conducts a comprehensive inventory in the Forestry Unit. This inventory aims to gather accurate and up-to-date information about  forest resources, as well as the condition and location of the lands. However, the actual condition of pastures is assessed visually by experts, without scientific studies on soil health or plant composition. During the  inventory, a list of key species is compiled, but this does not include detailed soil or vegetation analysis.
Each forest ranger is responsible for the management and conservation of their respective areas in the Forestry Unit. However, shepherds often graze livestock in unauthorized areas, frequently violating grazing norms, which leads to conflicts. For instance, in juniper forest, young trees and natural regeneration are absent due to livestock eating or trampling the vegetation. This indicates a lack of effective management practices to prevent overgrazing and ensure soil conservation and biodiversity.
Aside from forest areas, local residents do not have access to other pasture lands, exacerbating the pressure on forest pastures. </t>
  </si>
  <si>
    <t>DP 1.2.4.1: Limiting Goat Populations In Sheep Pastures to Balance Grazing Pressures</t>
  </si>
  <si>
    <t>DP 1.2.4.2: Grazing allowed after 20th May to Protect Forests During Critical Growth Periods</t>
  </si>
  <si>
    <t>DP 1.2.4.3: Comprehensive Forest Inventory Lacks Detailed Soil and Vegetation Analysis</t>
  </si>
  <si>
    <t>DP 1.2.4.4: Visual Assessments by Experts Lack Comprehensive Understanding of Soil Health and Plant Composition</t>
  </si>
  <si>
    <t>DP 1.2.4.5: Forest Rangers Manage Areas but Face Challenges Due to Unauthorized Grazing</t>
  </si>
  <si>
    <t>DP 1.2.4.6: Unauthorized Grazing Leads to Conflicts and Environmental Degradation, Affecting Juniper Forest</t>
  </si>
  <si>
    <t>DT 1.2.5: NTFPs Collection in the Forestry Unit</t>
  </si>
  <si>
    <t>There are several non-timber forest products (NTFPs) collected in the forest unit:
Mushrooms: While present, their collection is limited due to difficulty reaching their habitats.
Herbaceous plants: Shepherds and some locals collect small quantities for personal use. 
Previously Macrotomia euchromawas heavily collected but is now protected by a government moratorium due to damage to its populations.
Apples, apricots, pistachios, and almonds have variable yields due to weather conditions.
Locals sell fruits mostly in the local market, while mushrooms and herbs are mainly used for their own purposes.</t>
  </si>
  <si>
    <t>DP 1.2.5.1: Mushroom Collection Restricted Due to Habitat Difficulty</t>
  </si>
  <si>
    <t>DP 1.2.5.2: Locals Gather Herbs for Personal Use</t>
  </si>
  <si>
    <t>DP 1.2.5.4: Fruit collection Varies With Weather Conditions</t>
  </si>
  <si>
    <t>DP 1.2.5.5: Local Fruit Sales Support Economy</t>
  </si>
  <si>
    <t>DT 1.2.6: Household Income from NTFPs in the Watershed</t>
  </si>
  <si>
    <t>24,959 hectares of land have been leased to 450 households. These households pay rent and independently profit from collecting and selling NTFPs, such as fruits, nuts, and hay. The forestry unit leases land for orchards, nut cultivation (apple, apricot, pistachio, and almond), haymaking, arable land, and pasture land to these households. This arrangement allows the households to generate income from the sale of these products.</t>
  </si>
  <si>
    <t>DP 1.2.6.1: 450 Households Benefit from NTFP Collection under Long-Term Lease Agreements</t>
  </si>
  <si>
    <t>DT 1.2.7: Challenges and Limitations to the Collection and Sale of NTFPs</t>
  </si>
  <si>
    <t>The leased land allocated to each household might not be sufficient to produce large quantities of fruits and nuts for larger markets. This could restrict income potential.
The households primarily sell their products at local markets. Reaching larger markets could be challenging due to factors like:
Difficulties or costs associated with transporting products to distant markets.
Lack of infrastructure or knowledge for proper storage and processing to maintain product quality for longer distances.
Limited connections or knowledge about marketing opportunities outside the local area.
The potential harvest failures due to weather conditions like drought or late frosts. There is a vulnerability of NTFP production to unpredictable weather patterns.
There is no guidelines for promoting best practices for sustainable NTFP harvesting in the Forestry unit.</t>
  </si>
  <si>
    <t>DP 1.2.7.1: Leased Land May Limit Fruit and Nut Production</t>
  </si>
  <si>
    <t>DP 1.2.7.2: Households Face Challenges Reaching Larger Markets</t>
  </si>
  <si>
    <t>DP 1.2.7.3: Weather Risks Affect NTFP Production</t>
  </si>
  <si>
    <t>DP 1.2.7.4: Lack of sustainable Harvesting Guidelines Hampers Best Practices</t>
  </si>
  <si>
    <t>DT 1.2.8: Challenges and Limitations to Other Economic Activities</t>
  </si>
  <si>
    <t>The Ministry of Agriculture regulates grazing capacity norms, but these regulations lack specificity for the Leilek Forestry Unit's unique needs. The norms are outdated and do not address key forest management challenges such as soil conservation and biodiversity. Consequently, this contributes to conflicts and difficulties in managing grazing effectively. Shepherds often violate grazing norms by entering unauthorized areas, leading to overgrazing. This has caused the absence of young trees and hindered natural regeneration in juniper forests.
The comprehensive forest area inventory conducted every ten years (last conducted in 2022) provides useful data, but the assessment of pasture conditions relies on visual inspections rather than scientific studies. This approach lacks detailed analysis of soil health and plant composition, limiting the implementation of effective conservation measures.
Livestock grazing, particularly in juniper forests, has led to soil erosion and biodiversity loss. The trampling and consumption of vegetation by livestock prevent natural regeneration and degrade soil quality. Additionally, shepherds' dogs pose a threat to young wildlife.
Frequent conflicts arise between shepherds and the Forestry Unit due to unauthorized grazing, which violates established norms and harms forest regeneration efforts. The lack of alternative pasture lands for local residents exacerbates these conflicts, as they have no other grazing options, increasing pressure on forest pastures.
A notable issue is the impact of livestock on juniper forests, where young trees and natural regeneration are absent due to overgrazing. This indicates ongoing violations of grazing regulations and ineffective enforcement. Furthermore, the depletion of Macrotomia euchroma populations due to over-collection led to a government-imposed moratorium, demonstrating the direct consequences of unsustainable harvesting practices.</t>
  </si>
  <si>
    <t>DP 1.2.8.1: Grazing Regulations Lack Specificity, Causing Conflicts and Overgrazing</t>
  </si>
  <si>
    <t>DP 1.2.8.2: Forest Inventory Lacks Detailed Pasture Analysis, Hindering Conservation</t>
  </si>
  <si>
    <t>DP 1.2.8.3: Livestock Grazing Causes Soil Erosion, Biodiversity Loss, and Forest Degradation</t>
  </si>
  <si>
    <t>DP 1.2.8.4: Conflicts Arise Due to Unauthorized Grazing With No Alternative Pastures Available</t>
  </si>
  <si>
    <t>DP 1.2.8.5: Overgrazing in Juniper Forests Depletes Young Trees</t>
  </si>
  <si>
    <t>DP 1.2.8.6: Unsustainable Harvesting Led to a Moratorium, Indicating the Need For Conservation</t>
  </si>
  <si>
    <t>DT 4.3.1: Role of Members Local Community in the Watershed Involved in Decision-Making Processes</t>
  </si>
  <si>
    <t>Members of the local community within the watershed play a crucial role in decision-making processes concerning economic activities in the forest unit. This involvement is facilitated through a specialized decision-making committee consisting of representatives from key stakeholders, including the Agricultural Development Department of the Leilek Raion State Administration, the Water Department, and Local Council Members with diverse expertise.
The decision-making process is structured and inclusive. Regular open meetings are held, allowing any interested party to attend as an observer. Depending on the issues discussed, the committee is chaired either by the Forest Engineer or the Deputy Director of the Forestry Unit. This ensures that decisions are made with input from individuals knowledgeable about forest management and the broader economic implications.
Furthermore, the committee accepts complaints or applications in accordance with established regulations, ensuring transparency and accountability in the decision-making process. By incorporating the perspectives and concerns of the local community, the committee strives to make well-informed decisions that balance economic activities with environmental sustainability and community welfare within the watershed.</t>
  </si>
  <si>
    <t>DP 4.3.1.1: Local Community Members Actively Engage In Forest Unit Decision-Making through Specialized Committee</t>
  </si>
  <si>
    <t>DP 4.3.1.2: The committee, chaired by forest management experts</t>
  </si>
  <si>
    <t>DP 4.3.1.3: Open meetings allow observers to participate for transparency and accountability</t>
  </si>
  <si>
    <t>DP 4.3.1.4: Complaints and Applications Accepted According to Regulations</t>
  </si>
  <si>
    <t>DP 4.3.1.5: Committee Balances Economic Activities with Environmental Sustainability and Community Welfare</t>
  </si>
  <si>
    <t>DT 4.3.2: Dependence of the Local Community on Forest Resources</t>
  </si>
  <si>
    <t>The local community residing within the watershed is heavily reliant onNTFP for their livelihoods and economic sustenance. Families in the region utilize these resources in diverse ways, with some exclusively depending on forest-related activities for their survival. For example, certain families operate tourism-related ventures that capitalize on the natural beauty and biodiversity, while others rely on livestock grazing within forested areas for their livelihoods.
The contribution of NFTP to the income and sustenance of households within the local community is profound. Many families derive income from the sale of NTFPs. Leased lands provide opportunities for 450 households to earn income through rent payments and the independent collection and sale of NTFP.
Moreover, local businesses and industries heavily depend on NTFP for their operations. Orchard owners, for instance, benefit from selling  fruits such as apples, apricots, and pistachios harvested from forested areas. These products not only contribute directly to local economies through sales but also support associated industries like food processing and tourism.</t>
  </si>
  <si>
    <t>DP 4.3.2.1: Local community heavily Relies on NTFP for Livelihoods</t>
  </si>
  <si>
    <t>DP 4.3.2.2: Diverse Utilization Includes Tourism and Livestock Grazing</t>
  </si>
  <si>
    <t>DP 4.3.2.3: NTFP Profoundly Contribute to Household Income</t>
  </si>
  <si>
    <t>DP 4.3.2.7: NTFP Support Local Economies and Associated Industries</t>
  </si>
  <si>
    <t>DT 5.1.1: Impact of Climate Change on Forest Health and Management</t>
  </si>
  <si>
    <t>Changes in weather patterns are profoundly impacting the environment.
Rising temperatures are causing summers to become hotter, placing stress on trees and vegetation. This increased heat not only slows growth but also renders them more vulnerable to pests and diseases, disrupting ecosystem balance.
Conversely, winters are experiencing unexpected cold snaps, resulting in frost damage and increased mortality rates among plants unaccustomed to such harsh conditions. 
The region is witnessing a decline in overall precipitation, accompanied by a shortened rainy season. This phenomenon exacerbates dry spells, prolonging periods of aridity and impacting agricultural productivity.
Lengthy stretches of drought-like conditions are becoming more frequent, elevating the risk of wildfires. 
Following extended droughts, sudden deluges of rain trigger severe erosion and mudflows. This phenomenon is particularly devastating in regions with clayey soils and sparse vegetation, amplifying soil degradation and threatening landscape stability.
The erosion and mudflows resulting from heavy rainfall wreak havoc on infrastructure such as roads and bridges, impeding transportation and access to remote areas. Consequently, overgrazing in accessible regions intensifies, exacerbating environmental degradation.</t>
  </si>
  <si>
    <t>DP 5.1.1.1: Changes in Weather Patterns has Profound Impact</t>
  </si>
  <si>
    <t>DP 5.1.1.2: Higher Temperatures Stress Plants, Making them more Susceptible to Pests and Diseases</t>
  </si>
  <si>
    <t>DP 5.1.1.3: Unusually Cold Winters Have Caused Frost Damage</t>
  </si>
  <si>
    <t>DP 5.1.1.4: Decreased Precipitation and Heavy Rainfall Degrade Soil and Threaten Infrastructure</t>
  </si>
  <si>
    <t>DP 5.1.1.5: lengthy Droughts Increase Wildfire Risk</t>
  </si>
  <si>
    <t>DP 5.1.1.6: Infrastructure Damage Worsens Overgrazing and Environmental Degradation</t>
  </si>
  <si>
    <t>DT 5.2.3: Changed in Forestry in 20 Years</t>
  </si>
  <si>
    <t>A decline has been noted in the utilization of remote pastures primarily due to challenges pertaining to accessibility and infrastructural impairments caused by extreme weather phenomena such as mudflows and heavy precipitation.
Livestock grazing activities have increasingly centered on more accessible pastures, resulting in instances of overgrazing and subsequent land degradation.
The intensified use of accessible pastures has contributed significantly to land degradation, manifesting in diminished soil quality and productivity, as well as heightened erosion.
Degraded pastures have succumbed to the proliferation of invasive weed species, displacing indigenous forage plants and consequently reducing both the quality and quantity of available grazing resources.
In juniper forests and other accessible woodland areas, the natural regeneration process has been severely impeded. The confluence of grazing pressure and environmental stressors has thwarted the establishment and growth of young trees.
There has been a notable surge in visitor numbers to forested areas, a trend expected to engender challenges such as littering and waste management issues in the foreseeable future.
A substantial portion of the forest unit's territory has been earmarked for long-term leasing. Unclear responsibilities in forest use agreements have hampered natural regrowth in leased areas due to excessive harvesting.</t>
  </si>
  <si>
    <t>DP 5.2.3.1: Decline in Remote Pasture Use Due to Accessibility Challenges</t>
  </si>
  <si>
    <t>DP 5.2.3.2: Increased Grazing on Accessible Pastures Leads to Degradation</t>
  </si>
  <si>
    <t>DP 5.2.3.3: Intensified Grazing Causes Soil Degradation and Invasive Weed Proliferation</t>
  </si>
  <si>
    <t>DP 5.2.3.4: Invasive Species Reduce Grazing Resources in Degraded Pastures</t>
  </si>
  <si>
    <t>DP 5.2.3.5: Grazing Pressure Impedes Natural Regeneration in Forests</t>
  </si>
  <si>
    <t>DP 5.2.3.6: Increasing Number of Visitors May Lead to Waste Management Issues</t>
  </si>
  <si>
    <t>DP 5.2.3.7: Long-Term Leasing, Unclear Responsibilities in Agreements Hinder Regrowth</t>
  </si>
  <si>
    <t>DT 5.3.1: Impact of Human Activities on Economic Viability and Sustainability</t>
  </si>
  <si>
    <t>Human activities, including livestock grazing, play a crucial role in the economic viability and sustainability of the forest unit. To manage grazing effectively, regulations limit the number of goats per sheep and specify grazing periods. These measures aim to maintain soil health, prevent overgrazing, and enhance biodiversity and soil conservation. However, challenges arise from unauthorized grazing, often leading to conflicts and environmental degradation, particularly in juniper forests where young trees and natural regeneration are absent due to livestock impacts.
The forestry unit diversifies land use through leasing, generating income and supporting local communities. Leases encompass agriculture (arable land, orchards, nut land) and tourism (Beles Gorge, Ozgorush). These leases benefit local communities through agricultural opportunities and tourism income. However, effective management strategies, informed by scientific research and community engagement, are essential to balance economic activities with environmental conservation and ensure the long-term sustainability of forest resources.
Human activities have had profound impacts on the economic viability and sustainability of the Forestry Unit. Deforestation has led to a reduction in economic value and posed long-term sustainability challenges. Conversely, the sustainable extraction of NTFPs offers a viable economic alternative that supports both local economies and forest conservation efforts. While the forest itself may not have high direct economic value, it holds significant environmental value, such as water storage and climate mitigation, which are crucial for the region.</t>
  </si>
  <si>
    <t>DP 5.3.1.1: Human Activities, are Integral to the Economic Viability and Sustainability of the Forestry Unit</t>
  </si>
  <si>
    <t>DP 5.3.1.2: Regulations Manage Grazing to Maintain Soil Health and Biodiversity</t>
  </si>
  <si>
    <t>DP 5.3.1.3: Unauthorized Grazing Leads to Conflicts and Environmental Degradation</t>
  </si>
  <si>
    <t>DP 5.3.1.4: Forestry Unit Diversifies Land Use through Leasing for Agriculture and Tourism</t>
  </si>
  <si>
    <t>DP 5.3.1.5: Leases Benefit Local Communities Economically</t>
  </si>
  <si>
    <t>DP 5.3.1.6: Effective Management Strategies Needed for Economic and Environmental Balance</t>
  </si>
  <si>
    <t>DP 5.3.1.7: Deforestation Reduces Economic Value and Sustainability</t>
  </si>
  <si>
    <t>DP 5.3.1.8: Sustainable Extraction of NTFPs Offers Economic Support and Conservation</t>
  </si>
  <si>
    <t>DT 5.3.2: Ongoing Initiatives Within the Forestry Unit Aimed at Restoring and Enhancing Natural Habitats</t>
  </si>
  <si>
    <t>There are ongoing initiatives to restore or enhance natural habitats within the forestry unit. Each year, the forestry unit plants around 100 hectares of local tree species seedlings. In 2023, 75 hectares were planted. Additionally, after harvesting medicinal herbs such as ferula, the areas are closed for five years to allow the ferula population to recover. Starting from 2023, the government has imposed a moratorium on the collection of ferula. The forestry unit also operates a nursery where tree seedlings are grown from seeds and later planted in the forest. These efforts are aimed at restoring natural habitats and promoting biodiversity within the forestry unit. The forestry unit takes responsibility for repairing roads and bridges following heavy rain damage. Moreover, they provide salt and fodder for wild animals. A grazing schedule for livestock has been developed.</t>
  </si>
  <si>
    <t>DP 5.3.2.1: Forestry Unit Plants Local Tree Species Seedlings Yearly</t>
  </si>
  <si>
    <t>DP 5.3.2.2: Areas Harvested for Certain Medicinal Herbs are Closed for Five Years for Recovery</t>
  </si>
  <si>
    <t>DP 5.3.2.4: Forestry Unit Operates Nursery for Tree Seedling Growth and Forest Planting</t>
  </si>
  <si>
    <t>DP 5.3.2.5: Efforts Aim to Restore Habitats and Promote Biodiversity</t>
  </si>
  <si>
    <t>DP 5.3.2.6: Forestry Unit Repairs Roads and Bridges after Heavy Rain Damage</t>
  </si>
  <si>
    <t>DP 5.3.2.7: Salt and Fodder Provided for Wildlife</t>
  </si>
  <si>
    <t>DP 5.3.2.8: Grazing Schedule Developed for Livestock</t>
  </si>
  <si>
    <t>Tool5_FGD 1 session with District social affairs specialists</t>
  </si>
  <si>
    <t>Razzakov, Man, woman</t>
  </si>
  <si>
    <t>KII level (Chief specialist in the department of social protection Leylek District, Chief specialist of the social block for Razzakov)</t>
  </si>
  <si>
    <t>DT 1: The Top Common Primary Income Sources for Both Men and Women in the District</t>
  </si>
  <si>
    <t xml:space="preserve">In Leylek district, women traditionally engage in clothing manufacturing, embroidery, and carpet weaving. They work in pastry production baking bread, cakes, pastries, and other confectionery products. They participate in the activities of women's organizations, interest clubs, and hold various positions in non-governmental organizations, working on social projects aimed at supporting women and children.
Men primarily engage in livestock breeding, agriculture, horticulture, and harvesting. They also work as municipal officials, holding various positions in local government. They create and manage their own businesses in various sectors. Additionally, there are seasonal jobs such as construction, repairs, harvesting, and other.
This division of labor is traditional but not absolute. In recent years, there has been a trend towards changing gender roles. More women are obtaining education and working in non-traditional fields such as business.
</t>
  </si>
  <si>
    <t>DP 1.1: Women’s Income Sources:</t>
  </si>
  <si>
    <t>DP1.1.2: Pastry Production (Baking Bread, Cakes, Pastries, Confectionery Products)</t>
  </si>
  <si>
    <t>DP 1.1.3: Participation in Women’s Organizations, Interest Clubs, and Non-Governmental Organizations (Working on Social Projects Supporting Women and Children)</t>
  </si>
  <si>
    <t>DP 1.2: Men’s Income Sources:</t>
  </si>
  <si>
    <t>DP 1.2.1: Livestock Breeding, Agriculture, Horticulture, and Harvesting</t>
  </si>
  <si>
    <t>DP 1.2.2: Municipal Roles, Various Positions in Local Government</t>
  </si>
  <si>
    <t>DP 1.2.3: Business Management Across Various Sectors</t>
  </si>
  <si>
    <t>DP1.2.4: Seasonal Jobs (Construction, Repairs, Harvesting, Other Seasonal Work)</t>
  </si>
  <si>
    <t>DP1.3: Changing Gender Roles:</t>
  </si>
  <si>
    <t>DP 1.3.1: More Women are Pursuing Education and Entering Non-Traditional Fields Like Business</t>
  </si>
  <si>
    <t>DP 1.3.1: More women are pursuing education and entering non-traditional fields like business</t>
  </si>
  <si>
    <t>DT 2: Distinctions in Prevalence by Gender, Education, and Location</t>
  </si>
  <si>
    <t xml:space="preserve">Mainly, people aged 25 to 50 are characterized by the predominance of higher education and work in such fields as government service, education, and healthcare. Secondary education or vocational training more often leads to employment in agriculture, crafts, and self-employment.
Men with higher education most commonly work in government service, education, healthcare, and business, while women with higher education are in demand in education, healthcare, social work, and business.
Men with secondary education or vocational training are employed in agriculture, crafts, construction, and transportation, while women with similar education work in agriculture, crafts, education, healthcare, and trade.
Overall, men in the Leylek district earn higher incomes than women. Women's income directly depends on their education, profession, and marital status. However, research on income differences in rural areas has not been conducted.
Presumably, men are mainly employed in agriculture, crafts, and seasonal work, while women are engaged in agriculture, crafts, and household management. Overall, income in rural areas is lower than in urban areas.
</t>
  </si>
  <si>
    <t>DP 2.1: Age (25 to 50) and Education:</t>
  </si>
  <si>
    <t>DP 2.1.1: Higher Education: People often Work in Government Service, Education, and Healthcare</t>
  </si>
  <si>
    <t>DP 2.1.2: Secondary Education or Vocational Training: Leads to Employment in Agriculture, Crafts, and Self-Employment</t>
  </si>
  <si>
    <t>DP 2.2: Gender-Specific Employment Trends:</t>
  </si>
  <si>
    <t>DP 2.2.1: Men:</t>
  </si>
  <si>
    <t>DP 2.2.1.1: Higher Education: Employed in Government Service, Education, Healthcare, and Business</t>
  </si>
  <si>
    <t>DP 2.2.1.2: Secondary Education or Vocational Training: Employed in Agriculture, Crafts, Construction, and Transportation.</t>
  </si>
  <si>
    <t>DP 2.2.2: Women:</t>
  </si>
  <si>
    <t>DP 2.2.2.1: Higher Education: Education, Healthcare, Social Work, and Business</t>
  </si>
  <si>
    <t>DP 2.2.2.2: Secondary Education or Vocational Training: Agriculture, Crafts, Education, Healthcare, and Trade</t>
  </si>
  <si>
    <t>DP 2.3: Income Disparity:</t>
  </si>
  <si>
    <t>DP 2.3.1: Men Generally Earn Higher Incomes than Women</t>
  </si>
  <si>
    <t>DP 2.3.2: Women Income is Directly Influenced by Education, Profession, and Marital Status</t>
  </si>
  <si>
    <t>DP 2.4: Rural vs. Urban Areas:</t>
  </si>
  <si>
    <t>DP 2.4.1: Specific Research on Income Differences in Rural Areas has not been Conducted</t>
  </si>
  <si>
    <t>DP 2.4.1: Overall, Income in Rural Areas is Lower Than in Urban Areas</t>
  </si>
  <si>
    <t>DT 3: Primary Industries or Sectors Offering Household Employment Opportunities</t>
  </si>
  <si>
    <t xml:space="preserve">Agriculture remains one of the pillars of the economy in the region. Residents of the Leylek region grow grain crops, vegetables, fruits, berries, and also breed cattle, sheep, goats and poultry. In addition to working in the field, there are employment opportunities in agricultural processing enterprises, such as dairies, bakeries and canneries.
Mining of natural resources, such as coal and other minerals, is one of the key industries providing jobs in the Leylek region.
In addition to working directly in the mines, there are many ancillary services that also create employment opportunities. These include transportation, construction, repair.
The education sector is another important source of jobs in the Leylek region. Schools, kindergartens, universities and colleges require teachers, educators, administrative staff, as well as other specialists.
Hospitals, clinics, pharmacies and private medical institutions also provide many employment opportunities for residents of the Leylek region. Doctors, nurses, orderlies, pharmacists, technicians and administrative staff are just a few of the professions in demand in this field.
In addition to the main sectors, there are also employment opportunities in trade, services, construction and the civil service in the Leylek region.
</t>
  </si>
  <si>
    <t>DP 3.1: Agriculture as a Key Economy Sector:</t>
  </si>
  <si>
    <t>DP 3.1.1: Cover the Variety of Crops Grown and Livestock Bred</t>
  </si>
  <si>
    <t>DP 3.1.2: Agricultural processing enterprises</t>
  </si>
  <si>
    <t>DP 3.2: Mining Industry one of key sectors:</t>
  </si>
  <si>
    <t>DP 3.2.1: Coal and other minerals mining key industries providing jobs</t>
  </si>
  <si>
    <t>DP 3.2.2: Impact on ancillary services like transportation, construction, and repair</t>
  </si>
  <si>
    <t>DP 3.3: Education Sector:</t>
  </si>
  <si>
    <t>DP 3.3.1: Sector providing jobs in schools, kindergartens, universities, and colleges</t>
  </si>
  <si>
    <t>DP 3.3.2: Various roles: teachers, educators, administrative staff, and specialized professionals</t>
  </si>
  <si>
    <t>DP 3.4: Healthcare Sector:</t>
  </si>
  <si>
    <t>DP 3.4.1: Provides job by hospitals, clinics, pharmacies, and private medical institutions</t>
  </si>
  <si>
    <t>DP 3.4.2: Job provided to doctors, nurses, pharmacists, technicians, and administrative staff</t>
  </si>
  <si>
    <t>DP 3.5: Other Employment Sectors:</t>
  </si>
  <si>
    <t>DP 3.5.1: Opportunities in trade, services, construction, and civil service</t>
  </si>
  <si>
    <t>DP 3.5.2: Provide diverse job opportunities for residents</t>
  </si>
  <si>
    <t>DT 4: Job Market Changes in 20 Years, New Jobs/Institutions</t>
  </si>
  <si>
    <t xml:space="preserve">In the past two decades, the job market in the agricultural sector has undergone significant changes. Traditionally a strong pillar of the economy, agriculture is increasingly being influenced by mechanization.  The territory's vast farmlands are efficiently cultivated by machinery. While this will likely decrease demand for low-skilled manual labor. 
There has been a noticeable trend of outgoing migration, with many youth leaving rural areas in search of employment opportunities elsewhere. High emigration rates from agricultural regions are becoming common as workers seek better prospects in urban areas or even abroad, contributing to demographic changes and potential workforce shortages in the agricultural sector.
Meanwhile, the service sector has experienced substantial growth. Jobs in small businesses, tourism, and transportation have expanded, offering new employment opportunities that attract individuals from the declining agricultural workforce. </t>
  </si>
  <si>
    <t>DP 4.1: Mechanization of Agriculture Sector:</t>
  </si>
  <si>
    <t>DP 4.1.1: Vast Farmlands Are Efficiently Cultivated By Machinery</t>
  </si>
  <si>
    <t>DP 4.1.2: Mechanization has Reduced the Need for Low-Skilled Labor in Agriculture</t>
  </si>
  <si>
    <t>DP 4.2: Emigration:</t>
  </si>
  <si>
    <t>DP 4.2.1: Youth Leave Rural Areas For Better Job Opportunities</t>
  </si>
  <si>
    <t xml:space="preserve">DP 4.3.1: Small Businesses, Tourism, And Transportation, Offering New Employment Opportunities </t>
  </si>
  <si>
    <t>DT 5. Importance of Remittance Support for Households</t>
  </si>
  <si>
    <t xml:space="preserve">Remittances play a crucial role in supporting household needs in the Leylek district, with an estimated 70 out of 100 families receiving them.
This significant contribution to the local economy highlights the importance of labor migration in the region. Family members seeking better employment opportunities abroad send back remittances to support their families, enabling them to meet basic needs, improve living standards, and invest in their communities.
60% of 100 households in the Leylek district have at least one family member working abroad. This implies that a significant portion of the population relies on remittances from migrant workers to support their livelihoods.
The impact of remittances extends beyond financial support. They also contribute to social development by fostering entrepreneurship, promoting education, and enhancing healthcare access. Moreover, remittances can stimulate local businesses, leading to job creation and economic growth.
Remittances provide a crucial source of income for many households, particularly those with limited or no other means of livelihood. They help cover essential expenses such as food, housing, clothing, healthcare, and education.
Remittances enable families to afford better living conditions, including improved housing. This contributes to overall well-being and poverty reduction.
Remittances can be invested in community projects, such as infrastructure development, education facilities, and healthcare centres. This contributes to the overall social and economic progress of the region. A remitter from Ak-Bulak funded the construction of a three-story rural medical and obstetric station for the benefit of the local community.
Remittances can serve as seed capital for individuals to start their own businesses, creating employment opportunities and diversifying the local economy.
</t>
  </si>
  <si>
    <t>DP 5.1: Dependency on Remittances:</t>
  </si>
  <si>
    <t>DP 5.1.1: Approximately 70 out of 100 Families Rely on Remittances as a Crucial Source of Income</t>
  </si>
  <si>
    <t>DP 5.3: Extent of Migration:</t>
  </si>
  <si>
    <t>DP 5.3.1: 60% Of Households Have At Least One Family Member Working Abroad</t>
  </si>
  <si>
    <t>DP 5.4: Remittances Contribution to Social Development:</t>
  </si>
  <si>
    <t>DP 5.4.1: Contributing Small Businesses</t>
  </si>
  <si>
    <t>DP 5.4.3: Enhancing Access to Education and Healthcare</t>
  </si>
  <si>
    <t>DP 5.4.3: Stimulating Local Businesses</t>
  </si>
  <si>
    <t>DP 5.5: Improvement In Living Conditions:</t>
  </si>
  <si>
    <t>DP 5.5.1: Support Families to Better Living Conditions</t>
  </si>
  <si>
    <t>DP 5.5.2: Contributing to Overall Well-being and Poverty Reduction Within the District</t>
  </si>
  <si>
    <t>DP 5.6: Investment In Community:</t>
  </si>
  <si>
    <t>DP 5.6.1: Remittances Are Invested in Infrastructure, Education Facilities, And Healthcare centres</t>
  </si>
  <si>
    <t>DP 5.6.2: Fostering Local Development and Socio-economic Advancement</t>
  </si>
  <si>
    <t>DP 5.7: Entrepreneurial Opportunities:</t>
  </si>
  <si>
    <t>DP 5.7.1: They Act as Initial Capital for Entrepreneurial Ventures</t>
  </si>
  <si>
    <t>DP 5.7.2: Leading to Job Creation and Economic Diversification Within the Local Economy</t>
  </si>
  <si>
    <t>DT 6: Climate Change has Impacted Income Through Water, Weather, Temperature, and Soil Changes in the Last 20 Years</t>
  </si>
  <si>
    <t xml:space="preserve">There is noticeable changes in weather patterns. The flood caused extensive damage to 20 hectares of fruit orchards in Razzakov. As a result, most of the trees on this land will not be able to bear fruit, leading to significant income losses for farmers who relied on these orchards as their primary source of livelihood. Farmers in the region experienced significant crop losses due to a spring frost last year. This late frost caused the pistachio and almond fruits to freeze, preventing them from producing nuts.
The decline in potable water availability and the shortage of irrigation water have negatively impacted agricultural production, causing reduced crop yields and consequently, diminished income for farmers.
Climate change has made agriculture-based livelihoods more precarious, exposing farmers to the risk of crop failures and income reductions. The loss of agricultural income can lead to economic hardship for farmers and their families, as well as for local communities that depend on agriculture as their primary source of employment. More extreme weather events, such as droughts, floods damaging infrastructure, cause crop losses, and disrupt business operations, negatively impacting the overall economy.
</t>
  </si>
  <si>
    <t>DP 6.1: Weather Patterns and Crop Damage:</t>
  </si>
  <si>
    <t>DP 6.1.1: Noticeable Changes in Weather Patterns</t>
  </si>
  <si>
    <t>DP 6.1.2: Frequent Floods and Spring Frosts, Severely Impacted Agricultural Productivity in Razzakov</t>
  </si>
  <si>
    <t>DP 6.1.3: Flood Damaged Fruit Orchards, Rendering Many Trees Unable to Bear Fruit</t>
  </si>
  <si>
    <t>DP 6.2: Impact of Spring Frost:</t>
  </si>
  <si>
    <t>DP 6.2.1: Farmers Experienced Significant Crop Losses Due to Spring Frost</t>
  </si>
  <si>
    <t>DP 6.2.2: The Frost Prevented Pistachio and Almond Trees from Yielding Nuts</t>
  </si>
  <si>
    <t>DP 6.3: Water Scarcity:</t>
  </si>
  <si>
    <t>DP 6.3.1: Declining of Irrigation Water Negatively Affected Agriculture</t>
  </si>
  <si>
    <t>DP 6.3.2: Water Scarcity Contributed to Diminished Income for Farmers</t>
  </si>
  <si>
    <t>DP 6.4: Economic Vulnerability:</t>
  </si>
  <si>
    <t>DP 6.4.1: Climate Change has Increased the Vulnerability of Agriculture-Dependent Livelihoods</t>
  </si>
  <si>
    <t>DP 6.4.2: Extreme Weather Impacting Farmers' Incomes and Livelihood Stability</t>
  </si>
  <si>
    <t>DT 7: The Observed Changes in Agricultural Livelihoods</t>
  </si>
  <si>
    <t xml:space="preserve">Floods damaging 20 hectares of fruit orchards, rendering most of the trees unable to bear fruit. This is a specific example of how extreme weather events can directly impact agricultural production. Because of frequent flood, there is agricultural land degradation, soil erosion. The decrease in water availability, including both drinking water and irrigation water, is another factor which directly and indirectly negatively affecting crop yields.
Recently increased vulnerability of farmers the climate change has made agricultural livelihoods more unstable. Farmers face a greater risk of crop failures and income reduction due to factors like floods and water shortages. These very changes, particularly the lack of job opportunities and the decline of agriculture, are significant factors driving young people to leave rural areas.
</t>
  </si>
  <si>
    <t>DP 7.1: Flood Impact on Agriculture:</t>
  </si>
  <si>
    <t>DP 7.1.1: Floods Damaged Orchards, Reducing Fruit Yield</t>
  </si>
  <si>
    <t>DP 7.2: Water Scarcity:</t>
  </si>
  <si>
    <t>DP 7.2.1: Decreased Water Availability Lowers Crop Productivity</t>
  </si>
  <si>
    <t>DP 7.3: Climate Change Vulnerability</t>
  </si>
  <si>
    <t>DP 7.3.1: Farmers Face Higher Crop Failure Risks</t>
  </si>
  <si>
    <t>DP 7.4: Rural Migration Drivers</t>
  </si>
  <si>
    <t>DP 7.4.1: Agricultural Changes Somehow Drive Youth Migration</t>
  </si>
  <si>
    <t>DT 8: Specific Groups More Affected by Changing Income Sources Due to Climate Change</t>
  </si>
  <si>
    <t xml:space="preserve">Several groups in the Leylek district are more affected by changing income sources due to climate change. Flood damage to agricultural land and reduced water availability, both of which negatively impact agricultural productivity. This directly affects farmers' income and livelihoods.
Women involved in agriculture (either as farm owners, labuorers, or involved in processing agricultural products) would be impacted alongside men. Additionally, women mostly responsible for household water collection, so water scarcity could disproportionately burden them. There is problem with drinking water.
Youth outmigration, which could be partly due to a lack of viable opportunities in agriculture, especially for younger generations who may not have established farms.
Farmers and women involved in agriculture heavily rely on a steady income from crop yields and production. Climate change disrupts these yields, making it difficult to sustain their livelihoods.
Limited Alternatives for youth, particularly those without higher education or specialized skills, alternative employment opportunities in rural areas with limited job markets might be scarce. This pushes them to migrate for better prospects.
</t>
  </si>
  <si>
    <t>DP 8.1: Impact on Income Sources:</t>
  </si>
  <si>
    <t>DP 8.1.1: Farmers And Women Depend on Agriculture</t>
  </si>
  <si>
    <t>DP 8.1.2: Climate Change Alters Income Sources, Threatens Locals Income and Stability</t>
  </si>
  <si>
    <t>DP 8.1.3: Floods And Water Scarcity Affecting Farmers' Income</t>
  </si>
  <si>
    <t>DP 8.2: Gendered Impact on Agriculture:</t>
  </si>
  <si>
    <t>DP 8.2.1: Women In Agriculture Face Dual Challenges</t>
  </si>
  <si>
    <t>DP 8.2.2: Reduced Yields Impact Income</t>
  </si>
  <si>
    <t>DP 8.2.3: Water Scarcity Burdens Them as Primary Collectors</t>
  </si>
  <si>
    <t>DP 8.3: Limited Rural Job Opportunities:</t>
  </si>
  <si>
    <t>DP 8.3.1: Rural Areas Offer Few Jobs, Pushing Youth Without Higher Education to Migrate for Better Prospects</t>
  </si>
  <si>
    <t>DT 9: Main Challenges or Barriers to Implementing Effective Adaptation Strategies to Support Livelihoods Affected by Climate Change</t>
  </si>
  <si>
    <t>There are currently special programs for women or members of low-income families (vulnerable) for short-term training in confectionery and cooking based at Lyceum No. 48. This is an ongoing course for providing employment opportunities. It is organized for free with the support of the Leylek District Administration and the Razzaqov City Mayor's Office.
There is a grant program that has been in existence for two years now and we will continue. The program issues grants of 100,000 soms per year for the development of small businesses. 10 families, mainly low-income families, are given grants each year.
There is also support from international organizations for training, technical support for improving livelihoods and developing alternative activities.
In implementing these programs, especially grants, we are faced with the fact that the local population has little understanding of climate change adaptation. They continue to write project proposals for agricultural development without taking into account current changes. There is less understanding of financial literacy and there is no preparedness.
There was a project for beekeeping development but the grantee did not have the preparation and knowledge for this type of activity. Another case, one grantee bought sheep, they also did not know about poisonous grass and when to graze them. The sheep shouldn't have been grazed right after the rain because some grasses become poisonous when wet. This wet grass releases a stronger poison that sadly proved fatal for the sheep. When dry, the grass loses its toxic properties.
One household received money for marketing, but due to illiteracy they were also unable to develop it. And they all had to return the money under the conditions of the grant agreement.</t>
  </si>
  <si>
    <t>DP 9.1: Special Programs for Vulnerable Groups:</t>
  </si>
  <si>
    <t>DP 9.1.1: Lyceum No. 48 Offers Free Training in Confectionery and Cooking</t>
  </si>
  <si>
    <t>DP 9.1.2: Aimed at Women and Low-Income Families</t>
  </si>
  <si>
    <t>DP 9.1.3: Designed to Create Employment Opportunities</t>
  </si>
  <si>
    <t>DP 9.1.4: Supported by Leylek District Administration and Razzakov City Mayor's Office</t>
  </si>
  <si>
    <t>DP 9.2: Small Business Development Grants:</t>
  </si>
  <si>
    <t>DP 9.2.1: Grants Provide 100,000 Soms Annually for Two Years</t>
  </si>
  <si>
    <t>DP 9.2.2: Intended for Small Business Development</t>
  </si>
  <si>
    <t>DP 9.2.3: Benefiting 10 Low-Income Families Per Year</t>
  </si>
  <si>
    <t>DP 9.2.4: Continuation of the Program Is Planned</t>
  </si>
  <si>
    <t>DP 9.3: International Support for Livelihood Improvement:</t>
  </si>
  <si>
    <t>DP 9.3.1: Includes Training and Technical Support</t>
  </si>
  <si>
    <t>DP 9.3.2: Focuses on Enhancing Livelihoods</t>
  </si>
  <si>
    <t>DP 9.3.3: Promotes Alternative Economic Activities</t>
  </si>
  <si>
    <t>DP 9.3.4: Provided by International Organizations</t>
  </si>
  <si>
    <t>DP 9.4: Challenges in Climate Change Adaptation:</t>
  </si>
  <si>
    <t>DP 9.4.1: Local Understanding of Climate Change Adaptation Is Limited</t>
  </si>
  <si>
    <t>DP 9.4.2: Impact on Agricultural Project Proposals</t>
  </si>
  <si>
    <t>DP 9.4.3: Lack of Financial Literacy and Preparedness</t>
  </si>
  <si>
    <t>DP 9.4.4: Hinders Effective Grant Application and Implementation</t>
  </si>
  <si>
    <t>DP 9.5: Issues with Grant Implementation; Examples of Insufficient Preparation and Knowledge:</t>
  </si>
  <si>
    <t>DP 9.5.1: Failed Beekeeping Project Due to Lack of Expertise</t>
  </si>
  <si>
    <t>DP 9.5.2: Sheep Mortality from Grazing on Toxic Wet Grass</t>
  </si>
  <si>
    <t>DP 9.5.3: Ineffective Use of Marketing Grant Funds</t>
  </si>
  <si>
    <t>DP 9.5.4: Required Return of Grant Money Due to Non-Compliance</t>
  </si>
  <si>
    <t>DT 10: Specific Resources Needs to Better Adapt to Climate Change and Its Impacts on Livelihoods</t>
  </si>
  <si>
    <t>The region grapples with adapting to climate change and its effects on livelihoods. However, there some initiatives,  resources and support systems started to address these concerns. According past experiences building capacity and knowledge is crucial. Expanded training programs, especially for women and vulnerable families, should include climate adaptation and financial literacy, focus on raising awareness and understanding of climate change adaptation among locals, provide guidance on incorporating these strategies into project proposals, continued support from international organizations offers valuable training and technical assistance.
Expanding grant programs with higher funding limits empowers more families and fosters diverse projects beyond traditional agriculture. This will broaden income opportunities and strengthens the livelihood base.
Taking into account previous experience training programs should introduce new agricultural activities like beekeeping, alongside knowledge on environmental challenges and best practices. This diversification reduces dependence on traditional methods vulnerable to climate change. Support and training ensure successful ventures and sustainable livelihoods for those pursuing alternative income sources. it is needed investments in soil conservation techniques, like combating soil erosion and land degradation, further protect livelihoods.
By building capacity, knowledge, and offering diversified income opportunities, the community can become more resilient for future challenges.</t>
  </si>
  <si>
    <t>DP 10.1: Adapting to Climate Change:</t>
  </si>
  <si>
    <t>DP 10.1.1: The Region Grapples with Adapting to Climate Change and Its Effects on Livelihoods</t>
  </si>
  <si>
    <t>DP 10.1.2: Initiatives, Resources, and Support Systems Address These Concerns</t>
  </si>
  <si>
    <t>DP 10.1.3: Based on Past Experiences, Building Capacity and Knowledge Is Crucial</t>
  </si>
  <si>
    <t>DP 10.2: Expanded Training Programs:</t>
  </si>
  <si>
    <t>DP 10.2.1: Training Programs, Especially for Women and Vulnerable Families, Should Include Climate Adaptation and Financial Literacy</t>
  </si>
  <si>
    <t>DP 10.2.2: Focus on Raising Awareness and Understanding of Climate Change Adaptation</t>
  </si>
  <si>
    <t>DP 10.2.3: Provide Guidance on Incorporating Adaptation Strategies into Project Proposals</t>
  </si>
  <si>
    <t>DP 10.2.4: Continued Support from International Organizations Offers Valuable Training and Technical Assistance</t>
  </si>
  <si>
    <t>DP 10.3: Expanded Grant Programs:</t>
  </si>
  <si>
    <t>DP 10.3.1: Grant Programs with Higher Funding Limits Empower More Families</t>
  </si>
  <si>
    <t>DP 10.3.2: Foster Diverse Projects beyond Traditional Agriculture</t>
  </si>
  <si>
    <t>DP 10.3.3: Broaden Income Opportunities and Strengthen Livelihoods</t>
  </si>
  <si>
    <t>DP 10.4: Introduction of New Agricultural Activities:</t>
  </si>
  <si>
    <t>DP 10.4.1: Training Programs Should Introduce New Activities like Beekeeping</t>
  </si>
  <si>
    <t>DP 10.4.2: Include Knowledge on Environmental Challenges and Best Practices</t>
  </si>
  <si>
    <t>DP 10.4.3: Diversification Reduces Dependence on Traditional Methods Vulnerable to Climate Change</t>
  </si>
  <si>
    <t>DP 10.5: Investments in Soil Conservation:</t>
  </si>
  <si>
    <t>DP 10.5.1: Investments in Soil Conservation Techniques Combat Soil Erosion and Land Degradation</t>
  </si>
  <si>
    <t>DP 10.5.2: Further Protect Livelihoods</t>
  </si>
  <si>
    <t>DP 10.6: Building Community Resilience:</t>
  </si>
  <si>
    <t>DP 10.6.1: Building Capacity and Knowledge Offers Diversified Income Opportunities</t>
  </si>
  <si>
    <t>DP 10.6.2: Community Resilience for Future Challenges</t>
  </si>
  <si>
    <t>DT 11: Suggestions for Policies or Programs to Support Communities</t>
  </si>
  <si>
    <t>While national and local programs and strategic documents address climate change adaptation and mitigation, their implementation at the local level remains inadequate. This is largely due to a lack of local implementation capacity and understanding of climate change issues, coupled with unpredictable weather conditions, prolonged droughts, and torrential rains.
Farmers continue to plant the same crops year after year due to a lack of expertise in crop planning, cultivation, and land management. There are no funds to hire experts, and no trainings or programs tailored to local conditions. Water scarcity for both drinking and irrigation is becoming a major concern, yet there is neither the capacity nor the funding to implement efficient water use practices or introduce new technologies. Degradation of pastures is widely recognized, but there is a lack of direction on how to address this issue. Reducing livestock numbers is often seen as the only option, but alternative income sources are limited. Developing programs for alternative income sources and creating jobs that are aligned with socioeconomic conditions would help to diversify livelihoods making them more resilient to economic shocks and changes and maybe stop youth outmigration.</t>
  </si>
  <si>
    <t>DP 11.1: Climate Change Programs:</t>
  </si>
  <si>
    <t>DP 11.1.1: National and Local Programs and Strategic Documents Address Climate Change Adaptation and Mitigation</t>
  </si>
  <si>
    <t>DP 11.2: Programs Implementation Remains Inadequate due to:</t>
  </si>
  <si>
    <t>DP 11.2.1: Lack of Local Capacity and Climate Change Understanding</t>
  </si>
  <si>
    <t>DP 11.1.2: Unpredictable Weather, Droughts, and Heavy Rain</t>
  </si>
  <si>
    <t>DP 11.3: Challenges in Crop Management:</t>
  </si>
  <si>
    <t>DP 11.3.1: Farmers Continue to Plant the Same Crops Due to Lack of Expertise in Crop Planning, Cultivation, and Land Management</t>
  </si>
  <si>
    <t>DP 11.3.2: Lack of Funds for Experts or Provide Trainings Tailored to Local Conditions</t>
  </si>
  <si>
    <t>DP 11.4: Water Scarcity Concerns:</t>
  </si>
  <si>
    <t>DP 11.4.1: Water Scarcity for Both Drinking and Irrigation Is Becoming a Major Concern</t>
  </si>
  <si>
    <t>DP 11.4.2: There Is No Capacity and Funding to Implement Efficient Water Use Practices or Introduce New Technologies</t>
  </si>
  <si>
    <t>DP 11.5: Degradation of Pastures:</t>
  </si>
  <si>
    <t>DP 11.5.1: Degradation of Pastures Is Widely Recognized,</t>
  </si>
  <si>
    <t>DP 11.5.2: There Is a Lack of Direction on How to Address Pasture Issues</t>
  </si>
  <si>
    <t>DP 11.5.2: Reducing Livestock Numbers Is Often Seen as the Only Option But;</t>
  </si>
  <si>
    <t>DP 11.5.3: Alternative Income Sources Are Limited</t>
  </si>
  <si>
    <t>DP 11.6: Need for Diversification of Livelihoods:</t>
  </si>
  <si>
    <t>DP 11.6.1: Developing Programs for Alternative Income Sources</t>
  </si>
  <si>
    <t>DP 11.6.2: Creating Jobs Aligned with Socioeconomic Conditions</t>
  </si>
  <si>
    <t>Tool6_FGD_2 sessions with LSG Women’s Committees</t>
  </si>
  <si>
    <t>Razzakov, Ming-Jygach</t>
  </si>
  <si>
    <t>3 female, 1 male</t>
  </si>
  <si>
    <t>KII level (Head of the Women committee, head of the social department of the Razzakov, Head of the Women committee of the Toguz-Bulak LSG, deputy of the local council of the Toguz-Bulak LSG)</t>
  </si>
  <si>
    <t>Toguz-Bulak</t>
  </si>
  <si>
    <t>DT 5.4.1: Specific Organizations Responsible for Women’s Interests</t>
  </si>
  <si>
    <t>Governmental Structures Involved in Women's Empowerment in Leilek District level is the Social Development Department (Department) of the Leilek District. The highest level for decision making is Deputy Head of the Leilek District State Administration (responsible for women's issues).  The Deputy Head on women's issues oversees the Department's work related to women's empowerment. They closely works with the Women councils at District level and Local self-government (LSG) level. The Department of the Leilek District share information and report to Interdistrict Directorate of Labor, Social Security and Migration in Batken oblast, it reports to Ministry of Labor, Social Security and Migration of the Kyrgyz Republic.
At Razzakov and Toguz-Bulak LSG Level the Women's Council Heads are members to the local Council of the LSG for decision-making.
Linkages and Levels:
The Department collaborates closely with the Women's Councils for decision making, information sharing.
Women's Councils collaborates with different stakeholders: NGOs, Women's group (Jamaat) in Villages, village activists, International Organizations (recently they actively collaborate with UN Women; WFP, JICA (Japan International Cooperation Agency).
NGOs, international organizations collaborate with the Department and women's councils on trainings and advocacy efforts; providing economic opportunities or microfinance programs for women.
Jamaats, village activists’ roles: Identify local women's needs and represent them to village leadership and the women's councils.
Jamaats and village activists can independently collaborate with donor organizations. At the village level, they may typically work together as a collective entity. They also identify internal leaders to represent and advocate for women's issues.</t>
  </si>
  <si>
    <t xml:space="preserve">DP 1: Hierarchical Structure: There is a Multi-Level Structure from Local to National Levels for Decision-Making and Information Sharing </t>
  </si>
  <si>
    <t>DP 2: Social Development Department Focuses on Women’s Issues and Empowerment</t>
  </si>
  <si>
    <t xml:space="preserve">DP 2.1: Works Under the Deputy Head of the Leilek District Administration </t>
  </si>
  <si>
    <t>DP 2.2: Reports to the Interdistrict Directorate of Labor, Social Security, and Migration In Batken Oblast</t>
  </si>
  <si>
    <t>DP 2.3: Information Flows Up to the Ministry Of Labor, Social Security, and Migration of the Kyrgyz Republic</t>
  </si>
  <si>
    <t>DP 2.4: Collaborates Closely with Women’s Councils for Decision Making and Information Sharing</t>
  </si>
  <si>
    <t>DP 3: Decision-Makers:</t>
  </si>
  <si>
    <t>DP 3.1: Local Council of the Razzakov and Toguz-Bulak LSG Are Responsible for Decision-Making</t>
  </si>
  <si>
    <t>DP 4: Women's Councils:</t>
  </si>
  <si>
    <t>DP 4.1.2: Work with Various Stakeholders Including NGOs, Local Women’s Groups, Village Activists, and International Organizations</t>
  </si>
  <si>
    <t>DP 4.1.3: Engage in Trainings, Advocacy Efforts, and Economic Opportunity Programs</t>
  </si>
  <si>
    <t>DP 4.1.4: Member to the Local Council of the LSG</t>
  </si>
  <si>
    <t>DP 5: Village Activists:</t>
  </si>
  <si>
    <t>DP 5.1: Identify Local Women’s Needs and Represent them to Village Leadership and Women's Councils</t>
  </si>
  <si>
    <t>DP 5.2: Advocate for Women's Issues at the Local Level</t>
  </si>
  <si>
    <t>DP 5.3: Work Independently or Collectively with Donor Organizations</t>
  </si>
  <si>
    <t>DP 5.4: Collaborate with Women’s Councils and other Stakeholders to Address Women's Needs and Empowerment Initiatives</t>
  </si>
  <si>
    <t>DP 5.5: Identify Internal Leaders to Represent and Advocate for Women’s Issues</t>
  </si>
  <si>
    <t>DT 5.4.2: Agencies Support Women by Interacting with Governmental Departments At Village, District, LSG Levels</t>
  </si>
  <si>
    <t xml:space="preserve">There is established coordination between governmental departments at various levels and non-governmental organizations (NGOs) —at national level - Ministry of Labor, Social Security, and Migration of the Kyrgyz Republic and its oblast, district level bodies, LSG and village levels - public organisations. Women's and gender issues are primarily handled by the Deputy Head of Leilek District State Administration. The highest levels at oblast and national level bodies mostly for policy development and implemenetation. The district administration can collect and revise policy development or amendment proposals from SGBs and cities and submit them to the oblast level. The oblast level can revise the proposals,  which further reports to the Ministry of Labor, Social Security, and Migration of the Kyrgyz Republic.
The Leilek District Women's Council works with the Department of Social Development of the Leilek District which is responsible for with focuses on social welfare, women's rights, and community development. It formulates policies and implement national policies, runs programs, and addresses social issues impacting women.
Women's Council at LSG mostly works closely with the Leilek District Women's Council, report them. In addition the LSG Council liaises with local government bodies and the Department of Social Development to ensure that local development projects and women's initiatives are effectively tailored to the community's needs.
Women's Council at LSG Levels works closely with local WHC, Village-Level Activists, Women’s Groups. 
Village-Level Activists, Women’s Groups’ (women in villages can form small self-governing groups, called "Jamaat")  they act as intermediaries between the community and higher-level organizations. These groups can collaborate with local and international NGOs, the business sector, and raise their concerns like healthcare, skills training, income generation opportunites with all levels of government; these activists report community issues and challenges to higher authorities or relevant organizations, ensuring that local needs are communicated and addressed. 
Jamaats manage small-scale businesses, cooperatives, and other income-generating activities to promote women's economic independence. 
At present Women councils at LSG levels actively collaborate with International Organizations (e.g., UN Women; JICA). These organizations provide funding, expertise, and best practices for gender equality and development projects.
International Organizations collaborate with national and local government bodies, including the Department of Social Development and Women's Councils, to implement projects that promote women's rights and empowerment. </t>
  </si>
  <si>
    <t>DP 1: Village-Level Activists and Women’s Groups:</t>
  </si>
  <si>
    <t>DP 1.1: Act as Intermediaries Between the Community and Higher-Level Governmental Bodies</t>
  </si>
  <si>
    <t>DP 1.2: Report Community Issues and Ensure Local Needs Are Communicated Effectively</t>
  </si>
  <si>
    <t>DP 1.3: Impact: Advocate for Policies and Programs That Benefit Women Directly</t>
  </si>
  <si>
    <t>DP 2: Women’s Councils at LSG Levels:</t>
  </si>
  <si>
    <t>DP 2.1: Work Closely with LSG Bodies, Such as the Leilek District Women’s Council, and Report to Them</t>
  </si>
  <si>
    <t>DP 2.2: Ensure That Local Development Projects and Women's Initiatives Are Aligned with Community Needs</t>
  </si>
  <si>
    <t>DP 2.3: Facilitate the Implementation of National Policies at the Local Level, Focusing on Social Welfare, Women's Rights, and Community Development</t>
  </si>
  <si>
    <t>DP 3: NGOs and International Organizations:</t>
  </si>
  <si>
    <t>DP 3.1: Collaborate with Governmental Departments at All Levels to Implement Projects Promoting Women's Rights and Empowerment</t>
  </si>
  <si>
    <t>DP 3.2: Provide Funding, Expertise, and Best Practices to Support Governmental Initiatives</t>
  </si>
  <si>
    <t>DP 3.3: Enhance the Capacity of Governmental Departments to Address Women's Issues Effectively, Particularly in Policy Development and Implementation</t>
  </si>
  <si>
    <t>DP 4: Jamaats (Village-Level Women Groups):</t>
  </si>
  <si>
    <t>DP 4.1: Manage Small-Scale Businesses, Cooperatives, and Income-Generating Activities to Promote Women's Economic Independence</t>
  </si>
  <si>
    <t>DP 4.2: Collaborate with Local and International NGOs, Businesses, and Governmental Bodies to Address Economic Empowerment Challenges Faced by Women</t>
  </si>
  <si>
    <t>DP 4.3: Contribute to the Overall Economic Development of Women at the Village Level, Fostering Sustainable Livelihoods and Community Resilience</t>
  </si>
  <si>
    <t>DT 5.4.3. Advocacy and Interaction of Agencies and Key Actors with Governmental Departments to Support Women</t>
  </si>
  <si>
    <t>District Women's Council collaborates closely with the Department of Social Development at district level, coordinates with LSG Women's Councils. The Council engages in policy advocacy, program planning, and resource allocation with district authorities.
Women's Council at LSG Level works closely with LSG administration and WHC at LSG, village activists, Jamaats identifies and addresses women's issues, participates in local decision-making, advocating for women's needs in community plans and projects.
WHC represents women's healthcare needs focuses on older adults, vulnerable populations, and pregnant women.
Women's councils and Jamaats, WHC meet with local and district officials to discuss and advocate for women's needs.
Women's Council Head in LSGs aremembers of the Local Council of LSG decision-making body, directly influencing policies at the LSG level.
Village-Level Activists may serve as liaisons between the LSG Women's Council and village women's Jamaats, assist in implementing council initiatives, collaborate with LSG administrations on community meetings and campaigns, raise women needs at village level.
Village-Level Activists and Jamaats can collaborate independently with local and international organizations for project implementation and training programs, empower women through education and capacity-building.
Collaborative projects with government and NGOs address women's issues through health initiatives, educational programs, and economic empowerment.
District Women's Councils and international organizations advocate for integrating gender considerations into local policies.</t>
  </si>
  <si>
    <t>DP 1: District Women's Council:</t>
  </si>
  <si>
    <t>DP 1.1: Collaborates closely with the Department of Social Development at the district level and coordinates with LSG Women's Councils</t>
  </si>
  <si>
    <t>DP 1.2: Engages in Policy Advocacy, Program Planning, and Resource Allocation with District Authorities</t>
  </si>
  <si>
    <t>DP 2: Women's Council at LSG Level:</t>
  </si>
  <si>
    <t>DP 2.1: Works Closely with LSG Administration, WHC, Village Activists, and Jamaats</t>
  </si>
  <si>
    <t>DP 2.2: Participates in Local Decision-Making Processes, and Advocates for Women's Needs In Community Plans and Projects</t>
  </si>
  <si>
    <t>DP 3: Women's Health Committees (WHC):</t>
  </si>
  <si>
    <t>DP 3.1: Concentrates on Women's Healthcare Needs, Including Older Adults, Vulnerable Populations, And Pregnant Women</t>
  </si>
  <si>
    <t>DP 3.2: Meets with Officials to Discuss and Advocate for Improvements in Healthcare Services</t>
  </si>
  <si>
    <t>DP 4: Women's Council Head in Toguz-Bulak LSG:</t>
  </si>
  <si>
    <t>DP 4.1: Members to the Local Council of LSG Decision-Making Body, Influencing Directly at the LSG Level</t>
  </si>
  <si>
    <t>DP 5: Village-Level Activists:</t>
  </si>
  <si>
    <t>DP 5.1: Assist in Implementing Council Initiatives, Advocate for Women's Needs at the Village Level</t>
  </si>
  <si>
    <t>DP 6: Collaboration with Local and International Organizations:</t>
  </si>
  <si>
    <t>DP 6.1: Village-Level Activists and Jamaats Collaborate Independently With Local And International Organizations</t>
  </si>
  <si>
    <t>DP 6.2: Implement Projects and Training Programs</t>
  </si>
  <si>
    <t>DP 7: Collaborative Projects:</t>
  </si>
  <si>
    <t>DP 7.1: Involve Government and NGOs Addressing Women's Issues</t>
  </si>
  <si>
    <t>DP 7.2: Include Health Programs, Educational Campaigns, and Economic Empowerment Projects</t>
  </si>
  <si>
    <t>DP 8: Advocacy for Gender Integration:</t>
  </si>
  <si>
    <t>DP 8.1: District Women's Councils and International Organizations Advocate For Integrating Gender Considerations Into Local Policies</t>
  </si>
  <si>
    <t>DT 5.4.4: Women, Natural Resources (Land, Water, farming): Challenges and Opportunities</t>
  </si>
  <si>
    <t>Women’s tasks often differ from men’s. But if single women-headed or men-headed households there is no breakdowns.
In farming: Women  traditionally manage tasks like planting and weeding in gardens; often help with harvesting crops, especially smaller ones like vegetables and fruits. Men typically handle tasks requiring more physical strength, such as land preparation, plowing fields, preparing soil for planting, irrigation the field.
Animal Husbandry: Women are often responsible for the care of smaller animals like poultry, milking cows and goats. But sometimes older women with children can graze the cattle. Men traditionally manage the care of larger animals like cows, sheep, horses, and camels, including herding them to pastures and overseeing their breeding. 
Water Use: Women play a vital role in managing household water use. They are responsible for fetching water for drinking, cooking, cleaning, and watering vegetable gardens. This can be a very time-consuming task, especially in areas with limited water access. Men might be involved in maintaining irrigation canals or wells, depending on the water source used for farming.
In Razzakov residents are facing a significant issue with the lack of access to clean drinking water. Despite the severity of this problem, the local municipality has not taken adequate measures to address it. Consequently, individual households are forced to resort to their own methods to secure clean water for their daily needs.
Key Differences: Traditionally, there's a division of labor based on gender. Men handle tasks perceived as requiring more physical strength, while women manage tasks seen as more domestic or detail-oriented.
Decision-Making:  Men often hold decision-making power regarding land ownership, selling livestock, and larger financial aspects of the farm. Land ownership: Though national law allows women equal rights to land, tradition makes registration in their names difficult. This limits their control over a crucial resource.
Training: Current trainings mostly focus on capacity building for women on small scale income generating, not natural resource management or access. This limits women's capacity to improve their agricultural productivity.
Funding are available equally for men and women, but social norms discourage women from taking out loans or managing agricultural activities.
Other vulnerable groups like single women also face challenges due to traditions. They avoid keeping livestock or land due to the difficulty of managing them alone.
Local banks in Kyrgyzstan do provide loans for agriculture, including both livestock and crop production. These loans are available to both men and women on an equal basis, as per the regulations. Additionally, training opportunities related to agriculture are also equally accessible to both genders.</t>
  </si>
  <si>
    <t>DP 1: Tasks in Farming:</t>
  </si>
  <si>
    <t>DP 1.1: Women: Traditionally Manage Planting, Weeding, and Harvesting Small Crops</t>
  </si>
  <si>
    <t>DP 1.2: Men: Typically Manage land Preparation, Plowing, Irrigation, Oversee Large Livestock</t>
  </si>
  <si>
    <t>DP 2: Animal Husbandry:</t>
  </si>
  <si>
    <t>DP 2.1: Women: Responsible for Poultry, Milking Cows, Goats, and Grazing Cattle</t>
  </si>
  <si>
    <t>DP 2.2: Men: Manage Larger Animals, Including Herding and Breeding</t>
  </si>
  <si>
    <t>DP 3: Water Management:</t>
  </si>
  <si>
    <t>DP 3.1: Women: Key Role In Household Water Use, Fetching, and Watering</t>
  </si>
  <si>
    <t>DP 3.2: Men: Involved in Maintaining Irrigation Canals or Wells</t>
  </si>
  <si>
    <t>DP 4: Challenges in Water Access:</t>
  </si>
  <si>
    <t>DP 4.1: Issue: Residents in Razzakov Face Significant Challenges with Lack of Access to Drinking Water</t>
  </si>
  <si>
    <t>DP 5: Gender-Based Division of Labor:</t>
  </si>
  <si>
    <t>DP 5.1: Traditionally Men Handle Physically Demanding Tasks</t>
  </si>
  <si>
    <t>DP 5.2: Women Manage Domestic or Detail-Oriented Responsibilities</t>
  </si>
  <si>
    <t>DP 6: Decision-Making and Land Ownership:</t>
  </si>
  <si>
    <t>DP 6.1: Men Hold Decision-Making Power over Land Ownership, Livestock Sales, and Farming Finances</t>
  </si>
  <si>
    <t>DP 6.2: Cultural Barriers Hinder Women from Registering Land Rights</t>
  </si>
  <si>
    <t>DP 7: Training and Capacity Building:</t>
  </si>
  <si>
    <t>DP 7.1:  Trainings Focus on Women's Income Generation Rather Than Resource Management</t>
  </si>
  <si>
    <t>DP 7.2: Narrow Focus Limits Women's Agricultural Productivity and Resource Management Capacity</t>
  </si>
  <si>
    <t>DP 8: Funding and Access to Resources:</t>
  </si>
  <si>
    <t>DP 8.1: Equal Availability of Funding and Loans for Both Men and Women in Agriculture</t>
  </si>
  <si>
    <t>DP 8.2: Social Norms Discourage Women from Managing Agricultural Loans</t>
  </si>
  <si>
    <t>DP 9: Challenges for Vulnerable Groups:</t>
  </si>
  <si>
    <t>DP 9.1: Single Women Face Challenges Managing Livestock and Land</t>
  </si>
  <si>
    <t>DP 10: Access to Loans and Training Opportunities:</t>
  </si>
  <si>
    <t>DP 10.1: Local Banks Provide Loans for Agriculture to Both Genders Equally, as per Regulations</t>
  </si>
  <si>
    <t>DP 10.2: Training Related to Agriculture Is Accessible to Both Men and Women, Facilitating Equal Learning Opportunities</t>
  </si>
  <si>
    <t>DT 5.4.5: Women's Involvement in Natural Resource Management, Challenges and Considerations</t>
  </si>
  <si>
    <t>DP 1: Women's Involvement in Natural Resource Management:</t>
  </si>
  <si>
    <t>DP 1.1: Participate Lesser Extent Than Men Due to Traditional Norms</t>
  </si>
  <si>
    <t>DP 1.2: Social Norms Restrict Women's Control Over Resources Like Land, Livestock, and Major Financial Decisions</t>
  </si>
  <si>
    <t>DP 2: Community Engagement:</t>
  </si>
  <si>
    <t>DP 2.1 "Mazar Event" Addressing Water, Pasture, and Agricultural Issues, with Women Actively Participating in Discussions</t>
  </si>
  <si>
    <t>DP 3: Empowerment Initiatives:</t>
  </si>
  <si>
    <t>DP 3.1 Women's Councils Support Activities Empowering Women in Decision-Making and Community Roles</t>
  </si>
  <si>
    <t>DP 3.2: Trainings on Violence Prevention, Rights Awareness, and Funding for Women-Led Enterprises</t>
  </si>
  <si>
    <t>DP 4: National Development Program:</t>
  </si>
  <si>
    <t>DP 4.1: Special Annual Budget Line Supports Vulnerable Groups in Toguz-Bulak</t>
  </si>
  <si>
    <t>DP 4.2: WFP Pilot Project Focusing on Agriculture, Women's Empowerment, and Ecotourism</t>
  </si>
  <si>
    <t>DP 5: Razzakov City Initiatives:</t>
  </si>
  <si>
    <t>DP 5.1: City Grants Support Vulnerable Women's Livelihoods</t>
  </si>
  <si>
    <t>DP 5.2: Women involved in decision-making on water resources</t>
  </si>
  <si>
    <t>DT 5.4.6: Women Participation in Community Natural Resources Management Organizations</t>
  </si>
  <si>
    <t>In Toguz-Bulak and Razzakov, women do not typically participate in community management organizations, such as the Water Users Association, Pasture Users Association, and the Association for Drinking Water, at the same rate as men. Several factors may contribute to this: When these organizations were established, leadership positions were predominantly filled by men. This established a norm of male dominance in these roles. Traditional gender roles in the community often confine women to domestic responsibilities, limiting their involvement in public decision-making processes. Water and pasture management can involve significant conflicts and negotiations, areas traditionally handled by men. Irrigation and land management can involve physically demanding tasks. These jobs often require working outside regular hours, which can conflict with childcare, household responsibilities. Women might not be aware of opportunities to participate in water or land management organizations. This has further reinforced the perception that men should manage these resources. There has been a historical lack of initiative from women to join or lead these organizations, possibly due to the aforementioned social norms and expectations.
Resource use fees are the same for both women and men.</t>
  </si>
  <si>
    <t>DP 1: Women's Involvement:</t>
  </si>
  <si>
    <t>DP 1.1: Women Do Not Participate in Community Management Organizations as Much as Men</t>
  </si>
  <si>
    <t>DP 2: Contributing Factors:</t>
  </si>
  <si>
    <t>DP 2.1: Initial Leadership Positions Were Predominantly Filled by Men, Establishing A Norm of Male Dominance</t>
  </si>
  <si>
    <t>DP 2.2: Traditional Gender Roles Confine Women to Domestic Responsibilities, Limiting Public Decision-Making Involvement</t>
  </si>
  <si>
    <t>DP 2.3: Water and Pasture Management Involve Significant Conflicts and Negotiations, Traditionally Handled by Men</t>
  </si>
  <si>
    <t>DP 2.4: Irrigation and Land Management are Physically Demanding Tasks, Often Conflicting with Childcare and Household Responsibilities</t>
  </si>
  <si>
    <t>DP 2.5: Women Might not be Aware of Opportunities to Participate in Water or Land Management Organizations</t>
  </si>
  <si>
    <t>DP 2.6: Historical Lack of Women's Initiative Due to Social Norms</t>
  </si>
  <si>
    <t>DP 3: Resource Use Fees:</t>
  </si>
  <si>
    <t>DP 3.1: Resource Use Fees Are the Same for Both Women and Men</t>
  </si>
  <si>
    <t>DT 5.4.7: Consideration of Concerns for Vulnerable Groups in Water Availability</t>
  </si>
  <si>
    <t>At the beginning of year the latest up to beginning of the season (pasture use, irrigation etc.), all resource users submit letters requesting the amount of water, area for pasture they need. Pasture committees and Water users association closely with Head of Villages (request applications are receive through Head of Villages) then plan resource use based on these users requests. There are no limitations on the number of applications submitted. Request applications for agricultural land development are submitted to LSG administration there is special committee on agricultural land use.
There are no specific initiatives or programs targeting the inclusion of vulnerable groups, including households with disabilities, in providing water and land accessibility. The planning process, which involves submitting resource requests at the beginning of the season, does not explicitly address the unique needs of these groups. However, in small villages where almost everyone knows each other, the heads of villages or neighborhoods, along with relatives, provide support in accessing resources. In both areas assessed, there were no complaints from vulnerable households regarding access to resources. During periods of water shortage, the situation is beyond local control.
Men and women do not participate equally in technical outdoor work related to efficient irrigation water use, construction and maintenance of water infrastructure, and seed planting in pastures, which are often more accessible to men. This is due to traditional gender roles and societal expectations that prioritize men’s involvement in technical and public activities. However, women participate indirectly by preparing food for the men and are knowledgeable about water and pasture issues in their area.</t>
  </si>
  <si>
    <t>DP 1: Resource Requests and Planning:</t>
  </si>
  <si>
    <t>DP 1.1: Submission Process: Resource Users Request Water and Pastureland Annually</t>
  </si>
  <si>
    <t>DP 1.2 Planning: Pasture Committees and Water Users Associations Coordinate Resource Allocation</t>
  </si>
  <si>
    <t>DP 1.3: Requests for Agricultural Land Development Reviewed by Special Committee at LSG</t>
  </si>
  <si>
    <t>DP 2: Inclusion of Vulnerable Groups:</t>
  </si>
  <si>
    <t>DP 2.1: No Targeted Programs for Vulnerable Groups' Water and Land Accessibility</t>
  </si>
  <si>
    <t>DP 2.2: Village Heads and Relatives Provide Support to Vulnerable Households</t>
  </si>
  <si>
    <t>DP 2.3: No Complaints from Vulnerable Households Regarding Access to Resources Were Reported</t>
  </si>
  <si>
    <t>DP 3: Gender Roles and Participation:</t>
  </si>
  <si>
    <t>DP 3.1: Men and Women Unevenly Participate in Technical Outdoor Tasks like Irrigation, and Pasture Management</t>
  </si>
  <si>
    <t>DP 3.2: Traditional Gender Norms Prioritize Men in Technical and Public Activities</t>
  </si>
  <si>
    <t>DP 3.3: Women Indirectly Contribute through Food Preparation and Local Water and Pasture Knowledge</t>
  </si>
  <si>
    <t>DP 4: Water Shortages:</t>
  </si>
  <si>
    <t>DP 4.1: Water Shortages Are Beyond Local Control, Affecting All Households Equally</t>
  </si>
  <si>
    <t>DT 5.4.8: Women's Involvement in Dispute Resolution of Natural Resource Management</t>
  </si>
  <si>
    <t>When natural resource management issues are brought before the Local Council, women members are included alongside men. The is national law requirements that local councils have at least 30% women. Currently, women constitute 50% of the council membership in Toguz-Bulak LSG.
In informal disputes between villages or among neighbors, women participate in resolving natural resource management issues, though their involvement is limited compared to men. Here is an overview of their roles:
Informal Mediation: Women often engage in resolving minor conflicts within their households and among neighbors, such as disputes over water allocation for household needs or small-scale agricultural activities.
Community Gatherings: Women attend community gatherings and events where natural resource management issues are discussed, such as the annual “Mazar event” or during canal rehabilitation with “Ashar,” where they contribute by preparing food for the men.
Traditional Accepted Roles: Women managing household water use may intervene in conflicts related to water shortages or distribution. However, they typically do not participate in disputes over water distribution for agricultural purposes or pasture land allocation due to traditional and cultural norms that designate these responsibilities as men's work.
Supportive Roles: Women support men involved in formal dispute resolution processes by providing information, gathering community support, and advocating for fair solutions within their social networks.
There is no difference in the frequency or type of complaints raised by men and women. All complaints are considered equally according to the legislation at LSG or District levels etc.</t>
  </si>
  <si>
    <t>DP 1: Local Council Representation:</t>
  </si>
  <si>
    <t>DP 1.1 Legislative Requirement: Toguz-Bulak LSG, with 50% Women, Meets the National Law's 30% Female Membership Mandate</t>
  </si>
  <si>
    <t>DP 1.2: Women Participate Equally With Men In Formal Natural Resource Management Disputes</t>
  </si>
  <si>
    <t>DP 2: Women In Informal Disputes:</t>
  </si>
  <si>
    <t>DP 2.1: Resolve Conflicts At Home And Locally</t>
  </si>
  <si>
    <t>DP 2.2: Contribute At "Mazar Events" Through Food And Discussion</t>
  </si>
  <si>
    <t>DP 2.3: Women Manage Household Water But Defer Agricultural Disputes To Men</t>
  </si>
  <si>
    <t>DP 3: Support Roles:</t>
  </si>
  <si>
    <t>DP 3.1: Women Assist Men In Disputes By Providing Information And Community Support</t>
  </si>
  <si>
    <t>DP 3.2: Legislation Ensures Equal Consideration For Complaints From Men And Women</t>
  </si>
  <si>
    <t>Tool7_MFGD/FGD_2 sessions with DISASTER RISK MANAGERS</t>
  </si>
  <si>
    <t>Suluktu, Razzakov</t>
  </si>
  <si>
    <t>Male</t>
  </si>
  <si>
    <t>KII level (Head of the section and the chief specialist of the Suluktu department for emergencies, Head of the section and the chief specialist of the Leylek district department for emergencies)</t>
  </si>
  <si>
    <t>Suluktu</t>
  </si>
  <si>
    <t>DT 4.2.1: Main Actors and Decision Makers Involved In Emergency Preparedness and Response Management</t>
  </si>
  <si>
    <t xml:space="preserve">At the Ayil Aimak (LSG) level, there is a Civil Defense Groups. At Leilek district level there is commission whose head is the Akim of the Leylek District State Administration, for the Suluktu -  Plenipotentiary Representative of the President in Batken oblast is head of commission. The commission includes regional representatives from the State Agency for Land Resources, Cadastre, Geodesy, and Cartography under the Cabinet of Ministers of the Kyrgyz Republic; State Agency for Architecture, Construction, and Housing and Communal Services under the Cabinet of Ministers of the Kyrgyz Republic; Agency for Hydrometeorology under the Ministry of Emergency Situations; Department of Social Welfare of the Ministry of Labor, Social Welfare, and Migration; District branches of the Ministry of Internal Affairs;
Representatives of State Sanitary and Epidemiological Surveillance; Regional representatives of the Ministry of Transport and Communications; Water Resources Service of the Ministry of Water Resources, Agriculture, and Processing Industry; Representatives of the Department for Regulation of the Fuel and Energy Complex of the Ministry of Energy; Department of Road Management under the Ministry of Transport and Communications.
Head of the commission responsible for coordinating emergency preparedness and response.
Civil Defense Group executes civil defense activities and local emergency responses.
State Agency for Land Resources, Cadastre, Geodesy, and Cartography provides geographical data and resources management relevant to emergency planning. State Agency for Architecture, Construction, and Housing and Communal Services ensures infrastructure resilience and coordinates construction-related emergency measures. Agency for Hydrometeorology (Ministry of Emergency Situations) supplies weather forecasts and climate data crucial for early warning systems and disaster management. Department of Social Welfare (Ministry of Labor, Social Welfare, and Migration) manages social support systems for affected populations during emergencies. District Branches of the Ministry of Internal Affairs provides law enforcement, security, and public order during emergency situations. State Sanitary and Epidemiological Surveillance monitors public health and controls the spread of diseases during and after emergencies. Ministry of Transport and Communications (Regional Representatives) ensures the functionality and safety of transportation networks during emergencies. Water Resources Service (Ministry of Water Resources, Agriculture, and Processing Industry) manages water resources and infrastructure, ensuring water supply and safety during emergencies. Department for Regulation of the Fuel and Energy Complex (Ministry of Energy) secures energy supplies and coordinates energy infrastructure responses.
The main actors and decision makers in emergency preparedness and response management in the watershed at the district level are organized into a commission led by the Akim of Leylek District State Administration. This commission includes representatives from various state agencies and departments responsible for land resources, construction, hydrometeorology, social welfare, internal affairs, health surveillance, transport, water resources, energy, and road management. These entities work together to ensure comprehensive preparedness, effective response, and swift recovery from emergencies.
</t>
  </si>
  <si>
    <t>DP 4.2.1.1: Civil Defense Group (LSG Level) Support Local Emergency Responses</t>
  </si>
  <si>
    <t>DP 4.2.1.2: District Commission Led by the Akim and Suluktu - Plenipotentiary Representative of the President in Batken oblast Coordinates Emergency Preparedness and Response</t>
  </si>
  <si>
    <t>DP 4.2.1.3: State Agency for Land Resources Provides Geographical Data for Emergency Planning</t>
  </si>
  <si>
    <t>DP 4.2.1.4: State Agency for Architecture Ensures Infrastructure Resilience in Emergencies</t>
  </si>
  <si>
    <t>DP 4.2.1.5: Agency for Hydrometeorology Supplies Crucial Weather Forecasts for Disaster Management</t>
  </si>
  <si>
    <t>DP 4.2.1.6: Department of Social Welfare Manages Support Systems During Emergencies</t>
  </si>
  <si>
    <t>DP 4.2.1.7: District branches of the Ministry of Internal Affairs Maintain Law And Order</t>
  </si>
  <si>
    <t>DP 4.2.1.8: State Sanitary and Epidemiological Surveillance Monitors Public Health</t>
  </si>
  <si>
    <t>DP 4.2.1.9: Ministry of Transport Ensures Transportation Network Functionality</t>
  </si>
  <si>
    <t>DP 4.2.1.10: Water Resources Service Manages Water Supply And Safety</t>
  </si>
  <si>
    <t>DP 4.2.1.11: Department for Regulation of the Fuel and Energy Complex Secures Energy Supplies</t>
  </si>
  <si>
    <t>DP 4.2.1.12: Main Actors in Emergency Management Include Representatives from Various State Agencies</t>
  </si>
  <si>
    <t>DT 4.3.1. Disaster Agencies Work In Making Decisions, Managing Responses, and Sharing Information</t>
  </si>
  <si>
    <t xml:space="preserve">Depending the situation there are several communication and Information channels WhatsApp groups, Telecom, portable radio, official letters. In case of the emergency the message is disseminated, and within 40 minutes the commission gathers. This ensures that all relevant parties are notified promptly.
In Leylek Akim of Leylek District State Administration and in Suluktu the  Plenipotentiary Representative of the President in Batken oblast as the head of the commission ensure that all members are informed and present, coordinates the overall response, ensuring all agencies work together seamlessly.
Civil Defense Groups executes local emergency response activities and supports the commission’s directives.
Regular updates and real-time communication help maintain situational awareness and coordination.
Agencies conduct joint training sessions and simulations to prepare for actual emergencies. This helps streamline processes and improve response times.
Commision Command centralizes decision-making and ensures that all agencies follow a unified strategy. This centralization helps in managing resources effectively and avoiding overlaps or gaps in the response.
After each emergency, the commission reviews the response to identify strengths and areas for improvement. Lessons learned are used to update plans and protocols, enhancing future preparedness.
By leveraging these strategies and maintaining robust communication channels, the various agencies and key actors involved in disaster preparedness and response can work together efficiently to manage emergencies in the Leylek District.
Internal Communication: WhatsApp Groups for Village Heads/Microdistricts. Each community has WhatsApp groups.  These groups ensure that information reaches all critical segments of the village community.
Flow of Information: The village/microdistrict heads receive initial information from the locals. Upon receiving the information, they promptly notify the extended groups (teachers, government employees, activists) to ensure comprehensive coverage and preparedness.
Decision-Making Process:
Head of the Commission: The decision to inform the village heads and initiate the dissemination process is made by the commission leading by Head of the District (Akim of Leylek District State Administration) in Suluktu Plenipotentiary Representative of the President in Batken oblast. Once the decision is made, the structured communication network ensures rapid and efficient information flow down to the community level.
By leveraging this hierarchical and structured communication system, information related to emergency preparedness and response is disseminated quickly and efficiently, ensuring that all relevant stakeholders are informed and can act promptly.
</t>
  </si>
  <si>
    <t>DP 4.3.1.1: There are Diverse Channels (Whatsapp, Telecom, Radio, Letters)</t>
  </si>
  <si>
    <t xml:space="preserve">DP 4.3.1.2: Akim and Plenipotentiary Representative take the decision making </t>
  </si>
  <si>
    <t>DP 4.3.1.3: Civil Defense Groups Execute Local Activities and Support Commission Directives</t>
  </si>
  <si>
    <t>DP 4.3.1.4: Regular Updates Maintain Situational Awareness and Facilitate Coordinated Response</t>
  </si>
  <si>
    <t>DP 4.3.1.5: Joint Training Sessions Prepare Agencies for Emergencies, Improving Response Efficiency</t>
  </si>
  <si>
    <t>DP 4.3.1.6: The commission Centralizes Decision-Making for Effective Management</t>
  </si>
  <si>
    <t>DP 4.3.1.7: Post-Emergency Reviews Identify Areas for Improvement, Informing Future Preparedness Plans</t>
  </si>
  <si>
    <t>DP 4.3.1.8: WhatsApp Groups Connect Village Heads and Key Members</t>
  </si>
  <si>
    <t>DP 4.3.1.9: Village Heads Share Information from LSG with Extended Groups</t>
  </si>
  <si>
    <t>DP 4.3.1.10: Commission Heads Initiate Information Flow through the Structured Network</t>
  </si>
  <si>
    <t xml:space="preserve">DT 5.1.1: Specific Hazards is Area </t>
  </si>
  <si>
    <t>Flooding
Mudflows
Earthquakes
Drought
Conflict
Whirlwind
Landslide (Historical coal mining activities in the town of Suluktu employed closed methods, resulting in the presence of capped  unreclaimed pits. These unreclaimed capped  pits pose a potential risk of subsidence events, such as landslides, during periods of heavy precipitation or seismic activity).</t>
  </si>
  <si>
    <t>DP 5.1.1.1: Mudflows</t>
  </si>
  <si>
    <t>DP 5.1.1.2: Earthquakes</t>
  </si>
  <si>
    <t>DP 5.1.1.3: Drought</t>
  </si>
  <si>
    <t>DP 5.1.1.4: Conflict</t>
  </si>
  <si>
    <t>DP 5.1.1.5: Whirlwind</t>
  </si>
  <si>
    <t>DP 5.1.1.6: Landslide</t>
  </si>
  <si>
    <t>DT 5.1.2: Locations affected by natural disasters last 20 years</t>
  </si>
  <si>
    <t xml:space="preserve">August 29, 2001: Mudflows with a discharge of 130-170 l/s occurred in Isfansai-1 and Isfansai-2, causing significant damage around.
2007: An earthquake of magnitude 6 occurred in the Leylek district.
2008-2009: Whirlwinds (2 times occured) destroyed slate roofs of houses and barns, causing extensive damage.
2011 and 2012: Mudflows with a discharge of 50-60 m3 occurred along the Shor-Bulak River, causing significant damage.
</t>
  </si>
  <si>
    <t>DP 5.1.2.1: Mudflows 2001, 2011, 2012 caused extensive damage</t>
  </si>
  <si>
    <t>DP 5.1.2.2: An earthquake of magnitude 6 in 2007</t>
  </si>
  <si>
    <t>DP 5.1.2.3: Whirlwinds (2 times in 2008, 2009) caused extensive damage</t>
  </si>
  <si>
    <t xml:space="preserve">DT 5.3.4: Early Warning Systems in Place for Hazards and Their Effectiveness </t>
  </si>
  <si>
    <t xml:space="preserve">Types of Early Warning Systems:
Formal notices and written orders are issued to alert the population. Specific directives are given by authorities to manage the response.
Audible alarms (Sirens) are used to alert people immediately.
Activation and Decision-Making:
Authority: The early warning systems are activated only by the decision of the head of the commission.
The systems are reported to work properly, ensuring they are reliable when activated.
These systems are considered effective in informing the population about impending hazards and initiating timely responses.
Formal notifications and orders are distributed through established channels such as local government offices, community centers
Sirens: They provide an immediate, audible alert to the population, signaling them to seek further information or take predefined actions.
Coordination: The central decision-making by the head of the commission ensures a coordinated and unified response, reducing confusion and enhancing the effectiveness of the warnings.
</t>
  </si>
  <si>
    <t xml:space="preserve">DP 5.3.4.1:  Formal Notices and Written Orders </t>
  </si>
  <si>
    <t>DP 5.4.3.2: Specific Instructions are Provided To Manage the Response Effectively</t>
  </si>
  <si>
    <t xml:space="preserve">DP 5.3.4.3: Notifications and Orders are Disseminated through Established Channels </t>
  </si>
  <si>
    <t>DP 5.3.4.4: Sirens are Used to Provide Immediate, Audible Warning to the Population</t>
  </si>
  <si>
    <t>DP 5.3.4.5: Sirens are Activated Exclusively by the Decision of the Head of the Commission</t>
  </si>
  <si>
    <t>DP 5.3.4.6: Centralized decision-Making Facilitates Coordinated and Unified Response</t>
  </si>
  <si>
    <t>DP 5.3.4.7: The Early Warning Systems are Reported to Work Properly</t>
  </si>
  <si>
    <t>DT 5.3.5: Disaster Awareness and Preparedness of Residents</t>
  </si>
  <si>
    <t xml:space="preserve">Level of Awareness is high, approximately 80-90% of people living in villages are well-informed about the location and effects of potential disasters. 
Special trainings on disaster preparedness and response are frequently conducted. These trainings cover various topics, ensuring that the community is well-prepared to handle different types of emergencies. Trainings include information on recognizing warning signs, evacuation procedures, first aid, and specific responses to different types of disasters such as floods, earthquakes, and fires.
Each LSG (local municipality) has a designated specialist for emergency situations. This specialist is responsible for coordinating local preparedness efforts, conducting training sessions, and ensuring the community is informed. There are civil defense groups.
At the district level, there are more specialists, including those focused on specific areas like fire safety. These specialists provide additional support and expertise, enhancing the overall preparedness of the district.
The high level of awareness (80-90%) and the regular training sessions indicate that people living in villages are generally well-informed and prepared for potential disasters. The presence of dedicated specialists at both the Ayil Aimak and district levels further supports effective disaster management and preparedness. This comprehensive approach helps ensure that the community is ready to respond to emergencies, minimizing risks and mitigating the impact of disasters.
</t>
  </si>
  <si>
    <t>DP 5.3.5.1: High Level of Awareness Among Villagers</t>
  </si>
  <si>
    <t>DP 5.3.5.2: About 80-90% Population Informed About the Location and Effects of Potential Disasters</t>
  </si>
  <si>
    <t>DP 5.3.5.3: Frequent Special Training Sessions on Disaster Preparedness and Response Conducted</t>
  </si>
  <si>
    <t>DP 5.3.5.4: Trainings Cover a Range of Topics</t>
  </si>
  <si>
    <t>DP 5.3.5.5: Each Settlement Has Specialist Responsible for Coordinating Local Preparedness Efforts</t>
  </si>
  <si>
    <t>DP 5.3.5.6: Specialist Conducts Training Sessions and Ensures the Community Stays Informed</t>
  </si>
  <si>
    <t xml:space="preserve"> DT 5.3.6: Community-based Disaster Preparedness Plans or programs</t>
  </si>
  <si>
    <t>DP 5.3.6.1: The Community Has a Comprehensive Five-Year Plan Focused on Disaster Preparedness</t>
  </si>
  <si>
    <t>DP 5.3.6.2: The Plan Is Regularly Updated</t>
  </si>
  <si>
    <t>DP 5.3.6.4: Measures to Strengthen the Rivebanks Are Included in the Plan</t>
  </si>
  <si>
    <t>DP 5.3.6.5: Regular Training Sessions Are Organized as Part of the Plan</t>
  </si>
  <si>
    <t xml:space="preserve">DP 5.3.6.6: Maintenance and Repair of Bridges Are Prioritized </t>
  </si>
  <si>
    <t>DP 5.3.6.7: On 30 Hectares, Trees Are Planted</t>
  </si>
  <si>
    <t>DP 5.3.6.8: Regular Training and Community Involvement in Activities Foster a Sense of Ownership and Engagement</t>
  </si>
  <si>
    <t>DT 5.3.7: Frequency of Community Involvement in Disaster Preparedness Training</t>
  </si>
  <si>
    <t>Community members in villages conduct training or preparedness planning for natural disasters annually. Approximately 200-300 families participate in these training sessions each year. Efforts are made to include as many community members as possible in these activities to ensure widespread awareness and preparedness. Continuous discussions and dialogues are held regularly to ensure ongoing awareness and preparedness among community members. These discussions serve as opportunities for sharing information, addressing concerns, and reinforcing the importance of disaster preparedness measures.</t>
  </si>
  <si>
    <t>DP 5.3.7.1: Training or Preparedness Planning for Natural Disasters Conducted Annually</t>
  </si>
  <si>
    <t>DP 5.3.7.2: Approximately 200-300 Families Participate in  Training Sessions Each Year</t>
  </si>
  <si>
    <t xml:space="preserve">DP 5.3.7.3: Continuous Discussions and Dialogues Are Held Regularly </t>
  </si>
  <si>
    <t>DT 5.3.8: Biggest Challenges in Preparing for and Mitigating Disaster Risks</t>
  </si>
  <si>
    <t xml:space="preserve">The emergency services departments faces the following challenges in preparing for and mitigating disaster risks:
The department lacks adequate equipment, particularly heavy machinery like bulldozers, to effectively respond to and mitigate the aftermath of emergencies. Relying on assistance from the Osh office and local government bodies for additional equipment suggests that the department's own resources are insufficient to meet the potential demands of disaster situations.
Lack of Designated Evacuation Centers or Safe Zones for Residents During Natural Disasters. There is no place for people to evacuate during natural disasters especially in winter, posing a significant risk to community safety. This lack of evacuation centers hampers the ability to provide immediate shelter, medical care, and basic necessities during emergencies. The absence of safe zones on Suluktu complicates the implementation of effective evacuation plans and increases the vulnerability of the population. Another concerning issue is that residents were persuaded to purchase home insurance by insurance agents who failed to fully explain the policy details. Subsequently, when these homes suffered significant damage from strong winds, the residents were unable to receive compensation from the insurance companies because their homes did not meet the companies' eligibility requirements.
The making amendments to the regulations governing insurance policies was proposed considering the local condition or ensure that agents clearly explain all policy terms and conditions to potential customers.  Additionally, it's crucial to address any potential knowledge gaps within insurance company staff regarding policy details and eligibility requirements.
</t>
  </si>
  <si>
    <t>DP 5.3.8.1: The Department Lacks Heavy Machinery</t>
  </si>
  <si>
    <t>DP 5.3.8.2: There Is No Place for People to Evacuate Especially in Winter</t>
  </si>
  <si>
    <t xml:space="preserve">DP 5.3.8.3: Lack of Evacuation Centers </t>
  </si>
  <si>
    <t>DP 5.3.8.4: The Lack of Safe Zones in Suluktu</t>
  </si>
  <si>
    <t>DP 5.3.8.5: Residents Felt Pressured by Agents to Buy Home Insurance</t>
  </si>
  <si>
    <t>DP 5.3.8.6: Residents were Unable to Receive Compensation for the Damages</t>
  </si>
  <si>
    <t>DP 5.3.8.7: Insured Homes Did Not Meet Company Standards</t>
  </si>
  <si>
    <t>DP 5.3.8.8: Need for Regulatory Amendments</t>
  </si>
  <si>
    <t xml:space="preserve">DP 5.3.8.9: Knowledge gaps within insurance company staff </t>
  </si>
  <si>
    <t>DT 5.3.9: Main Communication Channels  to Reach Residents in Times of Emergency</t>
  </si>
  <si>
    <t xml:space="preserve">Combination of traditional and modern communication channels are used to reach residents in times of emergency. Community Announcements: Important information is shared through community announcements, likely via local leaders or public gatherings. 
The regional offices of the Ministry of Emergency Situation have website is utilized to publish warning messages before disaster seasons. This approach provides a centralized platform for accessing timely and reliable information.
WhatsApp, a popular messaging app, is used to disseminate emergency alerts and updates to residents. This allows for direct and personalized communication.
Local media outlets, such as radio stations and newspapers, are employed to broadcast emergency warnings and provide ongoing updates. This ensures that information reaches a wide audience.
Rations are used for communication between the four parts of Razzakov. 
Alert (Serena) the population with an immediate, audible signal prompting them to seek further information or take predefined actions.
The combination of traditional and modern communication channels demonstrates a comprehensive approach to reaching residents during emergencies. By utilizing multiple methods, the community ensures that important information is disseminated effectively to a wide audience, even in the face of potential disruptions.
</t>
  </si>
  <si>
    <t>DP 5.3.9.1: Traditional and Modern Communication Channels Are Used</t>
  </si>
  <si>
    <t>DP 5.3.9.2: Information Is Shared Through Community Announcements via Local Leaders or Public Gatherings</t>
  </si>
  <si>
    <t xml:space="preserve">DP 5.3.9.3: The Regional Offices of the Ministry of Emergency Situation Utilize Websites </t>
  </si>
  <si>
    <t>DP 5.3.9.4: WhatsApp, Is Used to Disseminate Emergency Alerts and Updates to Residents</t>
  </si>
  <si>
    <t xml:space="preserve">DP 5.3.9.5: Local Media Outlets, Such as Radio Stations and Newspapers, Are Employed </t>
  </si>
  <si>
    <t>DP 5.3.9.6: Rations Are Used for Communication Between the Four Microdistricts of Razzakov</t>
  </si>
  <si>
    <t xml:space="preserve">DP 5.3.9.7: Alert (Serena) the Population with an Immediate, Audible Signal </t>
  </si>
  <si>
    <t>DP 1.2.1.5: Razzakov: Total Agricultural Area: 23,869 hectare</t>
  </si>
  <si>
    <t>DP 1.2.1.6: Razzakov: Arable Land: 1,577 hectare Irrigated, 5,422 hectares Rainfed</t>
  </si>
  <si>
    <t>DP 1.2.1.9: Toguz-Bulak Agricultural Area: 24,232 hectares</t>
  </si>
  <si>
    <t>DP 1.2.1.11: Toguz-Bulak: hectaresy Area: 796 hectares</t>
  </si>
  <si>
    <t>DP 1.2.1.12: Toguz-Bulak: Pasture Area: 17,409 hectares</t>
  </si>
  <si>
    <t>Private lands are owned by individual households.
LSG lands are under the jurisdiction of the LSG and managed by it.
Lands belonging to Agricultural Cooperatives/Unions are under the ownership of the LSG but are governed both by the LSG and partially by the Leylek District State Administration.
Another type of land exists within the LSG territory but is recorded in the balance sheet of the district state administration. These lands were initially deemed unsuitable for use due to being rocky, sandy, or difficult to access. During land distribution, no one wanted to claim them, and they remained on the balance sheet of the district administration to exempt the LSG from land taxes. Presently, the state intends to transfer these lands to private investors and businessmen for development. However, the local population is reluctant to agree because the lands will fully become the property of the district administration, and another concern is land use taxes will be directed to it. Consequently, conflicts arise during discussions of this issue, and no decision hectaress been reached yet.</t>
  </si>
  <si>
    <t>There are: a sandblock-making facility operates in 1 hectare plot and an asphectareslt plant occupies 0.3 hectares of land in Toguz-Bulak. Razzakov hectaress two brick factories in around 1 hectare. Facilities are located far from settlements and small so locals do not feel pollution.</t>
  </si>
  <si>
    <t xml:space="preserve">DP 1.3.3.2:  Asphectareslt Plant Occupies 0.3 hectares </t>
  </si>
  <si>
    <t>DP 1.3.9.3: In 2023, the Department Conducted Spraying Against Locusts on 13,000 hectares</t>
  </si>
  <si>
    <t>DP 1.2.1.10: Toguz-Bulak: Arable land: 1,078 hectares Irrigated, 4,803 hectares Rainfed</t>
  </si>
  <si>
    <t>The Razzakov and Toguz-Bulak LSG have very similar land use patterns. There are dominated agricultural land (araible and pasture lands), which accounts for over 90% of the land in both LSG. Arable land is the most common type of agricultural land, followed by pastures. Pastures are also important, as they are used for grazing livestock. Tree covered are relatively rare in both sites.
There are a few minor differences between the two sites. Razzakov hectares more irrigated land thectaren Toguz-Bulak (1,874 hectares in Razzakov vs. 1,078 hectares in Toguz-Bulak), while Toguz-Bulak has more forests (230 hectares in Toguz-Bulak vs. 74 hectares in Razzakov). Razzakov also has slightly more hay fields.</t>
  </si>
  <si>
    <t>Women in community are involved in natural resource management, but a lesser extent than men traditionally.  Despite their involvement, social norms often limit women's control in areas such as land ownership, management of larger livestock, and major financial decisions.
In Toguz-Bulak in 2023 “Mazar event” held in early spring, the community gathered to visit sacred places and pray for favorable weather and harvest. This event, attended by all community members, included discussions on water, pasture, agricultural land management issues, addressing encountered problems, proposing potential solutions, and determining the assistance required from the community. Notably, in 2023, women also participated in these discussions, providing insights into natural resource management within the LSG framework.
Women's needs and priorities are considered to some extent in local natural resource management programs and services. Efforts are made to schedule meetings and activities at times that accommodate women's childcare and household responsibilities. However, there is still room for improvement to fully integrate women's needs and priorities into these programs.
Women Councils support activities that empower women and enhance their participation in community decision-making. There is Gender-Based Violence Prevention initiatives aimed at raising awareness, providing support services, and preventing violence against women. There are trainings conducted for Women Council focused on raising awareness about the rights of vulnerable groups and developing strategies to support them;  understand funding opportunities for small enterprises and women’s communities. These trainings are typically held twice a year, depending on budget availability. They are organized either by the district social department staff or invited trainers, often with support from international organizations.
Under the National Development Program of the Kyrgyz Republic 2024-2026, the annual plan of the Toguz-Bulak LSG includes a special annual budget line of 936,000 KGS (approximately 10.6 thousand USD) dedicated to supporting vulnerable people, including families with many small children. This allocation supports various social programs and initiatives aimed at improving the well-being of these groups.
The World Food Programme (WFP) has approved a project for 2024. Toguz-Bulak is a pilot community for this project, which will include capacity-building trainings on agriculture, support for women's committees, small grant programs to help women entrepreneurs become more resilient to climate change, the opening of a fitness center, and the development of ecotourism initiatives. 
For the past two years, Razzakov City Hall has championed a program supporting vulnerable women.  This program awards grants of 100,000 Kyrgyz Som (approximately $1,130 USD) to 10 recipients annually. It specifically targets single mothers, women with large families, and unemployed women, aiming to bolster their livelihoods. Following a public announcement, project proposals were competitively reviewed and selected based on established criteria.  Overseen by a grant committee and monitoring department within the Social Development Department, the program has yielded significant success stories. Many women have leveraged the grants to enhance their living conditions and establish small businesses.  The program's continuation is assured, and the department is exploring further initiatives for similar support programs.
In Razzakov women working in the district and city drinking water departments directly participate in decision-making regarding water resources. Women work in the district agriculture development department, suggesting potential involvement in planning and policy related to agricultural land use.
Women participate in tree planting initiatives and cleaning around administrative buildings, streets, contributing to environmental stewardship.
Irrigation water distribution and pasture management roles are traditionally seen as men's work due to physical demands, irregular work hours, and potential conflicts with childcare, household  responsibilities.
Even though women might not be directly involved in on-site irrigation or pasture management, their work in food preparation for those working in the field or contributing to community clean-up efforts indirectly supports natural resource management activities.</t>
  </si>
  <si>
    <t xml:space="preserve">The community has Five-Year Plan on Community-Based Disaster Preparedness. This plan is regularly updated on an annual basis to ensure its relevance and effectiveness. Updates to the plan are based on current data, allowing for informed decision-making and adaptation to changing circumstances.
Key Activities in the Plan includes activities to strengthen the riverbanks are included in the plan. This is crucial for mitigating the impact of floods or erosion along water bodies.
Regular training sessions are organized as part of the plan. These sessions cover various aspects of disaster preparedness, response, and recovery, enhancing the community's capacity to handle emergencies effectively.
Maintenance and repair of bridges are prioritized in the plan. Ensuring the structural integrity of bridges is essential for maintaining transportation networks during emergencies.
The community in Leilek participates in the National program "Jashyl Muras" (Green Heritage Project), focusing on environmental conservation and tree planting. On 30 hectares trees planted (in 2023), which helps improve environmental resilience, such as preventing soil erosion, reducing the risk of mudflows.
Regular training sessions and community involvement in activities like tree planting foster a sense of ownership and engagement, increasing the effectiveness of the plans and programs.
Overall, the community-based disaster preparedness plans appear to be effective, as they are regularly updated, and contribute to both disaster resilience and environmental sustainability.
</t>
  </si>
  <si>
    <r>
      <rPr>
        <b/>
        <sz val="10"/>
        <color theme="0"/>
        <rFont val="Segoi UI"/>
      </rPr>
      <t xml:space="preserve">FGD ID </t>
    </r>
    <r>
      <rPr>
        <sz val="9"/>
        <color theme="0"/>
        <rFont val="Segoi UI"/>
      </rPr>
      <t>(Anonymised code used to link analysis with original transcript)</t>
    </r>
  </si>
  <si>
    <r>
      <rPr>
        <b/>
        <sz val="10"/>
        <color theme="0"/>
        <rFont val="Segoi UI"/>
      </rPr>
      <t>Other FGD Metadata (Anonymised)</t>
    </r>
    <r>
      <rPr>
        <b/>
        <sz val="11"/>
        <color theme="0"/>
        <rFont val="Segoi UI"/>
      </rPr>
      <t xml:space="preserve"> 
</t>
    </r>
    <r>
      <rPr>
        <sz val="9"/>
        <color theme="0"/>
        <rFont val="Segoi UI"/>
      </rPr>
      <t xml:space="preserve">e.g. location or gender - Add as many rows as needed. </t>
    </r>
  </si>
  <si>
    <r>
      <rPr>
        <b/>
        <sz val="10"/>
        <color theme="0"/>
        <rFont val="Segoi UI"/>
      </rPr>
      <t>KII ID (KGZ_Isfana_Razzakov_DR_18042024; KGZ_Isfana_Suluktu_DR_19042024</t>
    </r>
    <r>
      <rPr>
        <b/>
        <sz val="9"/>
        <color theme="0"/>
        <rFont val="Segoi UI"/>
      </rPr>
      <t>)</t>
    </r>
  </si>
  <si>
    <r>
      <t xml:space="preserve">FGD ID </t>
    </r>
    <r>
      <rPr>
        <sz val="10"/>
        <color theme="0"/>
        <rFont val="Segoi UI"/>
      </rPr>
      <t>(Anonymised code used to link analysis with original transcript)</t>
    </r>
  </si>
  <si>
    <r>
      <t xml:space="preserve">Other FGD Metadata (Anonymised) 
</t>
    </r>
    <r>
      <rPr>
        <sz val="10"/>
        <color theme="0"/>
        <rFont val="Segoi UI"/>
      </rPr>
      <t xml:space="preserve">e.g. location or gender - Add as many rows as needed. </t>
    </r>
  </si>
  <si>
    <t>KII ID (KGZ_Isfana_Razzakov_Women committee_18042024; KGZ_Isfana_Toguz-Bulak_Women_committee_16042024)</t>
  </si>
  <si>
    <t>KII ID (KGZ_Isfana_ Razzakov _Social department_15042024)</t>
  </si>
  <si>
    <r>
      <t>DP 4.3: Service Sector Growth</t>
    </r>
    <r>
      <rPr>
        <sz val="10"/>
        <color rgb="FF000000"/>
        <rFont val="Segoi UI"/>
      </rPr>
      <t xml:space="preserve">: </t>
    </r>
  </si>
  <si>
    <r>
      <t xml:space="preserve">DP 1.2.5.3: Moratorium Issued To Protect Over-Collected </t>
    </r>
    <r>
      <rPr>
        <i/>
        <sz val="10"/>
        <color theme="1"/>
        <rFont val="Segoi UI"/>
      </rPr>
      <t>Macrotomia Euchroma</t>
    </r>
  </si>
  <si>
    <r>
      <t xml:space="preserve">DP 5.3.2.3: Government Imposes Moratorium on </t>
    </r>
    <r>
      <rPr>
        <i/>
        <sz val="10"/>
        <color theme="1"/>
        <rFont val="Segoi UI"/>
      </rPr>
      <t>Ferula</t>
    </r>
    <r>
      <rPr>
        <sz val="10"/>
        <color theme="1"/>
        <rFont val="Segoi UI"/>
      </rPr>
      <t xml:space="preserve"> </t>
    </r>
    <r>
      <rPr>
        <b/>
        <sz val="10"/>
        <color theme="1"/>
        <rFont val="Segoi UI"/>
      </rPr>
      <t>Collection Since 2023</t>
    </r>
  </si>
  <si>
    <r>
      <t>The KII from research sites mentioned the agricultural challenges in Toguz-Bulak and Razzakov. The analysis reveals a complex interplay of climatic and socio-economic factors that significantly impact crop yields and overall agricultural productivity.
KII from the Toguz-Bulak LSG mentioned significant climate changes, with up to a 50% alteration. This variability is leading to reduced snowfall and changing precipitation patterns.
Historically common deep snowfalls are now rare, reducing water availability from snowmelt during the growing season.
Increased heavy rain</t>
    </r>
    <r>
      <rPr>
        <i/>
        <sz val="10"/>
        <rFont val="Segoi UI"/>
      </rPr>
      <t xml:space="preserve"> after extended dry spell resu</t>
    </r>
    <r>
      <rPr>
        <i/>
        <sz val="10"/>
        <color theme="1"/>
        <rFont val="Segoi UI"/>
      </rPr>
      <t>lt in mudflows that degrade agricultural land, causing soil erosion and deposition of sand and stones, which make the land unsuitable for crop production.
Areas in Aybike (25 hectares) and Min-Jygach villages (11 hectares) have been significantly affected by mudflows, covering the land with sand and stones, thus rendering it unproductive.
Extreme Hot summer and Cold Winter affecting for a spread of diseases affecting apple trees, reducing both yield and quality, with the risk of these diseases spreading to other orchards. Infestations by pests like the Colorado potato beetle and nematodes are reducing potato yields and quality. Pests also threaten other crops.
Weeds compete with crops for resources, reducing yields and spreading rapidly, further complicating crop management.
The outflow of young people from rural areas leads to a shortage of skilled agricultural workers. There is a significant gap in access to information on drought-resistant crops and water-saving technologies, exacerbated by the lack of resources in the Kyrgyz language. River water used for irrigation is not treated or purified, which can affect crop health and yield.
KII from the Razzakov noted:
Unpredictable weather forces farmers to adapt their sowing times, leading to shifts by 10-12 days, complicating planning and reducing yields.
Low-lying areas sow earlier than higher altitudes, but variability in weather affects these periods unpredictably.
Increased drought conditions facilitate the spread of pests such as locusts, which cause significant damage to crops.
Similar to Toguz-Bulak, the prevalence of diseases is a concern, further threatening crop yields.
Heavy rain post-sowing can erode the soil, washing away the fertile top layer essential for healthy crop growth.
Water shortages are becoming more common, with irrigation water availability becoming increasingly scarce, critically affecting crop irrigation.
Late frosts have become more frequent, damaging fruit trees like apples and apricots and causing significant yield losses.
Farmers lack education on modern agricultural methods, and there is a shortage of agronomists to guide them.
Financial limitations prevent farmers from adopting new technologies or expanding market access. The small scale of operations and low-quality produce restrict market opportunities.
Past extreme weather events, such as hailstorms, have caused significant damage to fruit trees, indicating a need for better weather prediction and protection mechanisms.</t>
    </r>
  </si>
  <si>
    <t xml:space="preserve">Razzakov City Hall (Razzakov) is the administrative center of the Leylek district. The municipality of Razzakov governs 1 town and 6 villages an area of 29,402 hectares. It is located in the northern part of the Turkestan Range, at an altitude of 1,300 meters above sea level. 2 villages - Ak-Boso and Samat - hectareve the status of border villages.
The total agricultural area is 23869 hectare out of them: 1874 hectare irrigated and 5422 hectare rainfed land (2023), the area of 872 hectare is designated for growing hectarey and pasture area 1253 hectare. Other land under settlments, roads, water etc.
The Local self-government (LSG) Toguz-Bulak covers an area of 28,431 hectares of 6 villages. It is located in the northern part of the Turkestan Range, neighboring  to Razzakov, at an altitude of 1,534 meters above sea level. The center of the LSG is Ming-Jygach. 
The total agricultural area is 24232 hectare out of them: 1,078 hectares irrigated and 4803 hectares rainfed land, the area of 796 hectares is designated for growing hay and pasture area 17409 hectares. Other land under settlments, roads, water etc.
</t>
  </si>
  <si>
    <r>
      <t>DP 3.1.1.10: “Golbo” Installing 15 Meters of Lotok Canal, Replacing 2 km of Jer Aryk with Monolithic Canal, and Installing 100-Meter Pipe With Capacity of 300 M</t>
    </r>
    <r>
      <rPr>
        <vertAlign val="superscript"/>
        <sz val="10"/>
        <color theme="1"/>
        <rFont val="Segoi UI"/>
      </rPr>
      <t>3</t>
    </r>
  </si>
  <si>
    <r>
      <t xml:space="preserve">Do you intend to publish the qualitative analysis (e.g. Data Saturation Grid and any additional qualitative analysis)? </t>
    </r>
    <r>
      <rPr>
        <sz val="10"/>
        <color rgb="FFFFFFFF"/>
        <rFont val="Segoi UI"/>
      </rPr>
      <t>(place an X next to the appropriate option)</t>
    </r>
  </si>
  <si>
    <r>
      <rPr>
        <b/>
        <sz val="10"/>
        <color rgb="FF000000"/>
        <rFont val="Segoi UI"/>
      </rPr>
      <t>Is this a PANDA or IMPACT Research Cycle, and so the analysis should not be made public?</t>
    </r>
    <r>
      <rPr>
        <sz val="10"/>
        <color rgb="FF000000"/>
        <rFont val="Segoi UI"/>
      </rPr>
      <t xml:space="preserve"> (Place an X next to the appropriate option)
Yes 
No X</t>
    </r>
  </si>
  <si>
    <r>
      <rPr>
        <b/>
        <sz val="10"/>
        <color rgb="FF000000"/>
        <rFont val="Segoi UI"/>
      </rPr>
      <t>If no, please elaborate on the reasons we do not wish to publish</t>
    </r>
    <r>
      <rPr>
        <sz val="10"/>
        <color rgb="FF000000"/>
        <rFont val="Segoi UI"/>
      </rPr>
      <t xml:space="preserve">
</t>
    </r>
    <r>
      <rPr>
        <i/>
        <sz val="10"/>
        <color theme="0" tint="-0.499984740745262"/>
        <rFont val="Segoi UI"/>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0"/>
        <color rgb="FF000000"/>
        <rFont val="Segoi UI"/>
      </rPr>
      <t>Due to the sensitive nature of water use issues in transboundary contexts, and following discussions with the in-country protection cluster, it has been determined that publishing qualitative analysis poses significant risks to the wellbeing of participants. Consequently, the team has decided to share the analysis bilaterally with national partners and relevant actors, rather than making it publicly available.</t>
    </r>
  </si>
  <si>
    <r>
      <t>Discussion Point (DP)= Also known as a code. A specific point provided by participants during the conversation, related to the Discussion Topic by a participant/ respondent (new perspective/explanation addressing your research question) --</t>
    </r>
    <r>
      <rPr>
        <i/>
        <sz val="10"/>
        <color theme="1"/>
        <rFont val="Segoi UI"/>
      </rPr>
      <t>&gt; these end up being your codes in the analysis 
Code of KII (KGZ_Isfana_Toguz-Bulak_Agriculture land_16042024, where KGZ is the name of the country, Isfana is the name of the watershed, Toguz-Bulak is the name of the Ayil Aimak, Agriculture land is the type of tool being used, and the date is the date of the interview)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</si>
</sst>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u/>
      <sz val="11"/>
      <color theme="1"/>
      <name val="Calibri"/>
      <family val="2"/>
      <scheme val="minor"/>
    </font>
    <font>
      <b/>
      <sz val="11"/>
      <color theme="1"/>
      <name val="Calibri"/>
      <family val="2"/>
      <scheme val="minor"/>
    </font>
    <font>
      <sz val="11"/>
      <name val="Calibri"/>
      <family val="2"/>
      <scheme val="minor"/>
    </font>
    <font>
      <b/>
      <sz val="11"/>
      <color theme="1" tint="0.34998626667073579"/>
      <name val="Calibri"/>
      <family val="2"/>
      <scheme val="minor"/>
    </font>
    <font>
      <sz val="11"/>
      <color theme="1"/>
      <name val="Aptos"/>
      <family val="2"/>
    </font>
    <font>
      <b/>
      <sz val="10"/>
      <color theme="0"/>
      <name val="Aptos"/>
      <family val="2"/>
    </font>
    <font>
      <i/>
      <sz val="11"/>
      <color theme="1"/>
      <name val="Aptos"/>
      <family val="2"/>
    </font>
    <font>
      <i/>
      <sz val="10"/>
      <color theme="1"/>
      <name val="Aptos"/>
      <family val="2"/>
    </font>
    <font>
      <sz val="10"/>
      <color theme="1"/>
      <name val="Aptos"/>
      <family val="2"/>
    </font>
    <font>
      <b/>
      <i/>
      <sz val="16"/>
      <color theme="1"/>
      <name val="Segoi UI"/>
    </font>
    <font>
      <b/>
      <sz val="11"/>
      <color theme="0"/>
      <name val="Segoi UI"/>
    </font>
    <font>
      <b/>
      <sz val="10"/>
      <color theme="0"/>
      <name val="Segoi UI"/>
    </font>
    <font>
      <sz val="9"/>
      <color theme="0"/>
      <name val="Segoi UI"/>
    </font>
    <font>
      <i/>
      <sz val="11"/>
      <color theme="1"/>
      <name val="Segoi UI"/>
    </font>
    <font>
      <sz val="11"/>
      <color theme="1"/>
      <name val="Segoi UI"/>
    </font>
    <font>
      <b/>
      <sz val="9"/>
      <color theme="0"/>
      <name val="Segoi UI"/>
    </font>
    <font>
      <b/>
      <i/>
      <sz val="10"/>
      <color theme="0"/>
      <name val="Segoi UI"/>
    </font>
    <font>
      <b/>
      <sz val="10"/>
      <color theme="8" tint="-0.499984740745262"/>
      <name val="Segoi UI"/>
    </font>
    <font>
      <i/>
      <sz val="10"/>
      <color theme="8" tint="-0.499984740745262"/>
      <name val="Segoi UI"/>
    </font>
    <font>
      <i/>
      <sz val="10"/>
      <color theme="1"/>
      <name val="Segoi UI"/>
    </font>
    <font>
      <b/>
      <sz val="10"/>
      <color theme="1"/>
      <name val="Segoi UI"/>
    </font>
    <font>
      <sz val="10"/>
      <color theme="1"/>
      <name val="Segoi UI"/>
    </font>
    <font>
      <b/>
      <sz val="11"/>
      <color theme="1"/>
      <name val="Segoi UI"/>
    </font>
    <font>
      <b/>
      <i/>
      <sz val="10"/>
      <color theme="1"/>
      <name val="Segoi UI"/>
    </font>
    <font>
      <sz val="10"/>
      <color theme="0"/>
      <name val="Segoi UI"/>
    </font>
    <font>
      <b/>
      <sz val="10"/>
      <color rgb="FF000000"/>
      <name val="Segoi UI"/>
    </font>
    <font>
      <sz val="10"/>
      <color theme="8" tint="-0.499984740745262"/>
      <name val="Segoi UI"/>
    </font>
    <font>
      <sz val="10"/>
      <color rgb="FF000000"/>
      <name val="Segoi UI"/>
    </font>
    <font>
      <sz val="10"/>
      <name val="Segoi UI"/>
    </font>
    <font>
      <b/>
      <sz val="10"/>
      <name val="Segoi UI"/>
    </font>
    <font>
      <i/>
      <sz val="10"/>
      <name val="Segoi UI"/>
    </font>
    <font>
      <vertAlign val="superscript"/>
      <sz val="10"/>
      <color theme="1"/>
      <name val="Segoi UI"/>
    </font>
    <font>
      <b/>
      <sz val="10"/>
      <color rgb="FFFFFFFF"/>
      <name val="Segoi UI"/>
    </font>
    <font>
      <sz val="10"/>
      <color rgb="FFFFFFFF"/>
      <name val="Segoi UI"/>
    </font>
    <font>
      <i/>
      <sz val="10"/>
      <color theme="0" tint="-0.499984740745262"/>
      <name val="Segoi UI"/>
    </font>
  </fonts>
  <fills count="9">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rgb="FF666666"/>
        <bgColor indexed="64"/>
      </patternFill>
    </fill>
    <fill>
      <patternFill patternType="solid">
        <fgColor rgb="FFD7F3F9"/>
        <bgColor indexed="64"/>
      </patternFill>
    </fill>
    <fill>
      <patternFill patternType="solid">
        <fgColor rgb="FFFFFF00"/>
        <bgColor indexed="64"/>
      </patternFill>
    </fill>
    <fill>
      <patternFill patternType="solid">
        <fgColor rgb="FFFF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247">
    <xf numFmtId="0" fontId="0" fillId="0" borderId="0" xfId="0"/>
    <xf numFmtId="0" fontId="0" fillId="2" borderId="0" xfId="0" applyFill="1"/>
    <xf numFmtId="0" fontId="3" fillId="2" borderId="0" xfId="0" applyFont="1" applyFill="1" applyAlignment="1">
      <alignment wrapText="1"/>
    </xf>
    <xf numFmtId="0" fontId="0" fillId="0" borderId="0" xfId="0" applyAlignment="1">
      <alignment wrapText="1"/>
    </xf>
    <xf numFmtId="0" fontId="0" fillId="2" borderId="0" xfId="0" applyFill="1" applyAlignment="1">
      <alignment wrapText="1"/>
    </xf>
    <xf numFmtId="1" fontId="5" fillId="0" borderId="0" xfId="0" applyNumberFormat="1" applyFont="1"/>
    <xf numFmtId="1" fontId="9" fillId="0" borderId="0" xfId="0" applyNumberFormat="1" applyFont="1"/>
    <xf numFmtId="1" fontId="7" fillId="0" borderId="0" xfId="0" applyNumberFormat="1" applyFont="1" applyAlignment="1">
      <alignment horizontal="left" vertical="top"/>
    </xf>
    <xf numFmtId="0" fontId="5" fillId="0" borderId="0" xfId="0" applyFont="1"/>
    <xf numFmtId="0" fontId="7" fillId="0" borderId="0" xfId="0" applyFont="1"/>
    <xf numFmtId="0" fontId="9" fillId="0" borderId="0" xfId="0" applyFont="1"/>
    <xf numFmtId="0" fontId="9" fillId="0" borderId="0" xfId="0" applyFont="1" applyAlignment="1">
      <alignment wrapText="1"/>
    </xf>
    <xf numFmtId="0" fontId="9" fillId="0" borderId="0" xfId="0" applyFont="1" applyAlignment="1">
      <alignment horizontal="right"/>
    </xf>
    <xf numFmtId="0" fontId="9" fillId="0" borderId="0" xfId="0" applyFont="1" applyAlignment="1">
      <alignment horizontal="right" vertical="top"/>
    </xf>
    <xf numFmtId="0" fontId="8" fillId="0" borderId="0" xfId="0" applyFont="1" applyAlignment="1">
      <alignment horizontal="left" vertical="top"/>
    </xf>
    <xf numFmtId="0" fontId="9" fillId="0" borderId="0" xfId="0" applyFont="1" applyAlignment="1">
      <alignment horizontal="left" vertical="top"/>
    </xf>
    <xf numFmtId="0" fontId="9" fillId="0" borderId="0" xfId="0" applyFont="1" applyAlignment="1">
      <alignment horizontal="center" vertical="top"/>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6" fillId="3" borderId="0" xfId="0" applyFont="1" applyFill="1" applyAlignment="1">
      <alignment horizontal="left" wrapText="1"/>
    </xf>
    <xf numFmtId="0" fontId="6" fillId="3" borderId="16" xfId="0" applyFont="1" applyFill="1" applyBorder="1" applyAlignment="1">
      <alignment horizontal="left" wrapText="1"/>
    </xf>
    <xf numFmtId="1" fontId="10" fillId="2" borderId="30" xfId="0" applyNumberFormat="1" applyFont="1" applyFill="1" applyBorder="1" applyAlignment="1">
      <alignment horizontal="left" vertical="top" wrapText="1"/>
    </xf>
    <xf numFmtId="1" fontId="10" fillId="2" borderId="21" xfId="0" applyNumberFormat="1" applyFont="1" applyFill="1" applyBorder="1" applyAlignment="1">
      <alignment horizontal="left" vertical="top" wrapText="1"/>
    </xf>
    <xf numFmtId="1" fontId="11" fillId="4" borderId="1" xfId="0" applyNumberFormat="1" applyFont="1" applyFill="1" applyBorder="1" applyAlignment="1">
      <alignment horizontal="left" vertical="top" wrapText="1"/>
    </xf>
    <xf numFmtId="1" fontId="14" fillId="4" borderId="1" xfId="0" applyNumberFormat="1" applyFont="1" applyFill="1" applyBorder="1" applyAlignment="1">
      <alignment horizontal="right" vertical="top"/>
    </xf>
    <xf numFmtId="1" fontId="15" fillId="4" borderId="1" xfId="0" applyNumberFormat="1" applyFont="1" applyFill="1" applyBorder="1" applyAlignment="1">
      <alignment horizontal="right" vertical="top"/>
    </xf>
    <xf numFmtId="1" fontId="14" fillId="4" borderId="25" xfId="0" applyNumberFormat="1" applyFont="1" applyFill="1" applyBorder="1" applyAlignment="1">
      <alignment horizontal="left" vertical="top"/>
    </xf>
    <xf numFmtId="1" fontId="12" fillId="4" borderId="1" xfId="0" applyNumberFormat="1" applyFont="1" applyFill="1" applyBorder="1" applyAlignment="1">
      <alignment horizontal="left" vertical="top" wrapText="1"/>
    </xf>
    <xf numFmtId="1" fontId="11" fillId="4" borderId="1" xfId="0" applyNumberFormat="1" applyFont="1" applyFill="1" applyBorder="1" applyAlignment="1">
      <alignment horizontal="right" vertical="top" wrapText="1"/>
    </xf>
    <xf numFmtId="1" fontId="11" fillId="4" borderId="1" xfId="0" applyNumberFormat="1" applyFont="1" applyFill="1" applyBorder="1" applyAlignment="1">
      <alignment horizontal="center" vertical="top" wrapText="1"/>
    </xf>
    <xf numFmtId="1" fontId="11" fillId="4" borderId="1" xfId="0" applyNumberFormat="1" applyFont="1" applyFill="1" applyBorder="1" applyAlignment="1">
      <alignment horizontal="right" vertical="top"/>
    </xf>
    <xf numFmtId="1" fontId="12" fillId="4" borderId="1" xfId="0" applyNumberFormat="1" applyFont="1" applyFill="1" applyBorder="1" applyAlignment="1">
      <alignment horizontal="center" vertical="top" wrapText="1"/>
    </xf>
    <xf numFmtId="1" fontId="17" fillId="4" borderId="25" xfId="0" applyNumberFormat="1" applyFont="1" applyFill="1" applyBorder="1" applyAlignment="1">
      <alignment horizontal="center" vertical="top" wrapText="1"/>
    </xf>
    <xf numFmtId="1" fontId="12" fillId="4" borderId="1" xfId="0" applyNumberFormat="1" applyFont="1" applyFill="1" applyBorder="1" applyAlignment="1">
      <alignment horizontal="center" vertical="top" wrapText="1"/>
    </xf>
    <xf numFmtId="1" fontId="12" fillId="4" borderId="22" xfId="0" applyNumberFormat="1" applyFont="1" applyFill="1" applyBorder="1" applyAlignment="1">
      <alignment horizontal="center" vertical="top" wrapText="1"/>
    </xf>
    <xf numFmtId="1" fontId="12" fillId="4" borderId="22" xfId="0" applyNumberFormat="1" applyFont="1" applyFill="1" applyBorder="1" applyAlignment="1">
      <alignment horizontal="center" vertical="top" wrapText="1"/>
    </xf>
    <xf numFmtId="1" fontId="17" fillId="4" borderId="28" xfId="0" applyNumberFormat="1" applyFont="1" applyFill="1" applyBorder="1" applyAlignment="1">
      <alignment horizontal="center" vertical="top" wrapText="1"/>
    </xf>
    <xf numFmtId="1" fontId="18" fillId="6" borderId="1" xfId="0" applyNumberFormat="1" applyFont="1" applyFill="1" applyBorder="1" applyAlignment="1">
      <alignment horizontal="left" vertical="top" wrapText="1"/>
    </xf>
    <xf numFmtId="1" fontId="19" fillId="6" borderId="1" xfId="0" applyNumberFormat="1" applyFont="1" applyFill="1" applyBorder="1" applyAlignment="1">
      <alignment horizontal="right" vertical="top"/>
    </xf>
    <xf numFmtId="1" fontId="18" fillId="6" borderId="1" xfId="0" applyNumberFormat="1" applyFont="1" applyFill="1" applyBorder="1" applyAlignment="1">
      <alignment horizontal="right" vertical="top" wrapText="1"/>
    </xf>
    <xf numFmtId="1" fontId="20" fillId="0" borderId="1" xfId="0" applyNumberFormat="1" applyFont="1" applyBorder="1" applyAlignment="1">
      <alignment horizontal="left" vertical="top" wrapText="1"/>
    </xf>
    <xf numFmtId="1" fontId="21" fillId="2" borderId="1" xfId="0" applyNumberFormat="1" applyFont="1" applyFill="1" applyBorder="1" applyAlignment="1">
      <alignment horizontal="left" vertical="top" wrapText="1"/>
    </xf>
    <xf numFmtId="1" fontId="22" fillId="0" borderId="1" xfId="0" applyNumberFormat="1" applyFont="1" applyBorder="1" applyAlignment="1">
      <alignment wrapText="1"/>
    </xf>
    <xf numFmtId="1" fontId="22" fillId="0" borderId="1" xfId="0" applyNumberFormat="1" applyFont="1" applyBorder="1"/>
    <xf numFmtId="1" fontId="20" fillId="0" borderId="22" xfId="0" applyNumberFormat="1" applyFont="1" applyBorder="1" applyAlignment="1">
      <alignment horizontal="left" vertical="top" wrapText="1"/>
    </xf>
    <xf numFmtId="1" fontId="20" fillId="0" borderId="23" xfId="0" applyNumberFormat="1" applyFont="1" applyBorder="1" applyAlignment="1">
      <alignment horizontal="left" vertical="top" wrapText="1"/>
    </xf>
    <xf numFmtId="1" fontId="20" fillId="0" borderId="24" xfId="0" applyNumberFormat="1" applyFont="1" applyBorder="1" applyAlignment="1">
      <alignment horizontal="left" vertical="top" wrapText="1"/>
    </xf>
    <xf numFmtId="0" fontId="23" fillId="0" borderId="1" xfId="0" applyFont="1" applyBorder="1" applyAlignment="1">
      <alignment horizontal="left" vertical="top"/>
    </xf>
    <xf numFmtId="1" fontId="15" fillId="0" borderId="1" xfId="0" applyNumberFormat="1" applyFont="1" applyBorder="1"/>
    <xf numFmtId="1" fontId="14" fillId="0" borderId="1" xfId="0" applyNumberFormat="1" applyFont="1" applyBorder="1" applyAlignment="1">
      <alignment horizontal="left" vertical="top"/>
    </xf>
    <xf numFmtId="0" fontId="12" fillId="4" borderId="1" xfId="0" applyFont="1" applyFill="1" applyBorder="1" applyAlignment="1">
      <alignment horizontal="left" vertical="top" wrapText="1"/>
    </xf>
    <xf numFmtId="0" fontId="12" fillId="4" borderId="1" xfId="0" applyFont="1" applyFill="1" applyBorder="1" applyAlignment="1">
      <alignment horizontal="center" vertical="top" wrapText="1"/>
    </xf>
    <xf numFmtId="0" fontId="17" fillId="4" borderId="25" xfId="0" applyFont="1" applyFill="1" applyBorder="1" applyAlignment="1">
      <alignment horizontal="center" vertical="top" wrapText="1"/>
    </xf>
    <xf numFmtId="0" fontId="12" fillId="4" borderId="1" xfId="0" applyFont="1" applyFill="1" applyBorder="1" applyAlignment="1">
      <alignment horizontal="center" vertical="top" wrapText="1"/>
    </xf>
    <xf numFmtId="0" fontId="12" fillId="4" borderId="22" xfId="0" applyFont="1" applyFill="1" applyBorder="1" applyAlignment="1">
      <alignment horizontal="center" vertical="top" wrapText="1"/>
    </xf>
    <xf numFmtId="0" fontId="12" fillId="4" borderId="22" xfId="0" applyFont="1" applyFill="1" applyBorder="1" applyAlignment="1">
      <alignment horizontal="center" vertical="top" wrapText="1"/>
    </xf>
    <xf numFmtId="0" fontId="17" fillId="4" borderId="28" xfId="0" applyFont="1" applyFill="1" applyBorder="1" applyAlignment="1">
      <alignment horizontal="center" vertical="top" wrapText="1"/>
    </xf>
    <xf numFmtId="0" fontId="18" fillId="7" borderId="1" xfId="0" applyFont="1" applyFill="1" applyBorder="1" applyAlignment="1">
      <alignment horizontal="left" vertical="top" wrapText="1"/>
    </xf>
    <xf numFmtId="0" fontId="18" fillId="6" borderId="1" xfId="0" applyFont="1" applyFill="1" applyBorder="1" applyAlignment="1">
      <alignment horizontal="left" vertical="top" wrapText="1"/>
    </xf>
    <xf numFmtId="0" fontId="18" fillId="6" borderId="1" xfId="0" applyFont="1" applyFill="1" applyBorder="1" applyAlignment="1">
      <alignment horizontal="right" vertical="top" wrapText="1"/>
    </xf>
    <xf numFmtId="0" fontId="21" fillId="2" borderId="1" xfId="0" applyFont="1" applyFill="1" applyBorder="1" applyAlignment="1">
      <alignment horizontal="left" vertical="top" wrapText="1"/>
    </xf>
    <xf numFmtId="0" fontId="24" fillId="2" borderId="30" xfId="0" applyFont="1" applyFill="1" applyBorder="1" applyAlignment="1">
      <alignment horizontal="left" vertical="top" wrapText="1"/>
    </xf>
    <xf numFmtId="0" fontId="24" fillId="2" borderId="21" xfId="0" applyFont="1" applyFill="1" applyBorder="1" applyAlignment="1">
      <alignment horizontal="left" vertical="top" wrapText="1"/>
    </xf>
    <xf numFmtId="0" fontId="20" fillId="4" borderId="1" xfId="0" applyFont="1" applyFill="1" applyBorder="1" applyAlignment="1">
      <alignment horizontal="right" vertical="top"/>
    </xf>
    <xf numFmtId="0" fontId="22" fillId="4" borderId="1" xfId="0" applyFont="1" applyFill="1" applyBorder="1" applyAlignment="1">
      <alignment horizontal="right" vertical="top"/>
    </xf>
    <xf numFmtId="0" fontId="20" fillId="4" borderId="25" xfId="0" applyFont="1" applyFill="1" applyBorder="1" applyAlignment="1">
      <alignment horizontal="left" vertical="top"/>
    </xf>
    <xf numFmtId="0" fontId="12" fillId="4" borderId="1" xfId="0" applyFont="1" applyFill="1" applyBorder="1" applyAlignment="1">
      <alignment horizontal="right" vertical="top" wrapText="1"/>
    </xf>
    <xf numFmtId="0" fontId="12" fillId="4" borderId="1" xfId="0" applyFont="1" applyFill="1" applyBorder="1" applyAlignment="1">
      <alignment horizontal="right" vertical="top"/>
    </xf>
    <xf numFmtId="0" fontId="12" fillId="4" borderId="22" xfId="0" applyFont="1" applyFill="1" applyBorder="1" applyAlignment="1">
      <alignment horizontal="right" vertical="top"/>
    </xf>
    <xf numFmtId="0" fontId="19" fillId="6" borderId="1" xfId="0" applyFont="1" applyFill="1" applyBorder="1" applyAlignment="1">
      <alignment horizontal="right" vertical="top"/>
    </xf>
    <xf numFmtId="0" fontId="20" fillId="0" borderId="1" xfId="0" applyFont="1" applyBorder="1" applyAlignment="1">
      <alignment horizontal="left" vertical="top" wrapText="1"/>
    </xf>
    <xf numFmtId="0" fontId="22" fillId="0" borderId="1" xfId="0" applyFont="1" applyBorder="1" applyAlignment="1">
      <alignment wrapText="1"/>
    </xf>
    <xf numFmtId="0" fontId="20" fillId="0" borderId="22" xfId="0" applyFont="1" applyBorder="1" applyAlignment="1">
      <alignment horizontal="left" vertical="top" wrapText="1"/>
    </xf>
    <xf numFmtId="0" fontId="22" fillId="0" borderId="1" xfId="0" applyFont="1" applyBorder="1"/>
    <xf numFmtId="0" fontId="20" fillId="0" borderId="23" xfId="0" applyFont="1" applyBorder="1" applyAlignment="1">
      <alignment horizontal="left" vertical="top" wrapText="1"/>
    </xf>
    <xf numFmtId="0" fontId="22" fillId="0" borderId="0" xfId="0" applyFont="1"/>
    <xf numFmtId="0" fontId="20" fillId="0" borderId="24" xfId="0" applyFont="1" applyBorder="1" applyAlignment="1">
      <alignment horizontal="left" vertical="top" wrapText="1"/>
    </xf>
    <xf numFmtId="0" fontId="22" fillId="0" borderId="1" xfId="0" applyFont="1" applyBorder="1" applyAlignment="1">
      <alignment horizontal="left" vertical="top"/>
    </xf>
    <xf numFmtId="0" fontId="20" fillId="0" borderId="1" xfId="0" applyFont="1" applyBorder="1"/>
    <xf numFmtId="0" fontId="12" fillId="4" borderId="25" xfId="0" applyFont="1" applyFill="1" applyBorder="1" applyAlignment="1">
      <alignment horizontal="right" vertical="top" wrapText="1"/>
    </xf>
    <xf numFmtId="0" fontId="17" fillId="4" borderId="1" xfId="0" applyFont="1" applyFill="1" applyBorder="1" applyAlignment="1">
      <alignment horizontal="left" vertical="top" wrapText="1"/>
    </xf>
    <xf numFmtId="0" fontId="18" fillId="6" borderId="25" xfId="0" applyFont="1" applyFill="1" applyBorder="1" applyAlignment="1">
      <alignment horizontal="right" vertical="top" wrapText="1"/>
    </xf>
    <xf numFmtId="0" fontId="18" fillId="0" borderId="25" xfId="0" applyFont="1" applyBorder="1" applyAlignment="1">
      <alignment horizontal="right" vertical="top" wrapText="1"/>
    </xf>
    <xf numFmtId="0" fontId="26" fillId="8" borderId="1" xfId="0" applyFont="1" applyFill="1" applyBorder="1" applyAlignment="1">
      <alignment vertical="center" wrapText="1"/>
    </xf>
    <xf numFmtId="0" fontId="21" fillId="0" borderId="29" xfId="0" applyFont="1" applyBorder="1" applyAlignment="1">
      <alignment horizontal="right" vertical="top" wrapText="1"/>
    </xf>
    <xf numFmtId="0" fontId="21" fillId="0" borderId="25" xfId="0" applyFont="1" applyBorder="1" applyAlignment="1">
      <alignment horizontal="right" vertical="top" wrapText="1"/>
    </xf>
    <xf numFmtId="0" fontId="21" fillId="2" borderId="29" xfId="0" applyFont="1" applyFill="1" applyBorder="1" applyAlignment="1">
      <alignment horizontal="right" vertical="top" wrapText="1"/>
    </xf>
    <xf numFmtId="0" fontId="21" fillId="2" borderId="25" xfId="0" applyFont="1" applyFill="1" applyBorder="1" applyAlignment="1">
      <alignment horizontal="right" vertical="top" wrapText="1"/>
    </xf>
    <xf numFmtId="0" fontId="21" fillId="2" borderId="1" xfId="0" applyFont="1" applyFill="1" applyBorder="1" applyAlignment="1">
      <alignment horizontal="right" vertical="top" wrapText="1"/>
    </xf>
    <xf numFmtId="0" fontId="26" fillId="2" borderId="1" xfId="0" applyFont="1" applyFill="1" applyBorder="1" applyAlignment="1">
      <alignment horizontal="left" vertical="top" wrapText="1"/>
    </xf>
    <xf numFmtId="0" fontId="26" fillId="0" borderId="1" xfId="0" applyFont="1" applyBorder="1"/>
    <xf numFmtId="0" fontId="18" fillId="6" borderId="22" xfId="0" applyFont="1" applyFill="1" applyBorder="1" applyAlignment="1">
      <alignment horizontal="left" vertical="top" wrapText="1"/>
    </xf>
    <xf numFmtId="0" fontId="26" fillId="0" borderId="36" xfId="0" applyFont="1" applyBorder="1" applyAlignment="1">
      <alignment horizontal="left" vertical="top" wrapText="1"/>
    </xf>
    <xf numFmtId="0" fontId="18" fillId="6" borderId="23" xfId="0" applyFont="1" applyFill="1" applyBorder="1" applyAlignment="1">
      <alignment horizontal="left" vertical="top" wrapText="1"/>
    </xf>
    <xf numFmtId="0" fontId="26" fillId="8" borderId="36" xfId="0" applyFont="1" applyFill="1" applyBorder="1" applyAlignment="1">
      <alignment horizontal="left" vertical="top" wrapText="1"/>
    </xf>
    <xf numFmtId="0" fontId="26" fillId="0" borderId="39" xfId="0" applyFont="1" applyBorder="1" applyAlignment="1">
      <alignment horizontal="left" vertical="top" wrapText="1"/>
    </xf>
    <xf numFmtId="0" fontId="22" fillId="4" borderId="25" xfId="0" applyFont="1" applyFill="1" applyBorder="1" applyAlignment="1">
      <alignment horizontal="right" vertical="top"/>
    </xf>
    <xf numFmtId="0" fontId="20" fillId="4" borderId="1" xfId="0" applyFont="1" applyFill="1" applyBorder="1" applyAlignment="1">
      <alignment horizontal="left" vertical="top"/>
    </xf>
    <xf numFmtId="0" fontId="18" fillId="6" borderId="1" xfId="0" applyFont="1" applyFill="1" applyBorder="1" applyAlignment="1">
      <alignment horizontal="right" vertical="top"/>
    </xf>
    <xf numFmtId="0" fontId="19" fillId="0" borderId="29" xfId="0" applyFont="1" applyBorder="1" applyAlignment="1">
      <alignment horizontal="right" vertical="top"/>
    </xf>
    <xf numFmtId="0" fontId="27" fillId="6" borderId="1" xfId="0" applyFont="1" applyFill="1" applyBorder="1" applyAlignment="1">
      <alignment horizontal="right" vertical="top"/>
    </xf>
    <xf numFmtId="0" fontId="18" fillId="6" borderId="25" xfId="0" applyFont="1" applyFill="1" applyBorder="1" applyAlignment="1">
      <alignment horizontal="right" vertical="top"/>
    </xf>
    <xf numFmtId="0" fontId="19" fillId="6" borderId="25" xfId="0" applyFont="1" applyFill="1" applyBorder="1" applyAlignment="1">
      <alignment horizontal="right" vertical="top"/>
    </xf>
    <xf numFmtId="0" fontId="19" fillId="0" borderId="1" xfId="0" applyFont="1" applyBorder="1" applyAlignment="1">
      <alignment horizontal="left" vertical="top" wrapText="1"/>
    </xf>
    <xf numFmtId="0" fontId="19" fillId="0" borderId="25" xfId="0" applyFont="1" applyBorder="1" applyAlignment="1">
      <alignment horizontal="left" vertical="top" wrapText="1"/>
    </xf>
    <xf numFmtId="0" fontId="22" fillId="0" borderId="0" xfId="0" applyFont="1" applyAlignment="1">
      <alignment horizontal="left" vertical="top" wrapText="1"/>
    </xf>
    <xf numFmtId="0" fontId="22" fillId="0" borderId="1" xfId="0" applyFont="1" applyBorder="1" applyAlignment="1">
      <alignment horizontal="left" vertical="top" wrapText="1"/>
    </xf>
    <xf numFmtId="0" fontId="22" fillId="0" borderId="25" xfId="0" applyFont="1" applyBorder="1"/>
    <xf numFmtId="0" fontId="20" fillId="0" borderId="36" xfId="0" applyFont="1" applyBorder="1" applyAlignment="1">
      <alignment horizontal="left" vertical="top" wrapText="1"/>
    </xf>
    <xf numFmtId="0" fontId="22" fillId="0" borderId="29" xfId="0" applyFont="1" applyBorder="1"/>
    <xf numFmtId="0" fontId="19" fillId="6" borderId="22" xfId="0" applyFont="1" applyFill="1" applyBorder="1" applyAlignment="1">
      <alignment horizontal="right" vertical="top"/>
    </xf>
    <xf numFmtId="0" fontId="22" fillId="0" borderId="36" xfId="0" applyFont="1" applyBorder="1"/>
    <xf numFmtId="0" fontId="20" fillId="0" borderId="37" xfId="0" applyFont="1" applyBorder="1" applyAlignment="1">
      <alignment horizontal="left" vertical="top" wrapText="1"/>
    </xf>
    <xf numFmtId="0" fontId="19" fillId="6" borderId="23" xfId="0" applyFont="1" applyFill="1" applyBorder="1" applyAlignment="1">
      <alignment horizontal="right" vertical="top"/>
    </xf>
    <xf numFmtId="0" fontId="19" fillId="6" borderId="27" xfId="0" applyFont="1" applyFill="1" applyBorder="1" applyAlignment="1">
      <alignment horizontal="right" vertical="top"/>
    </xf>
    <xf numFmtId="0" fontId="22" fillId="0" borderId="38" xfId="0" applyFont="1" applyBorder="1"/>
    <xf numFmtId="0" fontId="22" fillId="0" borderId="39" xfId="0" applyFont="1" applyBorder="1"/>
    <xf numFmtId="0" fontId="22" fillId="0" borderId="34" xfId="0" applyFont="1" applyBorder="1"/>
    <xf numFmtId="0" fontId="20" fillId="0" borderId="39" xfId="0" applyFont="1" applyBorder="1" applyAlignment="1">
      <alignment horizontal="left" vertical="top" wrapText="1"/>
    </xf>
    <xf numFmtId="0" fontId="20" fillId="0" borderId="0" xfId="0" applyFont="1"/>
    <xf numFmtId="0" fontId="30" fillId="2" borderId="1" xfId="0" applyFont="1" applyFill="1" applyBorder="1" applyAlignment="1">
      <alignment horizontal="left" vertical="top" wrapText="1"/>
    </xf>
    <xf numFmtId="0" fontId="22" fillId="4" borderId="25" xfId="0" applyFont="1" applyFill="1" applyBorder="1" applyAlignment="1">
      <alignment horizontal="left" vertical="top"/>
    </xf>
    <xf numFmtId="0" fontId="12" fillId="4" borderId="1" xfId="0" applyFont="1" applyFill="1" applyBorder="1" applyAlignment="1">
      <alignment horizontal="right" vertical="top" wrapText="1"/>
    </xf>
    <xf numFmtId="0" fontId="12" fillId="4" borderId="25" xfId="0" applyFont="1" applyFill="1" applyBorder="1" applyAlignment="1">
      <alignment horizontal="left" vertical="top" wrapText="1"/>
    </xf>
    <xf numFmtId="0" fontId="20" fillId="4" borderId="28" xfId="0" applyFont="1" applyFill="1" applyBorder="1" applyAlignment="1">
      <alignment horizontal="center" vertical="top"/>
    </xf>
    <xf numFmtId="0" fontId="20" fillId="4" borderId="16" xfId="0" applyFont="1" applyFill="1" applyBorder="1" applyAlignment="1">
      <alignment horizontal="center" vertical="top"/>
    </xf>
    <xf numFmtId="0" fontId="12" fillId="4" borderId="22" xfId="0" applyFont="1" applyFill="1" applyBorder="1" applyAlignment="1">
      <alignment horizontal="right" vertical="top" wrapText="1"/>
    </xf>
    <xf numFmtId="0" fontId="12" fillId="4" borderId="28" xfId="0" applyFont="1" applyFill="1" applyBorder="1" applyAlignment="1">
      <alignment horizontal="left" vertical="top" wrapText="1"/>
    </xf>
    <xf numFmtId="0" fontId="20" fillId="4" borderId="27" xfId="0" applyFont="1" applyFill="1" applyBorder="1" applyAlignment="1">
      <alignment horizontal="center" vertical="top"/>
    </xf>
    <xf numFmtId="0" fontId="22" fillId="0" borderId="22" xfId="0" applyFont="1" applyBorder="1" applyAlignment="1">
      <alignment horizontal="left" vertical="top" wrapText="1"/>
    </xf>
    <xf numFmtId="0" fontId="22" fillId="0" borderId="22" xfId="0" applyFont="1" applyBorder="1" applyAlignment="1">
      <alignment horizontal="center"/>
    </xf>
    <xf numFmtId="1" fontId="22" fillId="0" borderId="25" xfId="0" applyNumberFormat="1" applyFont="1" applyBorder="1" applyAlignment="1">
      <alignment wrapText="1"/>
    </xf>
    <xf numFmtId="0" fontId="22" fillId="0" borderId="23" xfId="0" applyFont="1" applyBorder="1" applyAlignment="1">
      <alignment horizontal="left" vertical="top" wrapText="1"/>
    </xf>
    <xf numFmtId="0" fontId="22" fillId="0" borderId="23" xfId="0" applyFont="1" applyBorder="1" applyAlignment="1">
      <alignment horizontal="center"/>
    </xf>
    <xf numFmtId="0" fontId="21" fillId="0" borderId="1" xfId="0" applyFont="1" applyFill="1" applyBorder="1" applyAlignment="1">
      <alignment horizontal="left" vertical="top" wrapText="1"/>
    </xf>
    <xf numFmtId="0" fontId="22" fillId="0" borderId="24" xfId="0" applyFont="1" applyBorder="1" applyAlignment="1">
      <alignment horizontal="left" vertical="top" wrapText="1"/>
    </xf>
    <xf numFmtId="0" fontId="22" fillId="0" borderId="24" xfId="0" applyFont="1" applyBorder="1" applyAlignment="1">
      <alignment horizontal="center"/>
    </xf>
    <xf numFmtId="0" fontId="22" fillId="0" borderId="23" xfId="0" applyFont="1" applyBorder="1" applyAlignment="1">
      <alignment horizontal="left" vertical="top"/>
    </xf>
    <xf numFmtId="0" fontId="22" fillId="0" borderId="24" xfId="0" applyFont="1" applyBorder="1" applyAlignment="1">
      <alignment horizontal="left" vertical="top"/>
    </xf>
    <xf numFmtId="0" fontId="22" fillId="0" borderId="1" xfId="0" applyFont="1" applyBorder="1" applyAlignment="1">
      <alignment horizontal="left" vertical="top" wrapText="1"/>
    </xf>
    <xf numFmtId="0" fontId="22" fillId="0" borderId="1" xfId="0" applyFont="1" applyBorder="1" applyAlignment="1">
      <alignment horizontal="left" vertical="top"/>
    </xf>
    <xf numFmtId="0" fontId="24" fillId="2" borderId="31" xfId="0" applyFont="1" applyFill="1" applyBorder="1" applyAlignment="1">
      <alignment horizontal="left" vertical="top" wrapText="1"/>
    </xf>
    <xf numFmtId="0" fontId="22" fillId="2" borderId="1" xfId="0" applyFont="1" applyFill="1" applyBorder="1" applyAlignment="1">
      <alignment horizontal="left" vertical="top"/>
    </xf>
    <xf numFmtId="0" fontId="22" fillId="4" borderId="1" xfId="0" applyFont="1" applyFill="1" applyBorder="1" applyAlignment="1">
      <alignment horizontal="left" vertical="top"/>
    </xf>
    <xf numFmtId="0" fontId="17" fillId="4" borderId="25" xfId="0" applyFont="1" applyFill="1" applyBorder="1" applyAlignment="1">
      <alignment horizontal="left" vertical="top" wrapText="1"/>
    </xf>
    <xf numFmtId="0" fontId="20" fillId="0" borderId="1" xfId="0" applyFont="1" applyBorder="1" applyAlignment="1">
      <alignment horizontal="left" vertical="top" wrapText="1"/>
    </xf>
    <xf numFmtId="0" fontId="20" fillId="0" borderId="22" xfId="0" applyFont="1" applyFill="1" applyBorder="1" applyAlignment="1">
      <alignment horizontal="left" vertical="top" wrapText="1"/>
    </xf>
    <xf numFmtId="0" fontId="22" fillId="0" borderId="1" xfId="0" applyFont="1" applyBorder="1" applyAlignment="1">
      <alignment horizontal="right"/>
    </xf>
    <xf numFmtId="0" fontId="22" fillId="0" borderId="1" xfId="0" applyFont="1" applyBorder="1" applyAlignment="1">
      <alignment horizontal="right" vertical="top"/>
    </xf>
    <xf numFmtId="0" fontId="20" fillId="0" borderId="23" xfId="0" applyFont="1" applyFill="1" applyBorder="1" applyAlignment="1">
      <alignment horizontal="left" vertical="top" wrapText="1"/>
    </xf>
    <xf numFmtId="0" fontId="22" fillId="0" borderId="1" xfId="0" applyFont="1" applyBorder="1" applyAlignment="1">
      <alignment horizontal="right" wrapText="1"/>
    </xf>
    <xf numFmtId="0" fontId="20" fillId="0" borderId="25" xfId="0" applyFont="1" applyBorder="1" applyAlignment="1">
      <alignment horizontal="left" vertical="top" wrapText="1"/>
    </xf>
    <xf numFmtId="0" fontId="18" fillId="0" borderId="1" xfId="0" applyFont="1" applyBorder="1" applyAlignment="1">
      <alignment horizontal="right" vertical="top" wrapText="1"/>
    </xf>
    <xf numFmtId="0" fontId="21" fillId="2" borderId="22" xfId="0" applyFont="1" applyFill="1" applyBorder="1" applyAlignment="1">
      <alignment horizontal="left" vertical="top" wrapText="1"/>
    </xf>
    <xf numFmtId="0" fontId="22" fillId="0" borderId="22" xfId="0" applyFont="1" applyBorder="1" applyAlignment="1">
      <alignment horizontal="right" vertical="top"/>
    </xf>
    <xf numFmtId="0" fontId="20" fillId="0" borderId="1" xfId="0" applyFont="1" applyBorder="1" applyAlignment="1">
      <alignment horizontal="left" vertical="top"/>
    </xf>
    <xf numFmtId="0" fontId="24" fillId="2" borderId="6" xfId="0" applyFont="1" applyFill="1" applyBorder="1" applyAlignment="1">
      <alignment horizontal="left" vertical="top"/>
    </xf>
    <xf numFmtId="0" fontId="20" fillId="2" borderId="5" xfId="0" applyFont="1" applyFill="1" applyBorder="1" applyAlignment="1">
      <alignment horizontal="left" vertical="top"/>
    </xf>
    <xf numFmtId="0" fontId="22" fillId="2" borderId="5" xfId="0" applyFont="1" applyFill="1" applyBorder="1" applyAlignment="1">
      <alignment horizontal="left" vertical="top"/>
    </xf>
    <xf numFmtId="0" fontId="12" fillId="4" borderId="7" xfId="0" applyFont="1" applyFill="1" applyBorder="1" applyAlignment="1">
      <alignment horizontal="left" vertical="top" wrapText="1"/>
    </xf>
    <xf numFmtId="0" fontId="12" fillId="4" borderId="9" xfId="0" applyFont="1" applyFill="1" applyBorder="1" applyAlignment="1">
      <alignment horizontal="left" vertical="top" wrapText="1"/>
    </xf>
    <xf numFmtId="0" fontId="12" fillId="4" borderId="26" xfId="0" applyFont="1" applyFill="1" applyBorder="1" applyAlignment="1">
      <alignment horizontal="left" vertical="top" wrapText="1"/>
    </xf>
    <xf numFmtId="0" fontId="12" fillId="4" borderId="1" xfId="0" applyFont="1" applyFill="1" applyBorder="1" applyAlignment="1">
      <alignment horizontal="center" vertical="top"/>
    </xf>
    <xf numFmtId="0" fontId="12" fillId="4" borderId="22" xfId="0" applyFont="1" applyFill="1" applyBorder="1" applyAlignment="1">
      <alignment horizontal="center" vertical="top"/>
    </xf>
    <xf numFmtId="0" fontId="17" fillId="4" borderId="22" xfId="0" applyFont="1" applyFill="1" applyBorder="1" applyAlignment="1">
      <alignment horizontal="left" vertical="top" wrapText="1"/>
    </xf>
    <xf numFmtId="0" fontId="18" fillId="6" borderId="7" xfId="0" applyFont="1" applyFill="1" applyBorder="1" applyAlignment="1">
      <alignment horizontal="left" vertical="top" wrapText="1"/>
    </xf>
    <xf numFmtId="0" fontId="19" fillId="6" borderId="8" xfId="0" applyFont="1" applyFill="1" applyBorder="1" applyAlignment="1">
      <alignment horizontal="left" vertical="top"/>
    </xf>
    <xf numFmtId="0" fontId="18" fillId="6" borderId="8" xfId="0" applyFont="1" applyFill="1" applyBorder="1" applyAlignment="1">
      <alignment horizontal="left" vertical="top" wrapText="1"/>
    </xf>
    <xf numFmtId="0" fontId="20" fillId="0" borderId="32" xfId="0" applyFont="1" applyBorder="1" applyAlignment="1">
      <alignment horizontal="left" vertical="top" wrapText="1"/>
    </xf>
    <xf numFmtId="0" fontId="21" fillId="2" borderId="9" xfId="0" applyFont="1" applyFill="1" applyBorder="1" applyAlignment="1">
      <alignment horizontal="left" vertical="top" wrapText="1"/>
    </xf>
    <xf numFmtId="0" fontId="22" fillId="0" borderId="1" xfId="0" applyFont="1" applyBorder="1" applyAlignment="1">
      <alignment vertical="top"/>
    </xf>
    <xf numFmtId="0" fontId="21" fillId="2" borderId="26" xfId="0" applyFont="1" applyFill="1" applyBorder="1" applyAlignment="1">
      <alignment horizontal="left" vertical="top" wrapText="1"/>
    </xf>
    <xf numFmtId="0" fontId="22" fillId="0" borderId="10" xfId="0" applyFont="1" applyBorder="1" applyAlignment="1">
      <alignment vertical="top"/>
    </xf>
    <xf numFmtId="0" fontId="20" fillId="0" borderId="33" xfId="0" applyFont="1" applyBorder="1" applyAlignment="1">
      <alignment horizontal="left" vertical="top" wrapText="1"/>
    </xf>
    <xf numFmtId="0" fontId="22" fillId="0" borderId="1" xfId="0" applyFont="1" applyBorder="1" applyAlignment="1">
      <alignment horizontal="center" vertical="top"/>
    </xf>
    <xf numFmtId="0" fontId="20" fillId="2" borderId="1" xfId="0" applyFont="1" applyFill="1" applyBorder="1" applyAlignment="1">
      <alignment horizontal="left" vertical="top"/>
    </xf>
    <xf numFmtId="0" fontId="21" fillId="0" borderId="9" xfId="0" applyFont="1" applyBorder="1" applyAlignment="1">
      <alignment horizontal="left" vertical="top" wrapText="1"/>
    </xf>
    <xf numFmtId="0" fontId="22" fillId="0" borderId="10" xfId="0" applyFont="1" applyBorder="1" applyAlignment="1">
      <alignment horizontal="left" vertical="top"/>
    </xf>
    <xf numFmtId="0" fontId="20" fillId="0" borderId="10" xfId="0" applyFont="1" applyBorder="1" applyAlignment="1">
      <alignment horizontal="left" vertical="top"/>
    </xf>
    <xf numFmtId="0" fontId="22" fillId="2" borderId="1" xfId="0" applyFont="1" applyFill="1" applyBorder="1" applyAlignment="1">
      <alignment horizontal="left" vertical="top" wrapText="1"/>
    </xf>
    <xf numFmtId="0" fontId="22" fillId="2" borderId="10" xfId="0" applyFont="1" applyFill="1" applyBorder="1" applyAlignment="1">
      <alignment horizontal="left" vertical="top" wrapText="1"/>
    </xf>
    <xf numFmtId="0" fontId="27" fillId="0" borderId="1" xfId="0" applyFont="1" applyBorder="1" applyAlignment="1">
      <alignment horizontal="left" vertical="top" wrapText="1"/>
    </xf>
    <xf numFmtId="0" fontId="27" fillId="0" borderId="10" xfId="0" applyFont="1" applyBorder="1" applyAlignment="1">
      <alignment horizontal="left" vertical="top" wrapText="1"/>
    </xf>
    <xf numFmtId="0" fontId="18" fillId="6" borderId="24" xfId="0" applyFont="1" applyFill="1" applyBorder="1" applyAlignment="1">
      <alignment horizontal="left" vertical="top" wrapText="1"/>
    </xf>
    <xf numFmtId="0" fontId="20" fillId="0" borderId="22" xfId="0" applyFont="1" applyBorder="1" applyAlignment="1">
      <alignment horizontal="left" vertical="top"/>
    </xf>
    <xf numFmtId="0" fontId="20" fillId="0" borderId="24" xfId="0" applyFont="1" applyBorder="1" applyAlignment="1">
      <alignment horizontal="left" vertical="top"/>
    </xf>
    <xf numFmtId="0" fontId="22" fillId="0" borderId="22" xfId="0" applyFont="1" applyBorder="1" applyAlignment="1">
      <alignment horizontal="center" vertical="top"/>
    </xf>
    <xf numFmtId="0" fontId="20" fillId="2" borderId="5" xfId="0" applyFont="1" applyFill="1" applyBorder="1" applyAlignment="1">
      <alignment horizontal="center" vertical="top"/>
    </xf>
    <xf numFmtId="0" fontId="22" fillId="2" borderId="5" xfId="0" applyFont="1" applyFill="1" applyBorder="1" applyAlignment="1">
      <alignment horizontal="right" vertical="top"/>
    </xf>
    <xf numFmtId="0" fontId="22" fillId="2" borderId="5" xfId="0" applyFont="1" applyFill="1" applyBorder="1" applyAlignment="1">
      <alignment vertical="top"/>
    </xf>
    <xf numFmtId="0" fontId="12" fillId="4" borderId="7" xfId="0" applyFont="1" applyFill="1" applyBorder="1" applyAlignment="1">
      <alignment horizontal="right" wrapText="1"/>
    </xf>
    <xf numFmtId="0" fontId="20" fillId="4" borderId="1" xfId="0" applyFont="1" applyFill="1" applyBorder="1" applyAlignment="1">
      <alignment horizontal="center" vertical="top"/>
    </xf>
    <xf numFmtId="0" fontId="22" fillId="4" borderId="1" xfId="0" applyFont="1" applyFill="1" applyBorder="1" applyAlignment="1">
      <alignment vertical="top"/>
    </xf>
    <xf numFmtId="0" fontId="12" fillId="4" borderId="9" xfId="0" applyFont="1" applyFill="1" applyBorder="1" applyAlignment="1">
      <alignment horizontal="right" wrapText="1"/>
    </xf>
    <xf numFmtId="0" fontId="12" fillId="4" borderId="26" xfId="0" applyFont="1" applyFill="1" applyBorder="1" applyAlignment="1">
      <alignment horizontal="right" wrapText="1"/>
    </xf>
    <xf numFmtId="0" fontId="12" fillId="4" borderId="1" xfId="0" applyFont="1" applyFill="1" applyBorder="1" applyAlignment="1">
      <alignment vertical="top" wrapText="1"/>
    </xf>
    <xf numFmtId="1" fontId="27" fillId="6" borderId="1" xfId="0" applyNumberFormat="1" applyFont="1" applyFill="1" applyBorder="1" applyAlignment="1">
      <alignment horizontal="left" vertical="top"/>
    </xf>
    <xf numFmtId="1" fontId="27" fillId="6" borderId="1" xfId="0" applyNumberFormat="1" applyFont="1" applyFill="1" applyBorder="1" applyAlignment="1">
      <alignment horizontal="left" vertical="top" wrapText="1"/>
    </xf>
    <xf numFmtId="1" fontId="22" fillId="2" borderId="1" xfId="0" applyNumberFormat="1" applyFont="1" applyFill="1" applyBorder="1" applyAlignment="1">
      <alignment horizontal="left" vertical="top" wrapText="1"/>
    </xf>
    <xf numFmtId="1" fontId="22" fillId="6" borderId="1" xfId="0" applyNumberFormat="1" applyFont="1" applyFill="1" applyBorder="1" applyAlignment="1">
      <alignment horizontal="left" vertical="top"/>
    </xf>
    <xf numFmtId="1" fontId="22" fillId="2" borderId="1" xfId="0" applyNumberFormat="1" applyFont="1" applyFill="1" applyBorder="1" applyAlignment="1">
      <alignment horizontal="left" vertical="top"/>
    </xf>
    <xf numFmtId="0" fontId="20" fillId="2" borderId="22" xfId="0" applyFont="1" applyFill="1" applyBorder="1" applyAlignment="1">
      <alignment horizontal="left" vertical="top" wrapText="1"/>
    </xf>
    <xf numFmtId="0" fontId="20" fillId="2" borderId="24" xfId="0" applyFont="1" applyFill="1" applyBorder="1" applyAlignment="1">
      <alignment horizontal="left" vertical="top" wrapText="1"/>
    </xf>
    <xf numFmtId="0" fontId="20" fillId="2" borderId="1" xfId="0" applyFont="1" applyFill="1" applyBorder="1" applyAlignment="1">
      <alignment vertical="top" wrapText="1"/>
    </xf>
    <xf numFmtId="0" fontId="20" fillId="2" borderId="1" xfId="0" applyFont="1" applyFill="1" applyBorder="1" applyAlignment="1">
      <alignment horizontal="left" vertical="top" wrapText="1"/>
    </xf>
    <xf numFmtId="0" fontId="20" fillId="2" borderId="23" xfId="0" applyFont="1" applyFill="1" applyBorder="1" applyAlignment="1">
      <alignment horizontal="left" vertical="top" wrapText="1"/>
    </xf>
    <xf numFmtId="0" fontId="20" fillId="2" borderId="34" xfId="0" applyFont="1" applyFill="1" applyBorder="1" applyAlignment="1">
      <alignment horizontal="left" vertical="top" wrapText="1"/>
    </xf>
    <xf numFmtId="0" fontId="20" fillId="2" borderId="0" xfId="0" applyFont="1" applyFill="1" applyAlignment="1">
      <alignment horizontal="left" vertical="top" wrapText="1"/>
    </xf>
    <xf numFmtId="1" fontId="22" fillId="0" borderId="1" xfId="0" applyNumberFormat="1" applyFont="1" applyBorder="1" applyAlignment="1">
      <alignment horizontal="left" vertical="top"/>
    </xf>
    <xf numFmtId="0" fontId="20" fillId="2" borderId="35" xfId="0" applyFont="1" applyFill="1" applyBorder="1" applyAlignment="1">
      <alignment horizontal="left" vertical="top" wrapText="1"/>
    </xf>
    <xf numFmtId="0" fontId="22" fillId="0" borderId="0" xfId="0" applyFont="1" applyAlignment="1">
      <alignment horizontal="left" vertical="top"/>
    </xf>
    <xf numFmtId="0" fontId="22" fillId="0" borderId="0" xfId="0" applyFont="1" applyAlignment="1">
      <alignment horizontal="center" vertical="top"/>
    </xf>
    <xf numFmtId="0" fontId="22" fillId="0" borderId="0" xfId="0" applyFont="1" applyAlignment="1">
      <alignment horizontal="right" vertical="top"/>
    </xf>
    <xf numFmtId="0" fontId="22" fillId="0" borderId="0" xfId="0" applyFont="1" applyAlignment="1">
      <alignment vertical="top"/>
    </xf>
    <xf numFmtId="0" fontId="28" fillId="0" borderId="2" xfId="0" applyFont="1" applyBorder="1" applyAlignment="1">
      <alignment horizontal="left" vertical="center" wrapText="1"/>
    </xf>
    <xf numFmtId="0" fontId="28" fillId="0" borderId="4" xfId="0" applyFont="1" applyBorder="1" applyAlignment="1">
      <alignment horizontal="left" vertical="center" wrapText="1"/>
    </xf>
    <xf numFmtId="0" fontId="33" fillId="5" borderId="6" xfId="0" applyFont="1" applyFill="1" applyBorder="1" applyAlignment="1">
      <alignment horizontal="left" vertical="center" wrapText="1"/>
    </xf>
    <xf numFmtId="0" fontId="33" fillId="5" borderId="11" xfId="0" applyFont="1" applyFill="1" applyBorder="1" applyAlignment="1">
      <alignment horizontal="left" vertical="center" wrapText="1"/>
    </xf>
    <xf numFmtId="0" fontId="28" fillId="0" borderId="17" xfId="0" applyFont="1" applyBorder="1" applyAlignment="1">
      <alignment horizontal="left" vertical="top" wrapText="1"/>
    </xf>
    <xf numFmtId="0" fontId="28" fillId="0" borderId="12" xfId="0" applyFont="1" applyBorder="1" applyAlignment="1">
      <alignment horizontal="left" vertical="top" wrapText="1"/>
    </xf>
    <xf numFmtId="0" fontId="28" fillId="0" borderId="17" xfId="0" applyFont="1" applyBorder="1" applyAlignment="1">
      <alignment horizontal="left" vertical="center" wrapText="1"/>
    </xf>
    <xf numFmtId="0" fontId="28" fillId="0" borderId="12" xfId="0" applyFont="1" applyBorder="1" applyAlignment="1">
      <alignment horizontal="left" vertical="center" wrapText="1"/>
    </xf>
    <xf numFmtId="0" fontId="34" fillId="5" borderId="17" xfId="0" applyFont="1" applyFill="1" applyBorder="1" applyAlignment="1">
      <alignment horizontal="left" vertical="center" wrapText="1"/>
    </xf>
    <xf numFmtId="0" fontId="34" fillId="5" borderId="12" xfId="0" applyFont="1" applyFill="1" applyBorder="1" applyAlignment="1">
      <alignment horizontal="left" vertical="center" wrapText="1"/>
    </xf>
    <xf numFmtId="0" fontId="33" fillId="5" borderId="13" xfId="0" applyFont="1" applyFill="1" applyBorder="1" applyAlignment="1">
      <alignment vertical="center" wrapText="1"/>
    </xf>
    <xf numFmtId="0" fontId="28" fillId="0" borderId="13" xfId="0" applyFont="1" applyBorder="1" applyAlignment="1">
      <alignment horizontal="left" vertical="center" wrapText="1" indent="1"/>
    </xf>
    <xf numFmtId="0" fontId="33" fillId="5" borderId="18" xfId="0" applyFont="1" applyFill="1" applyBorder="1" applyAlignment="1">
      <alignment vertical="center" wrapText="1"/>
    </xf>
    <xf numFmtId="0" fontId="28" fillId="0" borderId="18" xfId="0" applyFont="1" applyBorder="1" applyAlignment="1">
      <alignment horizontal="left" vertical="center" wrapText="1" indent="1"/>
    </xf>
    <xf numFmtId="0" fontId="33" fillId="5" borderId="19" xfId="0" applyFont="1" applyFill="1" applyBorder="1" applyAlignment="1">
      <alignment horizontal="justify" vertical="center" wrapText="1"/>
    </xf>
    <xf numFmtId="0" fontId="26" fillId="0" borderId="20" xfId="0" applyFont="1" applyBorder="1" applyAlignment="1">
      <alignment vertical="center" wrapText="1"/>
    </xf>
    <xf numFmtId="0" fontId="28" fillId="0" borderId="20" xfId="0" applyFont="1" applyBorder="1" applyAlignment="1">
      <alignment horizontal="justify" vertical="center" wrapText="1"/>
    </xf>
    <xf numFmtId="0" fontId="28" fillId="0" borderId="14" xfId="0" applyFont="1" applyBorder="1" applyAlignment="1">
      <alignment vertical="center" wrapText="1"/>
    </xf>
    <xf numFmtId="0" fontId="28" fillId="0" borderId="14" xfId="0" applyFont="1" applyBorder="1" applyAlignment="1">
      <alignment horizontal="left" vertical="top" wrapText="1"/>
    </xf>
    <xf numFmtId="0" fontId="22" fillId="0" borderId="14" xfId="0" applyFont="1" applyBorder="1" applyAlignment="1">
      <alignment vertical="top" wrapText="1"/>
    </xf>
    <xf numFmtId="0" fontId="26" fillId="0" borderId="14" xfId="0" applyFont="1" applyBorder="1" applyAlignment="1">
      <alignment vertical="center" wrapText="1"/>
    </xf>
    <xf numFmtId="0" fontId="28" fillId="0" borderId="15" xfId="0" applyFont="1" applyBorder="1" applyAlignment="1">
      <alignment vertical="center" wrapText="1"/>
    </xf>
    <xf numFmtId="0" fontId="28" fillId="0" borderId="15" xfId="0" applyFont="1" applyBorder="1" applyAlignment="1">
      <alignment horizontal="left" vertical="top" wrapText="1"/>
    </xf>
    <xf numFmtId="0" fontId="12" fillId="3" borderId="1" xfId="0" applyFont="1" applyFill="1" applyBorder="1" applyAlignment="1">
      <alignment horizontal="left" wrapText="1"/>
    </xf>
    <xf numFmtId="0" fontId="22" fillId="7" borderId="1" xfId="0" applyFont="1" applyFill="1" applyBorder="1" applyAlignment="1">
      <alignment horizontal="left" wrapText="1"/>
    </xf>
    <xf numFmtId="0" fontId="22" fillId="2" borderId="1" xfId="0" applyFont="1" applyFill="1" applyBorder="1" applyAlignment="1">
      <alignment horizontal="left" wrapText="1"/>
    </xf>
    <xf numFmtId="0" fontId="22" fillId="2" borderId="0" xfId="0" applyFont="1" applyFill="1" applyAlignment="1">
      <alignment wrapText="1"/>
    </xf>
    <xf numFmtId="0" fontId="22" fillId="2" borderId="1" xfId="0" applyFont="1" applyFill="1" applyBorder="1"/>
    <xf numFmtId="0" fontId="12" fillId="4" borderId="1" xfId="0" applyFont="1" applyFill="1" applyBorder="1" applyAlignment="1">
      <alignment wrapText="1"/>
    </xf>
    <xf numFmtId="0" fontId="12" fillId="4" borderId="1" xfId="0" applyFont="1" applyFill="1" applyBorder="1"/>
    <xf numFmtId="0" fontId="29" fillId="2" borderId="1" xfId="0" applyFont="1" applyFill="1" applyBorder="1" applyAlignment="1">
      <alignment wrapText="1"/>
    </xf>
    <xf numFmtId="0" fontId="22"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EE5859"/>
      <color rgb="FFD7F3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tabSelected="1" workbookViewId="0">
      <selection activeCell="A4" sqref="A4"/>
    </sheetView>
  </sheetViews>
  <sheetFormatPr defaultColWidth="8.85546875" defaultRowHeight="15"/>
  <cols>
    <col min="1" max="1" width="102.7109375" style="4" customWidth="1"/>
    <col min="2" max="2" width="45.42578125" style="1" customWidth="1"/>
    <col min="3" max="3" width="35.28515625" style="1" customWidth="1"/>
    <col min="4" max="16384" width="8.85546875" style="1"/>
  </cols>
  <sheetData>
    <row r="1" spans="1:3">
      <c r="A1" s="238" t="s">
        <v>0</v>
      </c>
      <c r="B1" s="238"/>
      <c r="C1" s="238"/>
    </row>
    <row r="2" spans="1:3">
      <c r="A2" s="239" t="s">
        <v>1</v>
      </c>
      <c r="B2" s="239"/>
      <c r="C2" s="239"/>
    </row>
    <row r="3" spans="1:3" ht="57.75" customHeight="1">
      <c r="A3" s="240" t="s">
        <v>1088</v>
      </c>
      <c r="B3" s="240"/>
      <c r="C3" s="240"/>
    </row>
    <row r="4" spans="1:3" ht="141">
      <c r="A4" s="241" t="s">
        <v>2</v>
      </c>
      <c r="B4" s="242"/>
      <c r="C4" s="242"/>
    </row>
    <row r="5" spans="1:3">
      <c r="A5" s="243" t="s">
        <v>3</v>
      </c>
      <c r="B5" s="244" t="s">
        <v>4</v>
      </c>
      <c r="C5" s="244" t="s">
        <v>5</v>
      </c>
    </row>
    <row r="6" spans="1:3">
      <c r="A6" s="245" t="s">
        <v>6</v>
      </c>
      <c r="B6" s="246" t="s">
        <v>7</v>
      </c>
      <c r="C6" s="246" t="s">
        <v>8</v>
      </c>
    </row>
    <row r="7" spans="1:3">
      <c r="A7" s="245" t="s">
        <v>9</v>
      </c>
      <c r="B7" s="246"/>
      <c r="C7" s="246"/>
    </row>
    <row r="8" spans="1:3" ht="26.25">
      <c r="A8" s="245" t="s">
        <v>10</v>
      </c>
      <c r="B8" s="246"/>
      <c r="C8" s="246"/>
    </row>
    <row r="9" spans="1:3" ht="26.25">
      <c r="A9" s="245" t="s">
        <v>11</v>
      </c>
      <c r="B9" s="246"/>
      <c r="C9" s="246"/>
    </row>
    <row r="10" spans="1:3" ht="26.25">
      <c r="A10" s="245" t="s">
        <v>12</v>
      </c>
      <c r="B10" s="246"/>
      <c r="C10" s="246"/>
    </row>
    <row r="11" spans="1:3" ht="64.5">
      <c r="A11" s="245" t="s">
        <v>13</v>
      </c>
      <c r="B11" s="246"/>
      <c r="C11" s="246"/>
    </row>
    <row r="12" spans="1:3">
      <c r="A12" s="2"/>
    </row>
    <row r="13" spans="1:3" ht="15.75" thickBot="1">
      <c r="A13" s="2"/>
    </row>
    <row r="14" spans="1:3" ht="15.75" thickBot="1">
      <c r="A14" s="17" t="s">
        <v>14</v>
      </c>
      <c r="B14" s="18"/>
      <c r="C14" s="19"/>
    </row>
    <row r="16" spans="1:3">
      <c r="A16" s="3"/>
    </row>
  </sheetData>
  <mergeCells count="6">
    <mergeCell ref="A14:C14"/>
    <mergeCell ref="A1:C1"/>
    <mergeCell ref="A2:C2"/>
    <mergeCell ref="A3:C3"/>
    <mergeCell ref="B6:B11"/>
    <mergeCell ref="C6:C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5"/>
  <sheetViews>
    <sheetView topLeftCell="A11" zoomScaleNormal="100" workbookViewId="0">
      <selection activeCell="A23" sqref="A3:B25"/>
    </sheetView>
  </sheetViews>
  <sheetFormatPr defaultColWidth="8.85546875" defaultRowHeight="13.5"/>
  <cols>
    <col min="1" max="1" width="100.7109375" style="10" customWidth="1"/>
    <col min="2" max="2" width="105" style="10" customWidth="1"/>
    <col min="3" max="16384" width="8.85546875" style="10"/>
  </cols>
  <sheetData>
    <row r="1" spans="1:2" ht="39" customHeight="1">
      <c r="A1" s="21" t="s">
        <v>15</v>
      </c>
      <c r="B1" s="20"/>
    </row>
    <row r="2" spans="1:2" ht="14.25" thickBot="1">
      <c r="A2" s="20"/>
      <c r="B2" s="20"/>
    </row>
    <row r="3" spans="1:2" ht="284.25" customHeight="1">
      <c r="A3" s="215" t="s">
        <v>16</v>
      </c>
      <c r="B3" s="216"/>
    </row>
    <row r="4" spans="1:2">
      <c r="A4" s="217" t="s">
        <v>17</v>
      </c>
      <c r="B4" s="218"/>
    </row>
    <row r="5" spans="1:2" ht="44.25" customHeight="1" thickBot="1">
      <c r="A5" s="219" t="s">
        <v>18</v>
      </c>
      <c r="B5" s="220"/>
    </row>
    <row r="6" spans="1:2">
      <c r="A6" s="217" t="s">
        <v>19</v>
      </c>
      <c r="B6" s="218"/>
    </row>
    <row r="7" spans="1:2" ht="292.5" customHeight="1">
      <c r="A7" s="221" t="s">
        <v>20</v>
      </c>
      <c r="B7" s="222"/>
    </row>
    <row r="8" spans="1:2">
      <c r="A8" s="217" t="s">
        <v>21</v>
      </c>
      <c r="B8" s="218"/>
    </row>
    <row r="9" spans="1:2">
      <c r="A9" s="223" t="s">
        <v>22</v>
      </c>
      <c r="B9" s="224"/>
    </row>
    <row r="10" spans="1:2" ht="95.25" customHeight="1" thickBot="1">
      <c r="A10" s="221" t="s">
        <v>23</v>
      </c>
      <c r="B10" s="222"/>
    </row>
    <row r="11" spans="1:2">
      <c r="A11" s="217" t="s">
        <v>24</v>
      </c>
      <c r="B11" s="218"/>
    </row>
    <row r="12" spans="1:2" ht="87.75" customHeight="1" thickBot="1">
      <c r="A12" s="221" t="s">
        <v>25</v>
      </c>
      <c r="B12" s="222"/>
    </row>
    <row r="13" spans="1:2">
      <c r="A13" s="217" t="s">
        <v>26</v>
      </c>
      <c r="B13" s="218"/>
    </row>
    <row r="14" spans="1:2" ht="152.25" customHeight="1">
      <c r="A14" s="219" t="s">
        <v>27</v>
      </c>
      <c r="B14" s="220"/>
    </row>
    <row r="15" spans="1:2">
      <c r="A15" s="225" t="s">
        <v>1085</v>
      </c>
      <c r="B15" s="226" t="s">
        <v>28</v>
      </c>
    </row>
    <row r="16" spans="1:2" ht="14.25" thickBot="1">
      <c r="A16" s="227"/>
      <c r="B16" s="228" t="s">
        <v>29</v>
      </c>
    </row>
    <row r="17" spans="1:2" ht="14.25" thickBot="1">
      <c r="A17" s="229" t="s">
        <v>30</v>
      </c>
      <c r="B17" s="229" t="s">
        <v>31</v>
      </c>
    </row>
    <row r="18" spans="1:2" ht="89.25" customHeight="1">
      <c r="A18" s="230" t="s">
        <v>32</v>
      </c>
      <c r="B18" s="231" t="s">
        <v>1086</v>
      </c>
    </row>
    <row r="19" spans="1:2">
      <c r="A19" s="232" t="s">
        <v>33</v>
      </c>
      <c r="B19" s="233" t="s">
        <v>1087</v>
      </c>
    </row>
    <row r="20" spans="1:2">
      <c r="A20" s="234"/>
      <c r="B20" s="233"/>
    </row>
    <row r="21" spans="1:2">
      <c r="A21" s="235" t="s">
        <v>34</v>
      </c>
      <c r="B21" s="233"/>
    </row>
    <row r="22" spans="1:2">
      <c r="A22" s="232" t="s">
        <v>35</v>
      </c>
      <c r="B22" s="233"/>
    </row>
    <row r="23" spans="1:2">
      <c r="A23" s="234"/>
      <c r="B23" s="233"/>
    </row>
    <row r="24" spans="1:2">
      <c r="A24" s="235" t="s">
        <v>36</v>
      </c>
      <c r="B24" s="233"/>
    </row>
    <row r="25" spans="1:2" ht="38.25" customHeight="1" thickBot="1">
      <c r="A25" s="236"/>
      <c r="B25" s="237"/>
    </row>
  </sheetData>
  <mergeCells count="16">
    <mergeCell ref="A6:B6"/>
    <mergeCell ref="A7:B7"/>
    <mergeCell ref="A9:B9"/>
    <mergeCell ref="A8:B8"/>
    <mergeCell ref="A14:B14"/>
    <mergeCell ref="A3:B3"/>
    <mergeCell ref="A2:B2"/>
    <mergeCell ref="A1:B1"/>
    <mergeCell ref="A4:B4"/>
    <mergeCell ref="A5:B5"/>
    <mergeCell ref="B19:B25"/>
    <mergeCell ref="A10:B10"/>
    <mergeCell ref="A11:B11"/>
    <mergeCell ref="A12:B12"/>
    <mergeCell ref="A13:B13"/>
    <mergeCell ref="A15:A16"/>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66"/>
  <sheetViews>
    <sheetView zoomScale="85" zoomScaleNormal="85" workbookViewId="0">
      <pane xSplit="1" ySplit="6" topLeftCell="B137" activePane="bottomRight" state="frozen"/>
      <selection pane="topRight" activeCell="B1" sqref="B1"/>
      <selection pane="bottomLeft" activeCell="A4" sqref="A4"/>
      <selection pane="bottomRight" activeCell="F1" sqref="A1:XFD1048576"/>
    </sheetView>
  </sheetViews>
  <sheetFormatPr defaultColWidth="9.140625" defaultRowHeight="12.75"/>
  <cols>
    <col min="1" max="1" width="48.85546875" style="211" customWidth="1"/>
    <col min="2" max="2" width="12.28515625" style="212" customWidth="1"/>
    <col min="3" max="3" width="13.42578125" style="212" customWidth="1"/>
    <col min="4" max="4" width="14.28515625" style="213" customWidth="1"/>
    <col min="5" max="5" width="100.85546875" style="214" customWidth="1"/>
    <col min="6" max="16384" width="9.140625" style="76"/>
  </cols>
  <sheetData>
    <row r="1" spans="1:5" ht="13.5" thickBot="1">
      <c r="A1" s="157" t="s">
        <v>37</v>
      </c>
      <c r="B1" s="188"/>
      <c r="C1" s="188"/>
      <c r="D1" s="189"/>
      <c r="E1" s="190"/>
    </row>
    <row r="2" spans="1:5" ht="25.5">
      <c r="A2" s="191" t="s">
        <v>1075</v>
      </c>
      <c r="B2" s="192"/>
      <c r="C2" s="192"/>
      <c r="D2" s="65"/>
      <c r="E2" s="193"/>
    </row>
    <row r="3" spans="1:5">
      <c r="A3" s="194" t="s">
        <v>38</v>
      </c>
      <c r="B3" s="54">
        <v>17</v>
      </c>
      <c r="C3" s="192"/>
      <c r="D3" s="65"/>
      <c r="E3" s="193"/>
    </row>
    <row r="4" spans="1:5" ht="39" thickBot="1">
      <c r="A4" s="195" t="s">
        <v>1076</v>
      </c>
      <c r="B4" s="54" t="s">
        <v>39</v>
      </c>
      <c r="C4" s="192"/>
      <c r="D4" s="65"/>
      <c r="E4" s="193"/>
    </row>
    <row r="5" spans="1:5" ht="27.2" customHeight="1">
      <c r="A5" s="51" t="s">
        <v>40</v>
      </c>
      <c r="B5" s="163">
        <v>1</v>
      </c>
      <c r="C5" s="163">
        <v>2</v>
      </c>
      <c r="D5" s="123" t="s">
        <v>41</v>
      </c>
      <c r="E5" s="196" t="s">
        <v>42</v>
      </c>
    </row>
    <row r="6" spans="1:5" ht="25.5">
      <c r="A6" s="51" t="s">
        <v>44</v>
      </c>
      <c r="B6" s="163" t="s">
        <v>45</v>
      </c>
      <c r="C6" s="54" t="s">
        <v>46</v>
      </c>
      <c r="D6" s="123"/>
      <c r="E6" s="196"/>
    </row>
    <row r="7" spans="1:5" ht="38.25">
      <c r="A7" s="51" t="s">
        <v>47</v>
      </c>
      <c r="B7" s="54" t="s">
        <v>48</v>
      </c>
      <c r="C7" s="54" t="s">
        <v>49</v>
      </c>
      <c r="D7" s="123"/>
      <c r="E7" s="196"/>
    </row>
    <row r="8" spans="1:5" ht="18.95" customHeight="1">
      <c r="A8" s="59" t="s">
        <v>50</v>
      </c>
      <c r="B8" s="197"/>
      <c r="C8" s="197"/>
      <c r="D8" s="198">
        <f>SUM(D9:D22)</f>
        <v>28</v>
      </c>
      <c r="E8" s="73" t="s">
        <v>51</v>
      </c>
    </row>
    <row r="9" spans="1:5" ht="15.95" customHeight="1">
      <c r="A9" s="61" t="s">
        <v>52</v>
      </c>
      <c r="B9" s="199">
        <v>1</v>
      </c>
      <c r="C9" s="199">
        <v>1</v>
      </c>
      <c r="D9" s="199">
        <f>B9+C9</f>
        <v>2</v>
      </c>
      <c r="E9" s="75"/>
    </row>
    <row r="10" spans="1:5" ht="15.95" customHeight="1">
      <c r="A10" s="61" t="s">
        <v>53</v>
      </c>
      <c r="B10" s="199">
        <v>1</v>
      </c>
      <c r="C10" s="199">
        <v>1</v>
      </c>
      <c r="D10" s="199">
        <f t="shared" ref="D10:D22" si="0">B10+C10</f>
        <v>2</v>
      </c>
      <c r="E10" s="75"/>
    </row>
    <row r="11" spans="1:5" ht="15.95" customHeight="1">
      <c r="A11" s="61" t="s">
        <v>54</v>
      </c>
      <c r="B11" s="199">
        <v>1</v>
      </c>
      <c r="C11" s="199">
        <v>1</v>
      </c>
      <c r="D11" s="199">
        <f t="shared" si="0"/>
        <v>2</v>
      </c>
      <c r="E11" s="75"/>
    </row>
    <row r="12" spans="1:5" ht="15.95" customHeight="1">
      <c r="A12" s="61" t="s">
        <v>55</v>
      </c>
      <c r="B12" s="199">
        <v>1</v>
      </c>
      <c r="C12" s="199">
        <v>1</v>
      </c>
      <c r="D12" s="199">
        <f t="shared" si="0"/>
        <v>2</v>
      </c>
      <c r="E12" s="75"/>
    </row>
    <row r="13" spans="1:5" ht="15.95" customHeight="1">
      <c r="A13" s="61" t="s">
        <v>56</v>
      </c>
      <c r="B13" s="199">
        <v>1</v>
      </c>
      <c r="C13" s="199">
        <v>1</v>
      </c>
      <c r="D13" s="199">
        <f t="shared" si="0"/>
        <v>2</v>
      </c>
      <c r="E13" s="75"/>
    </row>
    <row r="14" spans="1:5" ht="15.95" customHeight="1">
      <c r="A14" s="61" t="s">
        <v>57</v>
      </c>
      <c r="B14" s="199">
        <v>1</v>
      </c>
      <c r="C14" s="199">
        <v>1</v>
      </c>
      <c r="D14" s="199">
        <f t="shared" si="0"/>
        <v>2</v>
      </c>
      <c r="E14" s="75"/>
    </row>
    <row r="15" spans="1:5" ht="15.95" customHeight="1">
      <c r="A15" s="61" t="s">
        <v>58</v>
      </c>
      <c r="B15" s="199">
        <v>1</v>
      </c>
      <c r="C15" s="199">
        <v>1</v>
      </c>
      <c r="D15" s="199">
        <f t="shared" si="0"/>
        <v>2</v>
      </c>
      <c r="E15" s="75"/>
    </row>
    <row r="16" spans="1:5" ht="15.95" customHeight="1">
      <c r="A16" s="61" t="s">
        <v>59</v>
      </c>
      <c r="B16" s="199">
        <v>1</v>
      </c>
      <c r="C16" s="199">
        <v>1</v>
      </c>
      <c r="D16" s="199">
        <f t="shared" si="0"/>
        <v>2</v>
      </c>
      <c r="E16" s="75"/>
    </row>
    <row r="17" spans="1:5" ht="27.6" customHeight="1">
      <c r="A17" s="61" t="s">
        <v>60</v>
      </c>
      <c r="B17" s="199">
        <v>1</v>
      </c>
      <c r="C17" s="199">
        <v>1</v>
      </c>
      <c r="D17" s="199">
        <f t="shared" si="0"/>
        <v>2</v>
      </c>
      <c r="E17" s="75"/>
    </row>
    <row r="18" spans="1:5" ht="15.95" customHeight="1">
      <c r="A18" s="61" t="s">
        <v>61</v>
      </c>
      <c r="B18" s="199">
        <v>1</v>
      </c>
      <c r="C18" s="199">
        <v>1</v>
      </c>
      <c r="D18" s="199">
        <f t="shared" si="0"/>
        <v>2</v>
      </c>
      <c r="E18" s="75"/>
    </row>
    <row r="19" spans="1:5" ht="15.95" customHeight="1">
      <c r="A19" s="61" t="s">
        <v>62</v>
      </c>
      <c r="B19" s="199">
        <v>1</v>
      </c>
      <c r="C19" s="199">
        <v>1</v>
      </c>
      <c r="D19" s="199">
        <f t="shared" si="0"/>
        <v>2</v>
      </c>
      <c r="E19" s="75"/>
    </row>
    <row r="20" spans="1:5" ht="15.95" customHeight="1">
      <c r="A20" s="61" t="s">
        <v>63</v>
      </c>
      <c r="B20" s="199">
        <v>1</v>
      </c>
      <c r="C20" s="199">
        <v>1</v>
      </c>
      <c r="D20" s="199">
        <f t="shared" si="0"/>
        <v>2</v>
      </c>
      <c r="E20" s="75"/>
    </row>
    <row r="21" spans="1:5" ht="15.95" customHeight="1">
      <c r="A21" s="61" t="s">
        <v>64</v>
      </c>
      <c r="B21" s="199">
        <v>1</v>
      </c>
      <c r="C21" s="199">
        <v>1</v>
      </c>
      <c r="D21" s="199">
        <f t="shared" si="0"/>
        <v>2</v>
      </c>
      <c r="E21" s="75"/>
    </row>
    <row r="22" spans="1:5" ht="15.95" customHeight="1">
      <c r="A22" s="61" t="s">
        <v>65</v>
      </c>
      <c r="B22" s="199">
        <v>1</v>
      </c>
      <c r="C22" s="199">
        <v>1</v>
      </c>
      <c r="D22" s="199">
        <f t="shared" si="0"/>
        <v>2</v>
      </c>
      <c r="E22" s="77"/>
    </row>
    <row r="23" spans="1:5" ht="24.75" customHeight="1">
      <c r="A23" s="59" t="s">
        <v>66</v>
      </c>
      <c r="B23" s="200"/>
      <c r="C23" s="200"/>
      <c r="D23" s="197">
        <f>SUM(D24:D41)</f>
        <v>29</v>
      </c>
      <c r="E23" s="71" t="s">
        <v>67</v>
      </c>
    </row>
    <row r="24" spans="1:5" ht="25.5" customHeight="1">
      <c r="A24" s="61" t="s">
        <v>68</v>
      </c>
      <c r="B24" s="201">
        <v>1</v>
      </c>
      <c r="C24" s="201">
        <v>1</v>
      </c>
      <c r="D24" s="201">
        <f>B24+C24</f>
        <v>2</v>
      </c>
      <c r="E24" s="71"/>
    </row>
    <row r="25" spans="1:5" ht="30" customHeight="1">
      <c r="A25" s="61" t="s">
        <v>69</v>
      </c>
      <c r="B25" s="201"/>
      <c r="C25" s="201">
        <v>1</v>
      </c>
      <c r="D25" s="201">
        <f t="shared" ref="D25:D36" si="1">B25+C25</f>
        <v>1</v>
      </c>
      <c r="E25" s="71"/>
    </row>
    <row r="26" spans="1:5" ht="31.5" customHeight="1">
      <c r="A26" s="61" t="s">
        <v>70</v>
      </c>
      <c r="B26" s="201">
        <v>1</v>
      </c>
      <c r="C26" s="201"/>
      <c r="D26" s="201">
        <f t="shared" si="1"/>
        <v>1</v>
      </c>
      <c r="E26" s="71"/>
    </row>
    <row r="27" spans="1:5" ht="27.95" customHeight="1">
      <c r="A27" s="61" t="s">
        <v>71</v>
      </c>
      <c r="B27" s="201">
        <v>1</v>
      </c>
      <c r="C27" s="201">
        <v>1</v>
      </c>
      <c r="D27" s="201">
        <f t="shared" si="1"/>
        <v>2</v>
      </c>
      <c r="E27" s="71"/>
    </row>
    <row r="28" spans="1:5" ht="15.95" customHeight="1">
      <c r="A28" s="61" t="s">
        <v>72</v>
      </c>
      <c r="B28" s="201">
        <v>1</v>
      </c>
      <c r="C28" s="201"/>
      <c r="D28" s="201">
        <f t="shared" si="1"/>
        <v>1</v>
      </c>
      <c r="E28" s="71"/>
    </row>
    <row r="29" spans="1:5" ht="17.45" customHeight="1">
      <c r="A29" s="61" t="s">
        <v>73</v>
      </c>
      <c r="B29" s="201"/>
      <c r="C29" s="201">
        <v>1</v>
      </c>
      <c r="D29" s="201">
        <f t="shared" si="1"/>
        <v>1</v>
      </c>
      <c r="E29" s="71"/>
    </row>
    <row r="30" spans="1:5" ht="29.1" customHeight="1">
      <c r="A30" s="61" t="s">
        <v>74</v>
      </c>
      <c r="B30" s="201">
        <v>1</v>
      </c>
      <c r="C30" s="201">
        <v>1</v>
      </c>
      <c r="D30" s="201">
        <f t="shared" si="1"/>
        <v>2</v>
      </c>
      <c r="E30" s="71"/>
    </row>
    <row r="31" spans="1:5" ht="29.45" customHeight="1">
      <c r="A31" s="61" t="s">
        <v>75</v>
      </c>
      <c r="B31" s="201">
        <v>1</v>
      </c>
      <c r="C31" s="201">
        <v>1</v>
      </c>
      <c r="D31" s="201">
        <f t="shared" si="1"/>
        <v>2</v>
      </c>
      <c r="E31" s="71"/>
    </row>
    <row r="32" spans="1:5" ht="16.5" customHeight="1">
      <c r="A32" s="61" t="s">
        <v>76</v>
      </c>
      <c r="B32" s="201">
        <v>1</v>
      </c>
      <c r="C32" s="201"/>
      <c r="D32" s="201">
        <f t="shared" si="1"/>
        <v>1</v>
      </c>
      <c r="E32" s="71"/>
    </row>
    <row r="33" spans="1:5" ht="17.45" customHeight="1">
      <c r="A33" s="61" t="s">
        <v>77</v>
      </c>
      <c r="B33" s="201"/>
      <c r="C33" s="201">
        <v>1</v>
      </c>
      <c r="D33" s="201">
        <f t="shared" si="1"/>
        <v>1</v>
      </c>
      <c r="E33" s="71"/>
    </row>
    <row r="34" spans="1:5" ht="16.5" customHeight="1">
      <c r="A34" s="61" t="s">
        <v>78</v>
      </c>
      <c r="B34" s="201">
        <v>1</v>
      </c>
      <c r="C34" s="201">
        <v>1</v>
      </c>
      <c r="D34" s="201">
        <f t="shared" si="1"/>
        <v>2</v>
      </c>
      <c r="E34" s="71"/>
    </row>
    <row r="35" spans="1:5" ht="14.45" customHeight="1">
      <c r="A35" s="61" t="s">
        <v>79</v>
      </c>
      <c r="B35" s="201">
        <v>1</v>
      </c>
      <c r="C35" s="201">
        <v>1</v>
      </c>
      <c r="D35" s="201">
        <f t="shared" si="1"/>
        <v>2</v>
      </c>
      <c r="E35" s="71"/>
    </row>
    <row r="36" spans="1:5" ht="30.6" customHeight="1">
      <c r="A36" s="61" t="s">
        <v>80</v>
      </c>
      <c r="B36" s="201">
        <v>1</v>
      </c>
      <c r="C36" s="201">
        <v>1</v>
      </c>
      <c r="D36" s="201">
        <f t="shared" si="1"/>
        <v>2</v>
      </c>
      <c r="E36" s="71"/>
    </row>
    <row r="37" spans="1:5" ht="30.6" customHeight="1">
      <c r="A37" s="61" t="s">
        <v>81</v>
      </c>
      <c r="B37" s="201"/>
      <c r="C37" s="201">
        <v>1</v>
      </c>
      <c r="D37" s="201">
        <f>B37+C37</f>
        <v>1</v>
      </c>
      <c r="E37" s="71"/>
    </row>
    <row r="38" spans="1:5" ht="17.100000000000001" customHeight="1">
      <c r="A38" s="61" t="s">
        <v>82</v>
      </c>
      <c r="B38" s="201">
        <v>1</v>
      </c>
      <c r="C38" s="201">
        <v>1</v>
      </c>
      <c r="D38" s="201">
        <f>B38+C38</f>
        <v>2</v>
      </c>
      <c r="E38" s="71"/>
    </row>
    <row r="39" spans="1:5" ht="14.1" customHeight="1">
      <c r="A39" s="61" t="s">
        <v>83</v>
      </c>
      <c r="B39" s="201">
        <v>1</v>
      </c>
      <c r="C39" s="201">
        <v>1</v>
      </c>
      <c r="D39" s="201">
        <f>B39+C39</f>
        <v>2</v>
      </c>
      <c r="E39" s="71"/>
    </row>
    <row r="40" spans="1:5" ht="29.1" customHeight="1">
      <c r="A40" s="61" t="s">
        <v>84</v>
      </c>
      <c r="B40" s="201">
        <v>1</v>
      </c>
      <c r="C40" s="201">
        <v>1</v>
      </c>
      <c r="D40" s="201">
        <f>B40+C40</f>
        <v>2</v>
      </c>
      <c r="E40" s="71"/>
    </row>
    <row r="41" spans="1:5" ht="15.6" customHeight="1">
      <c r="A41" s="61" t="s">
        <v>85</v>
      </c>
      <c r="B41" s="201">
        <v>1</v>
      </c>
      <c r="C41" s="201">
        <v>1</v>
      </c>
      <c r="D41" s="201">
        <f>B41+C41</f>
        <v>2</v>
      </c>
      <c r="E41" s="71"/>
    </row>
    <row r="42" spans="1:5" ht="30" customHeight="1">
      <c r="A42" s="59" t="s">
        <v>86</v>
      </c>
      <c r="B42" s="200"/>
      <c r="C42" s="200"/>
      <c r="D42" s="200">
        <v>2</v>
      </c>
      <c r="E42" s="202" t="s">
        <v>87</v>
      </c>
    </row>
    <row r="43" spans="1:5" ht="16.5" customHeight="1">
      <c r="A43" s="61" t="s">
        <v>88</v>
      </c>
      <c r="B43" s="199">
        <v>1</v>
      </c>
      <c r="C43" s="199">
        <v>1</v>
      </c>
      <c r="D43" s="199">
        <v>2</v>
      </c>
      <c r="E43" s="203"/>
    </row>
    <row r="44" spans="1:5" ht="33" customHeight="1">
      <c r="A44" s="59" t="s">
        <v>89</v>
      </c>
      <c r="B44" s="200"/>
      <c r="C44" s="200"/>
      <c r="D44" s="197">
        <f>SUM(D45:D52)</f>
        <v>16</v>
      </c>
      <c r="E44" s="204" t="s">
        <v>90</v>
      </c>
    </row>
    <row r="45" spans="1:5" ht="28.5" customHeight="1">
      <c r="A45" s="61" t="s">
        <v>91</v>
      </c>
      <c r="B45" s="199">
        <v>1</v>
      </c>
      <c r="C45" s="199">
        <v>1</v>
      </c>
      <c r="D45" s="199">
        <f>B45+C45</f>
        <v>2</v>
      </c>
      <c r="E45" s="204"/>
    </row>
    <row r="46" spans="1:5" ht="27.95" customHeight="1">
      <c r="A46" s="61" t="s">
        <v>92</v>
      </c>
      <c r="B46" s="199">
        <v>1</v>
      </c>
      <c r="C46" s="199">
        <v>1</v>
      </c>
      <c r="D46" s="199">
        <f t="shared" ref="D46:D52" si="2">B46+C46</f>
        <v>2</v>
      </c>
      <c r="E46" s="204"/>
    </row>
    <row r="47" spans="1:5" ht="27" customHeight="1">
      <c r="A47" s="61" t="s">
        <v>93</v>
      </c>
      <c r="B47" s="199">
        <v>1</v>
      </c>
      <c r="C47" s="199">
        <v>1</v>
      </c>
      <c r="D47" s="199">
        <f t="shared" si="2"/>
        <v>2</v>
      </c>
      <c r="E47" s="204"/>
    </row>
    <row r="48" spans="1:5" ht="27" customHeight="1">
      <c r="A48" s="61" t="s">
        <v>94</v>
      </c>
      <c r="B48" s="199">
        <v>1</v>
      </c>
      <c r="C48" s="199">
        <v>1</v>
      </c>
      <c r="D48" s="199">
        <f t="shared" si="2"/>
        <v>2</v>
      </c>
      <c r="E48" s="204"/>
    </row>
    <row r="49" spans="1:5" ht="30" customHeight="1">
      <c r="A49" s="61" t="s">
        <v>95</v>
      </c>
      <c r="B49" s="199">
        <v>1</v>
      </c>
      <c r="C49" s="199">
        <v>1</v>
      </c>
      <c r="D49" s="199">
        <f t="shared" si="2"/>
        <v>2</v>
      </c>
      <c r="E49" s="204"/>
    </row>
    <row r="50" spans="1:5" ht="24.95" customHeight="1">
      <c r="A50" s="61" t="s">
        <v>96</v>
      </c>
      <c r="B50" s="199">
        <v>1</v>
      </c>
      <c r="C50" s="199">
        <v>1</v>
      </c>
      <c r="D50" s="199">
        <f t="shared" si="2"/>
        <v>2</v>
      </c>
      <c r="E50" s="204"/>
    </row>
    <row r="51" spans="1:5" ht="15.95" customHeight="1">
      <c r="A51" s="61" t="s">
        <v>97</v>
      </c>
      <c r="B51" s="199">
        <v>1</v>
      </c>
      <c r="C51" s="199">
        <v>1</v>
      </c>
      <c r="D51" s="199">
        <f t="shared" si="2"/>
        <v>2</v>
      </c>
      <c r="E51" s="204"/>
    </row>
    <row r="52" spans="1:5" ht="18.600000000000001" customHeight="1">
      <c r="A52" s="61" t="s">
        <v>98</v>
      </c>
      <c r="B52" s="199">
        <v>1</v>
      </c>
      <c r="C52" s="199">
        <v>1</v>
      </c>
      <c r="D52" s="199">
        <f t="shared" si="2"/>
        <v>2</v>
      </c>
      <c r="E52" s="204"/>
    </row>
    <row r="53" spans="1:5" ht="36.75" customHeight="1">
      <c r="A53" s="59" t="s">
        <v>99</v>
      </c>
      <c r="B53" s="200"/>
      <c r="C53" s="200"/>
      <c r="D53" s="200">
        <f>SUM(D54:D83)</f>
        <v>52</v>
      </c>
      <c r="E53" s="205" t="s">
        <v>100</v>
      </c>
    </row>
    <row r="54" spans="1:5" ht="28.5" customHeight="1">
      <c r="A54" s="61" t="s">
        <v>101</v>
      </c>
      <c r="B54" s="199">
        <v>1</v>
      </c>
      <c r="C54" s="199">
        <v>1</v>
      </c>
      <c r="D54" s="199">
        <f>B54+C54</f>
        <v>2</v>
      </c>
      <c r="E54" s="205"/>
    </row>
    <row r="55" spans="1:5" ht="15.95" customHeight="1">
      <c r="A55" s="61" t="s">
        <v>102</v>
      </c>
      <c r="B55" s="199">
        <v>1</v>
      </c>
      <c r="C55" s="199">
        <v>1</v>
      </c>
      <c r="D55" s="199">
        <f t="shared" ref="D55:D83" si="3">B55+C55</f>
        <v>2</v>
      </c>
      <c r="E55" s="205"/>
    </row>
    <row r="56" spans="1:5" ht="33.6" customHeight="1">
      <c r="A56" s="61" t="s">
        <v>103</v>
      </c>
      <c r="B56" s="199">
        <v>1</v>
      </c>
      <c r="C56" s="199">
        <v>1</v>
      </c>
      <c r="D56" s="199">
        <f t="shared" si="3"/>
        <v>2</v>
      </c>
      <c r="E56" s="205"/>
    </row>
    <row r="57" spans="1:5" ht="33.950000000000003" customHeight="1">
      <c r="A57" s="61" t="s">
        <v>104</v>
      </c>
      <c r="B57" s="199"/>
      <c r="C57" s="199">
        <v>1</v>
      </c>
      <c r="D57" s="199">
        <f t="shared" si="3"/>
        <v>1</v>
      </c>
      <c r="E57" s="205"/>
    </row>
    <row r="58" spans="1:5" ht="15" customHeight="1">
      <c r="A58" s="61" t="s">
        <v>105</v>
      </c>
      <c r="B58" s="199">
        <v>1</v>
      </c>
      <c r="C58" s="199">
        <v>1</v>
      </c>
      <c r="D58" s="199">
        <f t="shared" si="3"/>
        <v>2</v>
      </c>
      <c r="E58" s="205"/>
    </row>
    <row r="59" spans="1:5" ht="30.95" customHeight="1">
      <c r="A59" s="61" t="s">
        <v>106</v>
      </c>
      <c r="B59" s="199">
        <v>1</v>
      </c>
      <c r="C59" s="199">
        <v>1</v>
      </c>
      <c r="D59" s="199">
        <f t="shared" si="3"/>
        <v>2</v>
      </c>
      <c r="E59" s="205"/>
    </row>
    <row r="60" spans="1:5" ht="33.950000000000003" customHeight="1">
      <c r="A60" s="61" t="s">
        <v>107</v>
      </c>
      <c r="B60" s="199"/>
      <c r="C60" s="199">
        <v>1</v>
      </c>
      <c r="D60" s="199">
        <f t="shared" si="3"/>
        <v>1</v>
      </c>
      <c r="E60" s="205"/>
    </row>
    <row r="61" spans="1:5" ht="28.5" customHeight="1">
      <c r="A61" s="61" t="s">
        <v>108</v>
      </c>
      <c r="B61" s="199">
        <v>1</v>
      </c>
      <c r="C61" s="199"/>
      <c r="D61" s="199">
        <f t="shared" si="3"/>
        <v>1</v>
      </c>
      <c r="E61" s="205"/>
    </row>
    <row r="62" spans="1:5" ht="27.95" customHeight="1">
      <c r="A62" s="61" t="s">
        <v>109</v>
      </c>
      <c r="B62" s="199">
        <v>1</v>
      </c>
      <c r="C62" s="199"/>
      <c r="D62" s="199">
        <f t="shared" si="3"/>
        <v>1</v>
      </c>
      <c r="E62" s="205"/>
    </row>
    <row r="63" spans="1:5" ht="48.95" customHeight="1">
      <c r="A63" s="61" t="s">
        <v>1084</v>
      </c>
      <c r="B63" s="199"/>
      <c r="C63" s="199">
        <v>1</v>
      </c>
      <c r="D63" s="199">
        <f t="shared" si="3"/>
        <v>1</v>
      </c>
      <c r="E63" s="205"/>
    </row>
    <row r="64" spans="1:5" ht="30" customHeight="1">
      <c r="A64" s="61" t="s">
        <v>110</v>
      </c>
      <c r="B64" s="199">
        <v>1</v>
      </c>
      <c r="C64" s="199">
        <v>1</v>
      </c>
      <c r="D64" s="199">
        <f t="shared" si="3"/>
        <v>2</v>
      </c>
      <c r="E64" s="205"/>
    </row>
    <row r="65" spans="1:5" ht="26.45" customHeight="1">
      <c r="A65" s="61" t="s">
        <v>111</v>
      </c>
      <c r="B65" s="199">
        <v>1</v>
      </c>
      <c r="C65" s="199">
        <v>1</v>
      </c>
      <c r="D65" s="199">
        <f t="shared" si="3"/>
        <v>2</v>
      </c>
      <c r="E65" s="205"/>
    </row>
    <row r="66" spans="1:5" ht="26.45" customHeight="1">
      <c r="A66" s="61" t="s">
        <v>112</v>
      </c>
      <c r="B66" s="199">
        <v>1</v>
      </c>
      <c r="C66" s="199">
        <v>1</v>
      </c>
      <c r="D66" s="199">
        <f t="shared" si="3"/>
        <v>2</v>
      </c>
      <c r="E66" s="205"/>
    </row>
    <row r="67" spans="1:5" ht="27" customHeight="1">
      <c r="A67" s="61" t="s">
        <v>113</v>
      </c>
      <c r="B67" s="199">
        <v>1</v>
      </c>
      <c r="C67" s="199">
        <v>1</v>
      </c>
      <c r="D67" s="199">
        <f t="shared" si="3"/>
        <v>2</v>
      </c>
      <c r="E67" s="205"/>
    </row>
    <row r="68" spans="1:5" ht="29.1" customHeight="1">
      <c r="A68" s="61" t="s">
        <v>114</v>
      </c>
      <c r="B68" s="199">
        <v>1</v>
      </c>
      <c r="C68" s="199">
        <v>1</v>
      </c>
      <c r="D68" s="199">
        <f t="shared" si="3"/>
        <v>2</v>
      </c>
      <c r="E68" s="205"/>
    </row>
    <row r="69" spans="1:5" ht="14.45" customHeight="1">
      <c r="A69" s="61" t="s">
        <v>115</v>
      </c>
      <c r="B69" s="199">
        <v>1</v>
      </c>
      <c r="C69" s="199">
        <v>1</v>
      </c>
      <c r="D69" s="199">
        <f t="shared" si="3"/>
        <v>2</v>
      </c>
      <c r="E69" s="205"/>
    </row>
    <row r="70" spans="1:5" ht="29.1" customHeight="1">
      <c r="A70" s="61" t="s">
        <v>116</v>
      </c>
      <c r="B70" s="199">
        <v>1</v>
      </c>
      <c r="C70" s="199">
        <v>1</v>
      </c>
      <c r="D70" s="199">
        <f t="shared" si="3"/>
        <v>2</v>
      </c>
      <c r="E70" s="205"/>
    </row>
    <row r="71" spans="1:5" ht="14.25" customHeight="1">
      <c r="A71" s="61" t="s">
        <v>117</v>
      </c>
      <c r="B71" s="199">
        <v>1</v>
      </c>
      <c r="C71" s="199">
        <v>1</v>
      </c>
      <c r="D71" s="199">
        <f t="shared" si="3"/>
        <v>2</v>
      </c>
      <c r="E71" s="205"/>
    </row>
    <row r="72" spans="1:5" ht="13.5" customHeight="1">
      <c r="A72" s="61" t="s">
        <v>118</v>
      </c>
      <c r="B72" s="199">
        <v>1</v>
      </c>
      <c r="C72" s="199">
        <v>1</v>
      </c>
      <c r="D72" s="199">
        <f t="shared" si="3"/>
        <v>2</v>
      </c>
      <c r="E72" s="205"/>
    </row>
    <row r="73" spans="1:5" ht="25.5" customHeight="1">
      <c r="A73" s="61" t="s">
        <v>119</v>
      </c>
      <c r="B73" s="199">
        <v>1</v>
      </c>
      <c r="C73" s="199">
        <v>1</v>
      </c>
      <c r="D73" s="199">
        <f t="shared" si="3"/>
        <v>2</v>
      </c>
      <c r="E73" s="205"/>
    </row>
    <row r="74" spans="1:5" ht="15" customHeight="1">
      <c r="A74" s="61" t="s">
        <v>120</v>
      </c>
      <c r="B74" s="199">
        <v>1</v>
      </c>
      <c r="C74" s="199">
        <v>1</v>
      </c>
      <c r="D74" s="199">
        <f t="shared" si="3"/>
        <v>2</v>
      </c>
      <c r="E74" s="205"/>
    </row>
    <row r="75" spans="1:5" ht="39.950000000000003" customHeight="1">
      <c r="A75" s="61" t="s">
        <v>121</v>
      </c>
      <c r="B75" s="199"/>
      <c r="C75" s="199">
        <v>1</v>
      </c>
      <c r="D75" s="199">
        <f t="shared" si="3"/>
        <v>1</v>
      </c>
      <c r="E75" s="205"/>
    </row>
    <row r="76" spans="1:5" ht="15" customHeight="1">
      <c r="A76" s="61" t="s">
        <v>122</v>
      </c>
      <c r="B76" s="199">
        <v>1</v>
      </c>
      <c r="C76" s="199">
        <v>1</v>
      </c>
      <c r="D76" s="199">
        <f t="shared" si="3"/>
        <v>2</v>
      </c>
      <c r="E76" s="205"/>
    </row>
    <row r="77" spans="1:5" ht="15.95" customHeight="1">
      <c r="A77" s="61" t="s">
        <v>123</v>
      </c>
      <c r="B77" s="199">
        <v>1</v>
      </c>
      <c r="C77" s="199">
        <v>1</v>
      </c>
      <c r="D77" s="199">
        <f t="shared" si="3"/>
        <v>2</v>
      </c>
      <c r="E77" s="205"/>
    </row>
    <row r="78" spans="1:5" ht="15.95" customHeight="1">
      <c r="A78" s="61" t="s">
        <v>124</v>
      </c>
      <c r="B78" s="199"/>
      <c r="C78" s="199">
        <v>1</v>
      </c>
      <c r="D78" s="199">
        <f t="shared" si="3"/>
        <v>1</v>
      </c>
      <c r="E78" s="205"/>
    </row>
    <row r="79" spans="1:5" ht="27" customHeight="1">
      <c r="A79" s="61" t="s">
        <v>125</v>
      </c>
      <c r="B79" s="199">
        <v>1</v>
      </c>
      <c r="C79" s="199">
        <v>1</v>
      </c>
      <c r="D79" s="199">
        <f t="shared" si="3"/>
        <v>2</v>
      </c>
      <c r="E79" s="205"/>
    </row>
    <row r="80" spans="1:5" ht="24" customHeight="1">
      <c r="A80" s="61" t="s">
        <v>126</v>
      </c>
      <c r="B80" s="199">
        <v>1</v>
      </c>
      <c r="C80" s="199">
        <v>1</v>
      </c>
      <c r="D80" s="199">
        <f t="shared" si="3"/>
        <v>2</v>
      </c>
      <c r="E80" s="205"/>
    </row>
    <row r="81" spans="1:5" ht="27" customHeight="1">
      <c r="A81" s="61" t="s">
        <v>127</v>
      </c>
      <c r="B81" s="199">
        <v>1</v>
      </c>
      <c r="C81" s="199">
        <v>1</v>
      </c>
      <c r="D81" s="199">
        <f t="shared" si="3"/>
        <v>2</v>
      </c>
      <c r="E81" s="205"/>
    </row>
    <row r="82" spans="1:5" ht="27" customHeight="1">
      <c r="A82" s="61" t="s">
        <v>128</v>
      </c>
      <c r="B82" s="199">
        <v>1</v>
      </c>
      <c r="C82" s="199">
        <v>1</v>
      </c>
      <c r="D82" s="199">
        <f t="shared" si="3"/>
        <v>2</v>
      </c>
      <c r="E82" s="205"/>
    </row>
    <row r="83" spans="1:5" ht="37.5" customHeight="1">
      <c r="A83" s="61" t="s">
        <v>129</v>
      </c>
      <c r="B83" s="199">
        <v>1</v>
      </c>
      <c r="C83" s="199"/>
      <c r="D83" s="199">
        <f t="shared" si="3"/>
        <v>1</v>
      </c>
      <c r="E83" s="205"/>
    </row>
    <row r="84" spans="1:5" ht="18.75" customHeight="1">
      <c r="A84" s="59" t="s">
        <v>130</v>
      </c>
      <c r="B84" s="198"/>
      <c r="C84" s="198"/>
      <c r="D84" s="198">
        <f>SUM(D85:D90)</f>
        <v>10</v>
      </c>
      <c r="E84" s="205" t="s">
        <v>131</v>
      </c>
    </row>
    <row r="85" spans="1:5" ht="26.45" customHeight="1">
      <c r="A85" s="61" t="s">
        <v>132</v>
      </c>
      <c r="B85" s="201">
        <v>1</v>
      </c>
      <c r="C85" s="201">
        <v>1</v>
      </c>
      <c r="D85" s="201">
        <f t="shared" ref="D85:D90" si="4">B85+C85</f>
        <v>2</v>
      </c>
      <c r="E85" s="205"/>
    </row>
    <row r="86" spans="1:5" ht="30" customHeight="1">
      <c r="A86" s="61" t="s">
        <v>133</v>
      </c>
      <c r="B86" s="201">
        <v>1</v>
      </c>
      <c r="C86" s="201">
        <v>1</v>
      </c>
      <c r="D86" s="201">
        <f t="shared" si="4"/>
        <v>2</v>
      </c>
      <c r="E86" s="205"/>
    </row>
    <row r="87" spans="1:5" ht="15" customHeight="1">
      <c r="A87" s="61" t="s">
        <v>134</v>
      </c>
      <c r="B87" s="201">
        <v>1</v>
      </c>
      <c r="C87" s="201">
        <v>1</v>
      </c>
      <c r="D87" s="201">
        <f t="shared" si="4"/>
        <v>2</v>
      </c>
      <c r="E87" s="205"/>
    </row>
    <row r="88" spans="1:5" ht="15" customHeight="1">
      <c r="A88" s="61" t="s">
        <v>135</v>
      </c>
      <c r="B88" s="201">
        <v>1</v>
      </c>
      <c r="C88" s="201">
        <v>1</v>
      </c>
      <c r="D88" s="201">
        <f t="shared" si="4"/>
        <v>2</v>
      </c>
      <c r="E88" s="205"/>
    </row>
    <row r="89" spans="1:5" ht="15" customHeight="1">
      <c r="A89" s="61" t="s">
        <v>136</v>
      </c>
      <c r="B89" s="201"/>
      <c r="C89" s="201">
        <v>1</v>
      </c>
      <c r="D89" s="201">
        <f t="shared" si="4"/>
        <v>1</v>
      </c>
      <c r="E89" s="205"/>
    </row>
    <row r="90" spans="1:5" ht="18" customHeight="1">
      <c r="A90" s="61" t="s">
        <v>137</v>
      </c>
      <c r="B90" s="201"/>
      <c r="C90" s="201">
        <v>1</v>
      </c>
      <c r="D90" s="201">
        <f t="shared" si="4"/>
        <v>1</v>
      </c>
      <c r="E90" s="205"/>
    </row>
    <row r="91" spans="1:5" ht="18" customHeight="1">
      <c r="A91" s="59" t="s">
        <v>138</v>
      </c>
      <c r="B91" s="198"/>
      <c r="C91" s="198"/>
      <c r="D91" s="198">
        <f>SUM(D92:D97)</f>
        <v>12</v>
      </c>
      <c r="E91" s="205" t="s">
        <v>139</v>
      </c>
    </row>
    <row r="92" spans="1:5" ht="31.5" customHeight="1">
      <c r="A92" s="61" t="s">
        <v>140</v>
      </c>
      <c r="B92" s="201">
        <v>1</v>
      </c>
      <c r="C92" s="201">
        <v>1</v>
      </c>
      <c r="D92" s="201">
        <f t="shared" ref="D92:D97" si="5">B92+C92</f>
        <v>2</v>
      </c>
      <c r="E92" s="205"/>
    </row>
    <row r="93" spans="1:5" ht="18.75" customHeight="1">
      <c r="A93" s="61" t="s">
        <v>141</v>
      </c>
      <c r="B93" s="201">
        <v>1</v>
      </c>
      <c r="C93" s="201">
        <v>1</v>
      </c>
      <c r="D93" s="201">
        <f t="shared" si="5"/>
        <v>2</v>
      </c>
      <c r="E93" s="205"/>
    </row>
    <row r="94" spans="1:5" ht="14.1" customHeight="1">
      <c r="A94" s="61" t="s">
        <v>142</v>
      </c>
      <c r="B94" s="201">
        <v>1</v>
      </c>
      <c r="C94" s="201">
        <v>1</v>
      </c>
      <c r="D94" s="201">
        <f t="shared" si="5"/>
        <v>2</v>
      </c>
      <c r="E94" s="205"/>
    </row>
    <row r="95" spans="1:5" ht="18" customHeight="1">
      <c r="A95" s="61" t="s">
        <v>143</v>
      </c>
      <c r="B95" s="201">
        <v>1</v>
      </c>
      <c r="C95" s="201">
        <v>1</v>
      </c>
      <c r="D95" s="201">
        <f t="shared" si="5"/>
        <v>2</v>
      </c>
      <c r="E95" s="205"/>
    </row>
    <row r="96" spans="1:5" ht="15.75" customHeight="1">
      <c r="A96" s="61" t="s">
        <v>144</v>
      </c>
      <c r="B96" s="201">
        <v>1</v>
      </c>
      <c r="C96" s="201">
        <v>1</v>
      </c>
      <c r="D96" s="201">
        <f t="shared" si="5"/>
        <v>2</v>
      </c>
      <c r="E96" s="205"/>
    </row>
    <row r="97" spans="1:5" ht="18" customHeight="1">
      <c r="A97" s="61" t="s">
        <v>145</v>
      </c>
      <c r="B97" s="201">
        <v>1</v>
      </c>
      <c r="C97" s="201">
        <v>1</v>
      </c>
      <c r="D97" s="201">
        <f t="shared" si="5"/>
        <v>2</v>
      </c>
      <c r="E97" s="205"/>
    </row>
    <row r="98" spans="1:5" ht="30" customHeight="1">
      <c r="A98" s="59" t="s">
        <v>146</v>
      </c>
      <c r="B98" s="198"/>
      <c r="C98" s="198"/>
      <c r="D98" s="198">
        <f>SUM(D99:D102)</f>
        <v>8</v>
      </c>
      <c r="E98" s="205" t="s">
        <v>147</v>
      </c>
    </row>
    <row r="99" spans="1:5" ht="15" customHeight="1">
      <c r="A99" s="61" t="s">
        <v>148</v>
      </c>
      <c r="B99" s="201">
        <v>1</v>
      </c>
      <c r="C99" s="201">
        <v>1</v>
      </c>
      <c r="D99" s="201">
        <v>2</v>
      </c>
      <c r="E99" s="205"/>
    </row>
    <row r="100" spans="1:5" ht="15.75" customHeight="1">
      <c r="A100" s="61" t="s">
        <v>149</v>
      </c>
      <c r="B100" s="201">
        <v>1</v>
      </c>
      <c r="C100" s="201">
        <v>1</v>
      </c>
      <c r="D100" s="201">
        <v>2</v>
      </c>
      <c r="E100" s="205"/>
    </row>
    <row r="101" spans="1:5" ht="28.5" customHeight="1">
      <c r="A101" s="61" t="s">
        <v>150</v>
      </c>
      <c r="B101" s="201">
        <v>1</v>
      </c>
      <c r="C101" s="201">
        <v>1</v>
      </c>
      <c r="D101" s="201">
        <v>2</v>
      </c>
      <c r="E101" s="205"/>
    </row>
    <row r="102" spans="1:5" ht="26.1" customHeight="1">
      <c r="A102" s="61" t="s">
        <v>151</v>
      </c>
      <c r="B102" s="201">
        <v>1</v>
      </c>
      <c r="C102" s="201">
        <v>1</v>
      </c>
      <c r="D102" s="201">
        <v>2</v>
      </c>
      <c r="E102" s="205"/>
    </row>
    <row r="103" spans="1:5" ht="18" customHeight="1">
      <c r="A103" s="59" t="s">
        <v>152</v>
      </c>
      <c r="B103" s="198">
        <v>1</v>
      </c>
      <c r="C103" s="198">
        <v>1</v>
      </c>
      <c r="D103" s="198">
        <f>SUM(D104:D106)</f>
        <v>6</v>
      </c>
      <c r="E103" s="202" t="s">
        <v>153</v>
      </c>
    </row>
    <row r="104" spans="1:5" ht="18" customHeight="1">
      <c r="A104" s="61" t="s">
        <v>154</v>
      </c>
      <c r="B104" s="199">
        <v>1</v>
      </c>
      <c r="C104" s="199">
        <v>1</v>
      </c>
      <c r="D104" s="199">
        <v>2</v>
      </c>
      <c r="E104" s="206"/>
    </row>
    <row r="105" spans="1:5" ht="18" customHeight="1">
      <c r="A105" s="61" t="s">
        <v>155</v>
      </c>
      <c r="B105" s="199">
        <v>1</v>
      </c>
      <c r="C105" s="199">
        <v>1</v>
      </c>
      <c r="D105" s="199">
        <v>2</v>
      </c>
      <c r="E105" s="206"/>
    </row>
    <row r="106" spans="1:5" ht="18" customHeight="1">
      <c r="A106" s="61" t="s">
        <v>156</v>
      </c>
      <c r="B106" s="199">
        <v>1</v>
      </c>
      <c r="C106" s="199">
        <v>1</v>
      </c>
      <c r="D106" s="199">
        <v>2</v>
      </c>
      <c r="E106" s="206"/>
    </row>
    <row r="107" spans="1:5" ht="19.5" customHeight="1">
      <c r="A107" s="59" t="s">
        <v>157</v>
      </c>
      <c r="B107" s="198"/>
      <c r="C107" s="198"/>
      <c r="D107" s="198">
        <f>SUM(D108:D114)</f>
        <v>14</v>
      </c>
      <c r="E107" s="202" t="s">
        <v>158</v>
      </c>
    </row>
    <row r="108" spans="1:5" ht="18" customHeight="1">
      <c r="A108" s="61" t="s">
        <v>159</v>
      </c>
      <c r="B108" s="199">
        <v>1</v>
      </c>
      <c r="C108" s="199">
        <v>1</v>
      </c>
      <c r="D108" s="199">
        <v>2</v>
      </c>
      <c r="E108" s="206"/>
    </row>
    <row r="109" spans="1:5" ht="15" customHeight="1">
      <c r="A109" s="61" t="s">
        <v>160</v>
      </c>
      <c r="B109" s="199">
        <v>1</v>
      </c>
      <c r="C109" s="199">
        <v>1</v>
      </c>
      <c r="D109" s="199">
        <v>2</v>
      </c>
      <c r="E109" s="206"/>
    </row>
    <row r="110" spans="1:5" ht="12.95" customHeight="1">
      <c r="A110" s="61" t="s">
        <v>161</v>
      </c>
      <c r="B110" s="199">
        <v>1</v>
      </c>
      <c r="C110" s="199">
        <v>1</v>
      </c>
      <c r="D110" s="199">
        <v>2</v>
      </c>
      <c r="E110" s="206"/>
    </row>
    <row r="111" spans="1:5" ht="14.45" customHeight="1">
      <c r="A111" s="61" t="s">
        <v>162</v>
      </c>
      <c r="B111" s="199">
        <v>1</v>
      </c>
      <c r="C111" s="199">
        <v>1</v>
      </c>
      <c r="D111" s="199">
        <v>2</v>
      </c>
      <c r="E111" s="206"/>
    </row>
    <row r="112" spans="1:5" ht="18" customHeight="1">
      <c r="A112" s="61" t="s">
        <v>163</v>
      </c>
      <c r="B112" s="199">
        <v>1</v>
      </c>
      <c r="C112" s="199">
        <v>1</v>
      </c>
      <c r="D112" s="199">
        <v>2</v>
      </c>
      <c r="E112" s="206"/>
    </row>
    <row r="113" spans="1:5" ht="18" customHeight="1">
      <c r="A113" s="61" t="s">
        <v>164</v>
      </c>
      <c r="B113" s="199">
        <v>1</v>
      </c>
      <c r="C113" s="199">
        <v>1</v>
      </c>
      <c r="D113" s="199">
        <v>2</v>
      </c>
      <c r="E113" s="206"/>
    </row>
    <row r="114" spans="1:5" ht="14.45" customHeight="1">
      <c r="A114" s="61" t="s">
        <v>165</v>
      </c>
      <c r="B114" s="199">
        <v>1</v>
      </c>
      <c r="C114" s="199">
        <v>1</v>
      </c>
      <c r="D114" s="199">
        <v>2</v>
      </c>
      <c r="E114" s="203"/>
    </row>
    <row r="115" spans="1:5" ht="36" customHeight="1">
      <c r="A115" s="59" t="s">
        <v>166</v>
      </c>
      <c r="B115" s="198"/>
      <c r="C115" s="198"/>
      <c r="D115" s="198">
        <f>SUM(D116:D130)</f>
        <v>30</v>
      </c>
      <c r="E115" s="205" t="s">
        <v>167</v>
      </c>
    </row>
    <row r="116" spans="1:5" ht="19.5" customHeight="1">
      <c r="A116" s="61" t="s">
        <v>168</v>
      </c>
      <c r="B116" s="201">
        <v>1</v>
      </c>
      <c r="C116" s="201">
        <v>1</v>
      </c>
      <c r="D116" s="201">
        <f>B116+C116</f>
        <v>2</v>
      </c>
      <c r="E116" s="205"/>
    </row>
    <row r="117" spans="1:5" ht="25.5">
      <c r="A117" s="61" t="s">
        <v>169</v>
      </c>
      <c r="B117" s="201">
        <v>1</v>
      </c>
      <c r="C117" s="201">
        <v>1</v>
      </c>
      <c r="D117" s="201">
        <f t="shared" ref="D117:D130" si="6">B117+C117</f>
        <v>2</v>
      </c>
      <c r="E117" s="205"/>
    </row>
    <row r="118" spans="1:5" ht="25.5">
      <c r="A118" s="61" t="s">
        <v>170</v>
      </c>
      <c r="B118" s="201">
        <v>1</v>
      </c>
      <c r="C118" s="201">
        <v>1</v>
      </c>
      <c r="D118" s="201">
        <f t="shared" si="6"/>
        <v>2</v>
      </c>
      <c r="E118" s="205"/>
    </row>
    <row r="119" spans="1:5" ht="32.25" customHeight="1">
      <c r="A119" s="61" t="s">
        <v>171</v>
      </c>
      <c r="B119" s="201">
        <v>1</v>
      </c>
      <c r="C119" s="201">
        <v>1</v>
      </c>
      <c r="D119" s="201">
        <f t="shared" si="6"/>
        <v>2</v>
      </c>
      <c r="E119" s="205"/>
    </row>
    <row r="120" spans="1:5">
      <c r="A120" s="61" t="s">
        <v>172</v>
      </c>
      <c r="B120" s="201">
        <v>1</v>
      </c>
      <c r="C120" s="201">
        <v>1</v>
      </c>
      <c r="D120" s="201">
        <f t="shared" si="6"/>
        <v>2</v>
      </c>
      <c r="E120" s="205"/>
    </row>
    <row r="121" spans="1:5">
      <c r="A121" s="61" t="s">
        <v>173</v>
      </c>
      <c r="B121" s="201">
        <v>1</v>
      </c>
      <c r="C121" s="201">
        <v>1</v>
      </c>
      <c r="D121" s="201">
        <f t="shared" si="6"/>
        <v>2</v>
      </c>
      <c r="E121" s="205"/>
    </row>
    <row r="122" spans="1:5" ht="25.5">
      <c r="A122" s="61" t="s">
        <v>174</v>
      </c>
      <c r="B122" s="201">
        <v>1</v>
      </c>
      <c r="C122" s="201">
        <v>1</v>
      </c>
      <c r="D122" s="201">
        <f t="shared" si="6"/>
        <v>2</v>
      </c>
      <c r="E122" s="205"/>
    </row>
    <row r="123" spans="1:5" ht="16.5" customHeight="1">
      <c r="A123" s="61" t="s">
        <v>175</v>
      </c>
      <c r="B123" s="201">
        <v>1</v>
      </c>
      <c r="C123" s="201">
        <v>1</v>
      </c>
      <c r="D123" s="201">
        <f t="shared" si="6"/>
        <v>2</v>
      </c>
      <c r="E123" s="205"/>
    </row>
    <row r="124" spans="1:5" ht="25.5">
      <c r="A124" s="61" t="s">
        <v>176</v>
      </c>
      <c r="B124" s="201">
        <v>1</v>
      </c>
      <c r="C124" s="201">
        <v>1</v>
      </c>
      <c r="D124" s="201">
        <f t="shared" si="6"/>
        <v>2</v>
      </c>
      <c r="E124" s="205"/>
    </row>
    <row r="125" spans="1:5" ht="25.5">
      <c r="A125" s="61" t="s">
        <v>177</v>
      </c>
      <c r="B125" s="201">
        <v>1</v>
      </c>
      <c r="C125" s="201">
        <v>1</v>
      </c>
      <c r="D125" s="201">
        <f t="shared" si="6"/>
        <v>2</v>
      </c>
      <c r="E125" s="205"/>
    </row>
    <row r="126" spans="1:5" ht="32.25" customHeight="1">
      <c r="A126" s="61" t="s">
        <v>178</v>
      </c>
      <c r="B126" s="201">
        <v>1</v>
      </c>
      <c r="C126" s="201">
        <v>1</v>
      </c>
      <c r="D126" s="201">
        <f t="shared" si="6"/>
        <v>2</v>
      </c>
      <c r="E126" s="205"/>
    </row>
    <row r="127" spans="1:5" ht="18" customHeight="1">
      <c r="A127" s="61" t="s">
        <v>179</v>
      </c>
      <c r="B127" s="201">
        <v>1</v>
      </c>
      <c r="C127" s="201">
        <v>1</v>
      </c>
      <c r="D127" s="201">
        <f t="shared" si="6"/>
        <v>2</v>
      </c>
      <c r="E127" s="205"/>
    </row>
    <row r="128" spans="1:5" ht="18" customHeight="1">
      <c r="A128" s="61" t="s">
        <v>180</v>
      </c>
      <c r="B128" s="201">
        <v>1</v>
      </c>
      <c r="C128" s="201">
        <v>1</v>
      </c>
      <c r="D128" s="201">
        <f t="shared" si="6"/>
        <v>2</v>
      </c>
      <c r="E128" s="205"/>
    </row>
    <row r="129" spans="1:5" ht="19.5" customHeight="1">
      <c r="A129" s="61" t="s">
        <v>181</v>
      </c>
      <c r="B129" s="201">
        <v>1</v>
      </c>
      <c r="C129" s="201">
        <v>1</v>
      </c>
      <c r="D129" s="201">
        <f t="shared" si="6"/>
        <v>2</v>
      </c>
      <c r="E129" s="205"/>
    </row>
    <row r="130" spans="1:5" ht="25.5">
      <c r="A130" s="61" t="s">
        <v>182</v>
      </c>
      <c r="B130" s="201">
        <v>1</v>
      </c>
      <c r="C130" s="201">
        <v>1</v>
      </c>
      <c r="D130" s="201">
        <f t="shared" si="6"/>
        <v>2</v>
      </c>
      <c r="E130" s="205"/>
    </row>
    <row r="131" spans="1:5" ht="30" customHeight="1">
      <c r="A131" s="59" t="s">
        <v>183</v>
      </c>
      <c r="B131" s="198"/>
      <c r="C131" s="198"/>
      <c r="D131" s="198">
        <f>SUM(D132:D138)</f>
        <v>13</v>
      </c>
      <c r="E131" s="205" t="s">
        <v>184</v>
      </c>
    </row>
    <row r="132" spans="1:5" ht="30" customHeight="1">
      <c r="A132" s="61" t="s">
        <v>185</v>
      </c>
      <c r="B132" s="201">
        <v>1</v>
      </c>
      <c r="C132" s="201">
        <v>1</v>
      </c>
      <c r="D132" s="201">
        <v>2</v>
      </c>
      <c r="E132" s="205"/>
    </row>
    <row r="133" spans="1:5" ht="30" customHeight="1">
      <c r="A133" s="61" t="s">
        <v>186</v>
      </c>
      <c r="B133" s="201">
        <v>1</v>
      </c>
      <c r="C133" s="201">
        <v>1</v>
      </c>
      <c r="D133" s="201">
        <v>2</v>
      </c>
      <c r="E133" s="205"/>
    </row>
    <row r="134" spans="1:5" ht="15.75" customHeight="1">
      <c r="A134" s="61" t="s">
        <v>187</v>
      </c>
      <c r="B134" s="201">
        <v>1</v>
      </c>
      <c r="C134" s="201">
        <v>1</v>
      </c>
      <c r="D134" s="201">
        <f>SUM(B134:C134)</f>
        <v>2</v>
      </c>
      <c r="E134" s="205"/>
    </row>
    <row r="135" spans="1:5" ht="32.25" customHeight="1">
      <c r="A135" s="61" t="s">
        <v>188</v>
      </c>
      <c r="B135" s="201">
        <v>1</v>
      </c>
      <c r="C135" s="201"/>
      <c r="D135" s="201">
        <v>1</v>
      </c>
      <c r="E135" s="205"/>
    </row>
    <row r="136" spans="1:5" ht="29.25" customHeight="1">
      <c r="A136" s="61" t="s">
        <v>189</v>
      </c>
      <c r="B136" s="201">
        <v>1</v>
      </c>
      <c r="C136" s="201">
        <v>1</v>
      </c>
      <c r="D136" s="201">
        <v>2</v>
      </c>
      <c r="E136" s="205"/>
    </row>
    <row r="137" spans="1:5" ht="29.25" customHeight="1">
      <c r="A137" s="61" t="s">
        <v>190</v>
      </c>
      <c r="B137" s="201">
        <v>1</v>
      </c>
      <c r="C137" s="201">
        <v>1</v>
      </c>
      <c r="D137" s="201">
        <f>SUM(B137:C137)</f>
        <v>2</v>
      </c>
      <c r="E137" s="205"/>
    </row>
    <row r="138" spans="1:5" ht="31.5" customHeight="1">
      <c r="A138" s="61" t="s">
        <v>191</v>
      </c>
      <c r="B138" s="201">
        <v>1</v>
      </c>
      <c r="C138" s="201">
        <v>1</v>
      </c>
      <c r="D138" s="201">
        <f>SUM(B138:C138)</f>
        <v>2</v>
      </c>
      <c r="E138" s="205"/>
    </row>
    <row r="139" spans="1:5" ht="15.6" customHeight="1">
      <c r="A139" s="59" t="s">
        <v>192</v>
      </c>
      <c r="B139" s="198"/>
      <c r="C139" s="198"/>
      <c r="D139" s="198">
        <f>SUM(D140:D145)</f>
        <v>12</v>
      </c>
      <c r="E139" s="205" t="s">
        <v>193</v>
      </c>
    </row>
    <row r="140" spans="1:5">
      <c r="A140" s="61" t="s">
        <v>194</v>
      </c>
      <c r="B140" s="201">
        <v>1</v>
      </c>
      <c r="C140" s="201">
        <v>1</v>
      </c>
      <c r="D140" s="201">
        <v>2</v>
      </c>
      <c r="E140" s="205"/>
    </row>
    <row r="141" spans="1:5" ht="25.5">
      <c r="A141" s="61" t="s">
        <v>195</v>
      </c>
      <c r="B141" s="201">
        <v>1</v>
      </c>
      <c r="C141" s="201">
        <v>1</v>
      </c>
      <c r="D141" s="201">
        <v>2</v>
      </c>
      <c r="E141" s="205"/>
    </row>
    <row r="142" spans="1:5" ht="15.75" customHeight="1">
      <c r="A142" s="61" t="s">
        <v>196</v>
      </c>
      <c r="B142" s="201">
        <v>1</v>
      </c>
      <c r="C142" s="201">
        <v>1</v>
      </c>
      <c r="D142" s="201">
        <v>2</v>
      </c>
      <c r="E142" s="205"/>
    </row>
    <row r="143" spans="1:5">
      <c r="A143" s="61" t="s">
        <v>197</v>
      </c>
      <c r="B143" s="201">
        <v>1</v>
      </c>
      <c r="C143" s="201">
        <v>1</v>
      </c>
      <c r="D143" s="201">
        <v>2</v>
      </c>
      <c r="E143" s="205"/>
    </row>
    <row r="144" spans="1:5" ht="25.5">
      <c r="A144" s="61" t="s">
        <v>198</v>
      </c>
      <c r="B144" s="201">
        <v>1</v>
      </c>
      <c r="C144" s="201">
        <v>1</v>
      </c>
      <c r="D144" s="201">
        <v>2</v>
      </c>
      <c r="E144" s="205"/>
    </row>
    <row r="145" spans="1:5">
      <c r="A145" s="61" t="s">
        <v>199</v>
      </c>
      <c r="B145" s="201">
        <v>1</v>
      </c>
      <c r="C145" s="201">
        <v>1</v>
      </c>
      <c r="D145" s="201">
        <v>2</v>
      </c>
      <c r="E145" s="205"/>
    </row>
    <row r="146" spans="1:5" ht="44.1" customHeight="1">
      <c r="A146" s="59" t="s">
        <v>200</v>
      </c>
      <c r="B146" s="198"/>
      <c r="C146" s="198"/>
      <c r="D146" s="198">
        <f>SUM(D147:D152)</f>
        <v>12</v>
      </c>
      <c r="E146" s="205" t="s">
        <v>201</v>
      </c>
    </row>
    <row r="147" spans="1:5">
      <c r="A147" s="61" t="s">
        <v>202</v>
      </c>
      <c r="B147" s="201">
        <v>1</v>
      </c>
      <c r="C147" s="201">
        <v>1</v>
      </c>
      <c r="D147" s="201">
        <v>2</v>
      </c>
      <c r="E147" s="205"/>
    </row>
    <row r="148" spans="1:5" ht="25.5">
      <c r="A148" s="61" t="s">
        <v>203</v>
      </c>
      <c r="B148" s="201">
        <v>1</v>
      </c>
      <c r="C148" s="201">
        <v>1</v>
      </c>
      <c r="D148" s="201">
        <v>2</v>
      </c>
      <c r="E148" s="205"/>
    </row>
    <row r="149" spans="1:5" ht="25.5">
      <c r="A149" s="61" t="s">
        <v>204</v>
      </c>
      <c r="B149" s="201">
        <v>1</v>
      </c>
      <c r="C149" s="201">
        <v>1</v>
      </c>
      <c r="D149" s="201">
        <v>2</v>
      </c>
      <c r="E149" s="205"/>
    </row>
    <row r="150" spans="1:5" ht="20.25" customHeight="1">
      <c r="A150" s="61" t="s">
        <v>205</v>
      </c>
      <c r="B150" s="201">
        <v>1</v>
      </c>
      <c r="C150" s="201">
        <v>1</v>
      </c>
      <c r="D150" s="201">
        <v>2</v>
      </c>
      <c r="E150" s="205"/>
    </row>
    <row r="151" spans="1:5" ht="33.75" customHeight="1">
      <c r="A151" s="61" t="s">
        <v>206</v>
      </c>
      <c r="B151" s="201">
        <v>1</v>
      </c>
      <c r="C151" s="201">
        <v>1</v>
      </c>
      <c r="D151" s="201">
        <v>2</v>
      </c>
      <c r="E151" s="205"/>
    </row>
    <row r="152" spans="1:5" ht="44.1" customHeight="1">
      <c r="A152" s="61" t="s">
        <v>207</v>
      </c>
      <c r="B152" s="201">
        <v>1</v>
      </c>
      <c r="C152" s="201">
        <v>1</v>
      </c>
      <c r="D152" s="201">
        <v>2</v>
      </c>
      <c r="E152" s="205"/>
    </row>
    <row r="153" spans="1:5" ht="14.25" customHeight="1">
      <c r="A153" s="59" t="s">
        <v>208</v>
      </c>
      <c r="B153" s="198"/>
      <c r="C153" s="198"/>
      <c r="D153" s="198">
        <v>4</v>
      </c>
      <c r="E153" s="205" t="s">
        <v>209</v>
      </c>
    </row>
    <row r="154" spans="1:5" ht="14.25" customHeight="1">
      <c r="A154" s="61" t="s">
        <v>210</v>
      </c>
      <c r="B154" s="201">
        <v>1</v>
      </c>
      <c r="C154" s="201">
        <v>1</v>
      </c>
      <c r="D154" s="201">
        <f>SUM(B154:C154)</f>
        <v>2</v>
      </c>
      <c r="E154" s="205"/>
    </row>
    <row r="155" spans="1:5" ht="34.5" customHeight="1">
      <c r="A155" s="61" t="s">
        <v>211</v>
      </c>
      <c r="B155" s="201">
        <v>1</v>
      </c>
      <c r="C155" s="201">
        <v>1</v>
      </c>
      <c r="D155" s="201">
        <f>SUM(B155:C155)</f>
        <v>2</v>
      </c>
      <c r="E155" s="205"/>
    </row>
    <row r="156" spans="1:5" ht="32.25" customHeight="1">
      <c r="A156" s="59" t="s">
        <v>212</v>
      </c>
      <c r="B156" s="198"/>
      <c r="C156" s="198"/>
      <c r="D156" s="198">
        <f>D157+D158+D159+D160</f>
        <v>8</v>
      </c>
      <c r="E156" s="202" t="s">
        <v>213</v>
      </c>
    </row>
    <row r="157" spans="1:5" ht="25.5">
      <c r="A157" s="61" t="s">
        <v>214</v>
      </c>
      <c r="B157" s="201">
        <v>1</v>
      </c>
      <c r="C157" s="201">
        <v>1</v>
      </c>
      <c r="D157" s="201">
        <f>SUM(B157:C157)</f>
        <v>2</v>
      </c>
      <c r="E157" s="206"/>
    </row>
    <row r="158" spans="1:5" ht="29.25" customHeight="1">
      <c r="A158" s="61" t="s">
        <v>215</v>
      </c>
      <c r="B158" s="201">
        <v>1</v>
      </c>
      <c r="C158" s="201">
        <v>1</v>
      </c>
      <c r="D158" s="201">
        <f>SUM(B158:C158)</f>
        <v>2</v>
      </c>
      <c r="E158" s="206"/>
    </row>
    <row r="159" spans="1:5" ht="30.75" customHeight="1">
      <c r="A159" s="61" t="s">
        <v>216</v>
      </c>
      <c r="B159" s="201">
        <v>1</v>
      </c>
      <c r="C159" s="201">
        <v>1</v>
      </c>
      <c r="D159" s="201">
        <f>SUM(B159:C159)</f>
        <v>2</v>
      </c>
      <c r="E159" s="206"/>
    </row>
    <row r="160" spans="1:5" ht="25.5">
      <c r="A160" s="61" t="s">
        <v>217</v>
      </c>
      <c r="B160" s="201">
        <v>1</v>
      </c>
      <c r="C160" s="201">
        <v>1</v>
      </c>
      <c r="D160" s="201">
        <f>SUM(B160:C160)</f>
        <v>2</v>
      </c>
      <c r="E160" s="203"/>
    </row>
    <row r="161" spans="1:5" ht="16.5" customHeight="1">
      <c r="A161" s="59" t="s">
        <v>218</v>
      </c>
      <c r="B161" s="198"/>
      <c r="C161" s="198"/>
      <c r="D161" s="198">
        <v>5</v>
      </c>
      <c r="E161" s="207" t="s">
        <v>219</v>
      </c>
    </row>
    <row r="162" spans="1:5" ht="13.5" customHeight="1">
      <c r="A162" s="121" t="s">
        <v>220</v>
      </c>
      <c r="B162" s="201"/>
      <c r="C162" s="201">
        <v>1</v>
      </c>
      <c r="D162" s="201">
        <f>C162</f>
        <v>1</v>
      </c>
      <c r="E162" s="208"/>
    </row>
    <row r="163" spans="1:5" ht="13.5" customHeight="1">
      <c r="A163" s="121" t="s">
        <v>221</v>
      </c>
      <c r="B163" s="201"/>
      <c r="C163" s="201">
        <v>1</v>
      </c>
      <c r="D163" s="201">
        <f>C163</f>
        <v>1</v>
      </c>
      <c r="E163" s="208"/>
    </row>
    <row r="164" spans="1:5" ht="13.5" customHeight="1">
      <c r="A164" s="121" t="s">
        <v>222</v>
      </c>
      <c r="B164" s="201"/>
      <c r="C164" s="201">
        <v>1</v>
      </c>
      <c r="D164" s="201">
        <f>C164</f>
        <v>1</v>
      </c>
      <c r="E164" s="208"/>
    </row>
    <row r="165" spans="1:5" ht="27.75" customHeight="1">
      <c r="A165" s="121" t="s">
        <v>223</v>
      </c>
      <c r="B165" s="209">
        <v>1</v>
      </c>
      <c r="C165" s="209">
        <v>1</v>
      </c>
      <c r="D165" s="209">
        <v>2</v>
      </c>
      <c r="E165" s="210"/>
    </row>
    <row r="166" spans="1:5">
      <c r="A166" s="78" t="s">
        <v>224</v>
      </c>
      <c r="B166" s="209">
        <f>SUM(B9:B165)</f>
        <v>128</v>
      </c>
      <c r="C166" s="209">
        <v>133</v>
      </c>
      <c r="D166" s="209">
        <f>D8+D23+D42+D44+D53+D84+D91+D98+D103+D107+D115+D131+D139+D146+D153+D156+D161</f>
        <v>261</v>
      </c>
      <c r="E166" s="171"/>
    </row>
  </sheetData>
  <mergeCells count="19">
    <mergeCell ref="D5:D7"/>
    <mergeCell ref="E5:E7"/>
    <mergeCell ref="E44:E52"/>
    <mergeCell ref="E53:E83"/>
    <mergeCell ref="E84:E90"/>
    <mergeCell ref="E23:E41"/>
    <mergeCell ref="E8:E22"/>
    <mergeCell ref="E42:E43"/>
    <mergeCell ref="E98:E102"/>
    <mergeCell ref="E91:E97"/>
    <mergeCell ref="E115:E130"/>
    <mergeCell ref="E153:E155"/>
    <mergeCell ref="E103:E106"/>
    <mergeCell ref="E107:E114"/>
    <mergeCell ref="E156:E160"/>
    <mergeCell ref="E161:E165"/>
    <mergeCell ref="E131:E138"/>
    <mergeCell ref="E139:E145"/>
    <mergeCell ref="E146:E152"/>
  </mergeCell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3"/>
  <sheetViews>
    <sheetView topLeftCell="A65" zoomScale="85" zoomScaleNormal="85" workbookViewId="0">
      <selection activeCell="E66" sqref="E66:E82"/>
    </sheetView>
  </sheetViews>
  <sheetFormatPr defaultColWidth="8.7109375" defaultRowHeight="13.5"/>
  <cols>
    <col min="1" max="1" width="48.85546875" style="15" customWidth="1"/>
    <col min="2" max="2" width="11" style="15" customWidth="1"/>
    <col min="3" max="3" width="10.140625" style="15" customWidth="1"/>
    <col min="4" max="4" width="14.28515625" style="15" customWidth="1"/>
    <col min="5" max="5" width="98.85546875" style="14" customWidth="1"/>
    <col min="6" max="6" width="40.42578125" style="15" customWidth="1"/>
    <col min="7" max="16384" width="8.7109375" style="15"/>
  </cols>
  <sheetData>
    <row r="1" spans="1:6" ht="14.25" thickBot="1">
      <c r="A1" s="157" t="s">
        <v>225</v>
      </c>
      <c r="B1" s="158"/>
      <c r="C1" s="158"/>
      <c r="D1" s="159"/>
      <c r="E1" s="158"/>
      <c r="F1" s="159"/>
    </row>
    <row r="2" spans="1:6" ht="25.5">
      <c r="A2" s="160" t="s">
        <v>1075</v>
      </c>
      <c r="B2" s="98"/>
      <c r="C2" s="98"/>
      <c r="D2" s="144"/>
      <c r="E2" s="98"/>
      <c r="F2" s="122"/>
    </row>
    <row r="3" spans="1:6">
      <c r="A3" s="161" t="s">
        <v>38</v>
      </c>
      <c r="B3" s="51">
        <v>11</v>
      </c>
      <c r="C3" s="98"/>
      <c r="D3" s="144"/>
      <c r="E3" s="98"/>
      <c r="F3" s="122"/>
    </row>
    <row r="4" spans="1:6" ht="51.75" thickBot="1">
      <c r="A4" s="162" t="s">
        <v>1076</v>
      </c>
      <c r="B4" s="51" t="s">
        <v>226</v>
      </c>
      <c r="C4" s="98"/>
      <c r="D4" s="144"/>
      <c r="E4" s="98"/>
      <c r="F4" s="122"/>
    </row>
    <row r="5" spans="1:6" s="16" customFormat="1" ht="51">
      <c r="A5" s="54" t="s">
        <v>227</v>
      </c>
      <c r="B5" s="163">
        <v>7</v>
      </c>
      <c r="C5" s="163">
        <v>5</v>
      </c>
      <c r="D5" s="52" t="s">
        <v>41</v>
      </c>
      <c r="E5" s="81" t="s">
        <v>42</v>
      </c>
      <c r="F5" s="52" t="s">
        <v>43</v>
      </c>
    </row>
    <row r="6" spans="1:6" s="16" customFormat="1" ht="63.75">
      <c r="A6" s="54" t="s">
        <v>228</v>
      </c>
      <c r="B6" s="163" t="s">
        <v>45</v>
      </c>
      <c r="C6" s="54" t="s">
        <v>46</v>
      </c>
      <c r="D6" s="52"/>
      <c r="E6" s="81"/>
      <c r="F6" s="52"/>
    </row>
    <row r="7" spans="1:6" s="16" customFormat="1" ht="14.25" thickBot="1">
      <c r="A7" s="55" t="s">
        <v>47</v>
      </c>
      <c r="B7" s="164" t="s">
        <v>45</v>
      </c>
      <c r="C7" s="164" t="s">
        <v>229</v>
      </c>
      <c r="D7" s="56"/>
      <c r="E7" s="165"/>
      <c r="F7" s="52"/>
    </row>
    <row r="8" spans="1:6" ht="18.600000000000001" customHeight="1">
      <c r="A8" s="166" t="s">
        <v>230</v>
      </c>
      <c r="B8" s="167"/>
      <c r="C8" s="167"/>
      <c r="D8" s="168">
        <f>SUM(D9:D23)</f>
        <v>20</v>
      </c>
      <c r="E8" s="169" t="s">
        <v>1083</v>
      </c>
      <c r="F8" s="71" t="s">
        <v>1069</v>
      </c>
    </row>
    <row r="9" spans="1:6" ht="31.5" customHeight="1">
      <c r="A9" s="170" t="s">
        <v>231</v>
      </c>
      <c r="B9" s="171">
        <v>1</v>
      </c>
      <c r="C9" s="171">
        <v>1</v>
      </c>
      <c r="D9" s="171">
        <f t="shared" ref="D9:D23" si="0">B9+C9</f>
        <v>2</v>
      </c>
      <c r="E9" s="75"/>
      <c r="F9" s="71"/>
    </row>
    <row r="10" spans="1:6" ht="35.25" customHeight="1">
      <c r="A10" s="170" t="s">
        <v>232</v>
      </c>
      <c r="B10" s="171">
        <v>1</v>
      </c>
      <c r="C10" s="171">
        <v>1</v>
      </c>
      <c r="D10" s="171">
        <f t="shared" si="0"/>
        <v>2</v>
      </c>
      <c r="E10" s="75"/>
      <c r="F10" s="71"/>
    </row>
    <row r="11" spans="1:6" ht="25.5">
      <c r="A11" s="170" t="s">
        <v>233</v>
      </c>
      <c r="B11" s="171">
        <v>1</v>
      </c>
      <c r="C11" s="171"/>
      <c r="D11" s="171">
        <f t="shared" si="0"/>
        <v>1</v>
      </c>
      <c r="E11" s="75"/>
      <c r="F11" s="71"/>
    </row>
    <row r="12" spans="1:6" ht="25.5">
      <c r="A12" s="170" t="s">
        <v>234</v>
      </c>
      <c r="B12" s="171"/>
      <c r="C12" s="171">
        <v>1</v>
      </c>
      <c r="D12" s="171">
        <f t="shared" si="0"/>
        <v>1</v>
      </c>
      <c r="E12" s="75"/>
      <c r="F12" s="71"/>
    </row>
    <row r="13" spans="1:6" ht="15.75" customHeight="1">
      <c r="A13" s="170" t="s">
        <v>1059</v>
      </c>
      <c r="B13" s="171">
        <v>1</v>
      </c>
      <c r="C13" s="171"/>
      <c r="D13" s="171">
        <f t="shared" si="0"/>
        <v>1</v>
      </c>
      <c r="E13" s="75"/>
      <c r="F13" s="71"/>
    </row>
    <row r="14" spans="1:6" ht="25.5">
      <c r="A14" s="170" t="s">
        <v>1060</v>
      </c>
      <c r="B14" s="171">
        <v>1</v>
      </c>
      <c r="C14" s="171"/>
      <c r="D14" s="171">
        <f t="shared" si="0"/>
        <v>1</v>
      </c>
      <c r="E14" s="75"/>
      <c r="F14" s="71"/>
    </row>
    <row r="15" spans="1:6" ht="16.5" customHeight="1">
      <c r="A15" s="170" t="s">
        <v>235</v>
      </c>
      <c r="B15" s="171">
        <v>1</v>
      </c>
      <c r="C15" s="171"/>
      <c r="D15" s="171">
        <f t="shared" si="0"/>
        <v>1</v>
      </c>
      <c r="E15" s="75"/>
      <c r="F15" s="71"/>
    </row>
    <row r="16" spans="1:6" ht="14.25" customHeight="1">
      <c r="A16" s="170" t="s">
        <v>236</v>
      </c>
      <c r="B16" s="171">
        <v>1</v>
      </c>
      <c r="C16" s="171"/>
      <c r="D16" s="171">
        <f t="shared" si="0"/>
        <v>1</v>
      </c>
      <c r="E16" s="75"/>
      <c r="F16" s="71"/>
    </row>
    <row r="17" spans="1:6" ht="15.75" customHeight="1">
      <c r="A17" s="170" t="s">
        <v>1061</v>
      </c>
      <c r="B17" s="171"/>
      <c r="C17" s="171">
        <v>1</v>
      </c>
      <c r="D17" s="171">
        <f t="shared" si="0"/>
        <v>1</v>
      </c>
      <c r="E17" s="75"/>
      <c r="F17" s="71"/>
    </row>
    <row r="18" spans="1:6" ht="25.5">
      <c r="A18" s="170" t="s">
        <v>1068</v>
      </c>
      <c r="B18" s="171"/>
      <c r="C18" s="171">
        <v>1</v>
      </c>
      <c r="D18" s="171">
        <f t="shared" si="0"/>
        <v>1</v>
      </c>
      <c r="E18" s="75"/>
      <c r="F18" s="71"/>
    </row>
    <row r="19" spans="1:6" ht="25.5">
      <c r="A19" s="170" t="s">
        <v>1062</v>
      </c>
      <c r="B19" s="171"/>
      <c r="C19" s="171">
        <v>1</v>
      </c>
      <c r="D19" s="171">
        <f t="shared" si="0"/>
        <v>1</v>
      </c>
      <c r="E19" s="75"/>
      <c r="F19" s="71"/>
    </row>
    <row r="20" spans="1:6" ht="15.75" customHeight="1">
      <c r="A20" s="170" t="s">
        <v>1063</v>
      </c>
      <c r="B20" s="171"/>
      <c r="C20" s="171">
        <v>1</v>
      </c>
      <c r="D20" s="171">
        <f t="shared" si="0"/>
        <v>1</v>
      </c>
      <c r="E20" s="75"/>
      <c r="F20" s="71"/>
    </row>
    <row r="21" spans="1:6" ht="15.75" customHeight="1">
      <c r="A21" s="170" t="s">
        <v>237</v>
      </c>
      <c r="B21" s="171">
        <v>1</v>
      </c>
      <c r="C21" s="171">
        <v>1</v>
      </c>
      <c r="D21" s="171">
        <f t="shared" si="0"/>
        <v>2</v>
      </c>
      <c r="E21" s="75"/>
      <c r="F21" s="71"/>
    </row>
    <row r="22" spans="1:6" ht="15.75" customHeight="1">
      <c r="A22" s="170" t="s">
        <v>238</v>
      </c>
      <c r="B22" s="171">
        <v>1</v>
      </c>
      <c r="C22" s="171">
        <v>1</v>
      </c>
      <c r="D22" s="171">
        <f t="shared" si="0"/>
        <v>2</v>
      </c>
      <c r="E22" s="75"/>
      <c r="F22" s="71"/>
    </row>
    <row r="23" spans="1:6" ht="17.25" customHeight="1" thickBot="1">
      <c r="A23" s="172" t="s">
        <v>239</v>
      </c>
      <c r="B23" s="173">
        <v>1</v>
      </c>
      <c r="C23" s="173">
        <v>1</v>
      </c>
      <c r="D23" s="173">
        <f t="shared" si="0"/>
        <v>2</v>
      </c>
      <c r="E23" s="174"/>
      <c r="F23" s="71"/>
    </row>
    <row r="24" spans="1:6" ht="15.6" customHeight="1">
      <c r="A24" s="166" t="s">
        <v>240</v>
      </c>
      <c r="B24" s="168"/>
      <c r="C24" s="168"/>
      <c r="D24" s="168">
        <f>SUM(D25:D33)</f>
        <v>18</v>
      </c>
      <c r="E24" s="169" t="s">
        <v>1064</v>
      </c>
      <c r="F24" s="175"/>
    </row>
    <row r="25" spans="1:6">
      <c r="A25" s="170" t="s">
        <v>241</v>
      </c>
      <c r="B25" s="176">
        <v>1</v>
      </c>
      <c r="C25" s="156">
        <v>1</v>
      </c>
      <c r="D25" s="156">
        <f t="shared" ref="D25:D33" si="1">SUM(B25:C25)</f>
        <v>2</v>
      </c>
      <c r="E25" s="75"/>
      <c r="F25" s="175"/>
    </row>
    <row r="26" spans="1:6">
      <c r="A26" s="170" t="s">
        <v>242</v>
      </c>
      <c r="B26" s="176">
        <v>1</v>
      </c>
      <c r="C26" s="176">
        <v>1</v>
      </c>
      <c r="D26" s="156">
        <f t="shared" si="1"/>
        <v>2</v>
      </c>
      <c r="E26" s="75"/>
      <c r="F26" s="175"/>
    </row>
    <row r="27" spans="1:6" ht="25.5">
      <c r="A27" s="177" t="s">
        <v>243</v>
      </c>
      <c r="B27" s="176">
        <v>1</v>
      </c>
      <c r="C27" s="176">
        <v>1</v>
      </c>
      <c r="D27" s="156">
        <f t="shared" si="1"/>
        <v>2</v>
      </c>
      <c r="E27" s="75"/>
      <c r="F27" s="175"/>
    </row>
    <row r="28" spans="1:6" ht="25.5">
      <c r="A28" s="177" t="s">
        <v>244</v>
      </c>
      <c r="B28" s="176">
        <v>1</v>
      </c>
      <c r="C28" s="176">
        <v>1</v>
      </c>
      <c r="D28" s="156">
        <f t="shared" si="1"/>
        <v>2</v>
      </c>
      <c r="E28" s="75"/>
      <c r="F28" s="175"/>
    </row>
    <row r="29" spans="1:6" ht="38.25">
      <c r="A29" s="177" t="s">
        <v>245</v>
      </c>
      <c r="B29" s="78">
        <v>1</v>
      </c>
      <c r="C29" s="78">
        <v>1</v>
      </c>
      <c r="D29" s="156">
        <f t="shared" si="1"/>
        <v>2</v>
      </c>
      <c r="E29" s="75"/>
      <c r="F29" s="175"/>
    </row>
    <row r="30" spans="1:6" ht="27" customHeight="1">
      <c r="A30" s="177" t="s">
        <v>246</v>
      </c>
      <c r="B30" s="78">
        <v>1</v>
      </c>
      <c r="C30" s="78">
        <v>1</v>
      </c>
      <c r="D30" s="156">
        <f t="shared" si="1"/>
        <v>2</v>
      </c>
      <c r="E30" s="75"/>
      <c r="F30" s="175"/>
    </row>
    <row r="31" spans="1:6" ht="25.5">
      <c r="A31" s="177" t="s">
        <v>247</v>
      </c>
      <c r="B31" s="78">
        <v>1</v>
      </c>
      <c r="C31" s="78">
        <v>1</v>
      </c>
      <c r="D31" s="156">
        <f t="shared" si="1"/>
        <v>2</v>
      </c>
      <c r="E31" s="75"/>
      <c r="F31" s="175"/>
    </row>
    <row r="32" spans="1:6" ht="20.100000000000001" customHeight="1">
      <c r="A32" s="170" t="s">
        <v>248</v>
      </c>
      <c r="B32" s="78">
        <v>1</v>
      </c>
      <c r="C32" s="78">
        <v>1</v>
      </c>
      <c r="D32" s="156">
        <f t="shared" si="1"/>
        <v>2</v>
      </c>
      <c r="E32" s="75"/>
      <c r="F32" s="175"/>
    </row>
    <row r="33" spans="1:6" ht="27" customHeight="1" thickBot="1">
      <c r="A33" s="172" t="s">
        <v>249</v>
      </c>
      <c r="B33" s="178">
        <v>1</v>
      </c>
      <c r="C33" s="178">
        <v>1</v>
      </c>
      <c r="D33" s="179">
        <f t="shared" si="1"/>
        <v>2</v>
      </c>
      <c r="E33" s="174"/>
      <c r="F33" s="175"/>
    </row>
    <row r="34" spans="1:6">
      <c r="A34" s="166" t="s">
        <v>250</v>
      </c>
      <c r="B34" s="168"/>
      <c r="C34" s="168"/>
      <c r="D34" s="168">
        <f>SUM(D35:D38)</f>
        <v>5</v>
      </c>
      <c r="E34" s="169" t="s">
        <v>1065</v>
      </c>
      <c r="F34" s="175"/>
    </row>
    <row r="35" spans="1:6">
      <c r="A35" s="170" t="s">
        <v>251</v>
      </c>
      <c r="B35" s="78"/>
      <c r="C35" s="78">
        <v>1</v>
      </c>
      <c r="D35" s="78">
        <v>1</v>
      </c>
      <c r="E35" s="75"/>
      <c r="F35" s="175"/>
    </row>
    <row r="36" spans="1:6" ht="25.5">
      <c r="A36" s="170" t="s">
        <v>1066</v>
      </c>
      <c r="B36" s="78"/>
      <c r="C36" s="78">
        <v>1</v>
      </c>
      <c r="D36" s="78">
        <v>1</v>
      </c>
      <c r="E36" s="75"/>
      <c r="F36" s="175"/>
    </row>
    <row r="37" spans="1:6">
      <c r="A37" s="170" t="s">
        <v>252</v>
      </c>
      <c r="B37" s="78">
        <v>1</v>
      </c>
      <c r="C37" s="78"/>
      <c r="D37" s="78">
        <v>1</v>
      </c>
      <c r="E37" s="75"/>
      <c r="F37" s="175"/>
    </row>
    <row r="38" spans="1:6" ht="15" customHeight="1" thickBot="1">
      <c r="A38" s="172" t="s">
        <v>253</v>
      </c>
      <c r="B38" s="178">
        <v>1</v>
      </c>
      <c r="C38" s="178">
        <v>1</v>
      </c>
      <c r="D38" s="178">
        <v>2</v>
      </c>
      <c r="E38" s="174"/>
      <c r="F38" s="175"/>
    </row>
    <row r="39" spans="1:6" ht="17.45" customHeight="1">
      <c r="A39" s="166" t="s">
        <v>254</v>
      </c>
      <c r="B39" s="168"/>
      <c r="C39" s="168"/>
      <c r="D39" s="168">
        <f>SUM(D40:D42)</f>
        <v>4</v>
      </c>
      <c r="E39" s="169" t="s">
        <v>255</v>
      </c>
      <c r="F39" s="175"/>
    </row>
    <row r="40" spans="1:6" ht="25.5">
      <c r="A40" s="170" t="s">
        <v>256</v>
      </c>
      <c r="B40" s="78">
        <v>1</v>
      </c>
      <c r="C40" s="78"/>
      <c r="D40" s="78">
        <v>1</v>
      </c>
      <c r="E40" s="75"/>
      <c r="F40" s="175"/>
    </row>
    <row r="41" spans="1:6" ht="18" customHeight="1">
      <c r="A41" s="170" t="s">
        <v>257</v>
      </c>
      <c r="B41" s="78"/>
      <c r="C41" s="78">
        <v>1</v>
      </c>
      <c r="D41" s="78">
        <v>1</v>
      </c>
      <c r="E41" s="75"/>
      <c r="F41" s="175"/>
    </row>
    <row r="42" spans="1:6" ht="26.25" thickBot="1">
      <c r="A42" s="172" t="s">
        <v>258</v>
      </c>
      <c r="B42" s="178">
        <v>1</v>
      </c>
      <c r="C42" s="178">
        <v>1</v>
      </c>
      <c r="D42" s="178">
        <v>2</v>
      </c>
      <c r="E42" s="174"/>
      <c r="F42" s="175"/>
    </row>
    <row r="43" spans="1:6" ht="17.45" customHeight="1">
      <c r="A43" s="166" t="s">
        <v>259</v>
      </c>
      <c r="B43" s="168"/>
      <c r="C43" s="168"/>
      <c r="D43" s="168">
        <f>SUM(D44:D45)</f>
        <v>3</v>
      </c>
      <c r="E43" s="169" t="s">
        <v>260</v>
      </c>
      <c r="F43" s="175"/>
    </row>
    <row r="44" spans="1:6">
      <c r="A44" s="170" t="s">
        <v>261</v>
      </c>
      <c r="B44" s="78">
        <v>1</v>
      </c>
      <c r="C44" s="78">
        <v>1</v>
      </c>
      <c r="D44" s="78">
        <f>B44+C44</f>
        <v>2</v>
      </c>
      <c r="E44" s="75"/>
      <c r="F44" s="175"/>
    </row>
    <row r="45" spans="1:6" ht="18.75" customHeight="1" thickBot="1">
      <c r="A45" s="172" t="s">
        <v>262</v>
      </c>
      <c r="B45" s="178"/>
      <c r="C45" s="178">
        <v>1</v>
      </c>
      <c r="D45" s="178">
        <f>B45+C45</f>
        <v>1</v>
      </c>
      <c r="E45" s="174"/>
      <c r="F45" s="175"/>
    </row>
    <row r="46" spans="1:6" ht="21.75" customHeight="1">
      <c r="A46" s="166" t="s">
        <v>263</v>
      </c>
      <c r="B46" s="168"/>
      <c r="C46" s="168"/>
      <c r="D46" s="168">
        <f>SUM(D47:D52)</f>
        <v>11</v>
      </c>
      <c r="E46" s="169" t="s">
        <v>264</v>
      </c>
      <c r="F46" s="175"/>
    </row>
    <row r="47" spans="1:6" ht="36.75" customHeight="1">
      <c r="A47" s="170" t="s">
        <v>265</v>
      </c>
      <c r="B47" s="78">
        <v>1</v>
      </c>
      <c r="C47" s="78">
        <v>1</v>
      </c>
      <c r="D47" s="78">
        <v>2</v>
      </c>
      <c r="E47" s="75"/>
      <c r="F47" s="175"/>
    </row>
    <row r="48" spans="1:6" ht="39.75" customHeight="1">
      <c r="A48" s="170" t="s">
        <v>266</v>
      </c>
      <c r="B48" s="78">
        <v>1</v>
      </c>
      <c r="C48" s="78">
        <v>1</v>
      </c>
      <c r="D48" s="78">
        <v>2</v>
      </c>
      <c r="E48" s="75"/>
      <c r="F48" s="175"/>
    </row>
    <row r="49" spans="1:6" ht="33" customHeight="1">
      <c r="A49" s="170" t="s">
        <v>267</v>
      </c>
      <c r="B49" s="78">
        <v>1</v>
      </c>
      <c r="C49" s="78">
        <v>1</v>
      </c>
      <c r="D49" s="78">
        <v>2</v>
      </c>
      <c r="E49" s="75"/>
      <c r="F49" s="175"/>
    </row>
    <row r="50" spans="1:6" ht="16.5" customHeight="1">
      <c r="A50" s="170" t="s">
        <v>268</v>
      </c>
      <c r="B50" s="78">
        <v>1</v>
      </c>
      <c r="C50" s="78">
        <v>1</v>
      </c>
      <c r="D50" s="78">
        <v>2</v>
      </c>
      <c r="E50" s="75"/>
      <c r="F50" s="175"/>
    </row>
    <row r="51" spans="1:6" ht="33" customHeight="1">
      <c r="A51" s="170" t="s">
        <v>269</v>
      </c>
      <c r="B51" s="78"/>
      <c r="C51" s="78">
        <v>1</v>
      </c>
      <c r="D51" s="78">
        <v>1</v>
      </c>
      <c r="E51" s="75"/>
      <c r="F51" s="175"/>
    </row>
    <row r="52" spans="1:6" ht="33" customHeight="1" thickBot="1">
      <c r="A52" s="172" t="s">
        <v>270</v>
      </c>
      <c r="B52" s="178">
        <v>1</v>
      </c>
      <c r="C52" s="178">
        <v>1</v>
      </c>
      <c r="D52" s="178">
        <v>2</v>
      </c>
      <c r="E52" s="174"/>
      <c r="F52" s="175"/>
    </row>
    <row r="53" spans="1:6" ht="25.5">
      <c r="A53" s="166" t="s">
        <v>271</v>
      </c>
      <c r="B53" s="168"/>
      <c r="C53" s="168"/>
      <c r="D53" s="168">
        <v>2</v>
      </c>
      <c r="E53" s="169" t="s">
        <v>272</v>
      </c>
      <c r="F53" s="175"/>
    </row>
    <row r="54" spans="1:6" ht="25.5">
      <c r="A54" s="170" t="s">
        <v>273</v>
      </c>
      <c r="B54" s="180"/>
      <c r="C54" s="180">
        <v>1</v>
      </c>
      <c r="D54" s="180">
        <v>1</v>
      </c>
      <c r="E54" s="75"/>
      <c r="F54" s="175"/>
    </row>
    <row r="55" spans="1:6" ht="17.25" customHeight="1" thickBot="1">
      <c r="A55" s="172" t="s">
        <v>274</v>
      </c>
      <c r="B55" s="181">
        <v>1</v>
      </c>
      <c r="C55" s="181"/>
      <c r="D55" s="181">
        <v>1</v>
      </c>
      <c r="E55" s="174"/>
      <c r="F55" s="175"/>
    </row>
    <row r="56" spans="1:6" ht="35.25" customHeight="1">
      <c r="A56" s="166" t="s">
        <v>275</v>
      </c>
      <c r="B56" s="168"/>
      <c r="C56" s="168"/>
      <c r="D56" s="168">
        <f>SUM(D57:D65)</f>
        <v>14</v>
      </c>
      <c r="E56" s="169" t="s">
        <v>276</v>
      </c>
      <c r="F56" s="175"/>
    </row>
    <row r="57" spans="1:6" ht="30.95" customHeight="1">
      <c r="A57" s="170" t="s">
        <v>277</v>
      </c>
      <c r="B57" s="182">
        <v>1</v>
      </c>
      <c r="C57" s="182">
        <v>1</v>
      </c>
      <c r="D57" s="182">
        <f>B57+C57</f>
        <v>2</v>
      </c>
      <c r="E57" s="75"/>
      <c r="F57" s="175"/>
    </row>
    <row r="58" spans="1:6" ht="36.75" customHeight="1">
      <c r="A58" s="170" t="s">
        <v>278</v>
      </c>
      <c r="B58" s="182">
        <v>1</v>
      </c>
      <c r="C58" s="182">
        <v>1</v>
      </c>
      <c r="D58" s="182">
        <f t="shared" ref="D58:D65" si="2">B58+C58</f>
        <v>2</v>
      </c>
      <c r="E58" s="75"/>
      <c r="F58" s="175"/>
    </row>
    <row r="59" spans="1:6" ht="34.5" customHeight="1">
      <c r="A59" s="170" t="s">
        <v>1067</v>
      </c>
      <c r="B59" s="182">
        <v>1</v>
      </c>
      <c r="C59" s="182"/>
      <c r="D59" s="182">
        <f t="shared" si="2"/>
        <v>1</v>
      </c>
      <c r="E59" s="75"/>
      <c r="F59" s="175"/>
    </row>
    <row r="60" spans="1:6" ht="30.6" customHeight="1">
      <c r="A60" s="170" t="s">
        <v>279</v>
      </c>
      <c r="B60" s="182">
        <v>1</v>
      </c>
      <c r="C60" s="182">
        <v>1</v>
      </c>
      <c r="D60" s="182">
        <f t="shared" si="2"/>
        <v>2</v>
      </c>
      <c r="E60" s="75"/>
      <c r="F60" s="175"/>
    </row>
    <row r="61" spans="1:6" ht="18.75" customHeight="1">
      <c r="A61" s="170" t="s">
        <v>280</v>
      </c>
      <c r="B61" s="182"/>
      <c r="C61" s="182">
        <v>1</v>
      </c>
      <c r="D61" s="182">
        <f t="shared" si="2"/>
        <v>1</v>
      </c>
      <c r="E61" s="75"/>
      <c r="F61" s="175"/>
    </row>
    <row r="62" spans="1:6" ht="21.95" customHeight="1">
      <c r="A62" s="170" t="s">
        <v>281</v>
      </c>
      <c r="B62" s="182"/>
      <c r="C62" s="182">
        <v>1</v>
      </c>
      <c r="D62" s="182">
        <f t="shared" si="2"/>
        <v>1</v>
      </c>
      <c r="E62" s="75"/>
      <c r="F62" s="175"/>
    </row>
    <row r="63" spans="1:6" ht="15.6" customHeight="1">
      <c r="A63" s="170" t="s">
        <v>282</v>
      </c>
      <c r="B63" s="182"/>
      <c r="C63" s="182">
        <v>1</v>
      </c>
      <c r="D63" s="182">
        <f t="shared" si="2"/>
        <v>1</v>
      </c>
      <c r="E63" s="75"/>
      <c r="F63" s="175"/>
    </row>
    <row r="64" spans="1:6" ht="16.5" customHeight="1">
      <c r="A64" s="170" t="s">
        <v>283</v>
      </c>
      <c r="B64" s="182">
        <v>1</v>
      </c>
      <c r="C64" s="182">
        <v>1</v>
      </c>
      <c r="D64" s="182">
        <f t="shared" si="2"/>
        <v>2</v>
      </c>
      <c r="E64" s="75"/>
      <c r="F64" s="175"/>
    </row>
    <row r="65" spans="1:6" ht="23.25" customHeight="1" thickBot="1">
      <c r="A65" s="172" t="s">
        <v>284</v>
      </c>
      <c r="B65" s="183">
        <v>1</v>
      </c>
      <c r="C65" s="183">
        <v>1</v>
      </c>
      <c r="D65" s="183">
        <f t="shared" si="2"/>
        <v>2</v>
      </c>
      <c r="E65" s="174"/>
      <c r="F65" s="175"/>
    </row>
    <row r="66" spans="1:6" ht="30.6" customHeight="1">
      <c r="A66" s="184" t="s">
        <v>285</v>
      </c>
      <c r="B66" s="184"/>
      <c r="C66" s="184"/>
      <c r="D66" s="184">
        <f>SUM(D67:D82)</f>
        <v>31</v>
      </c>
      <c r="E66" s="75" t="s">
        <v>1082</v>
      </c>
      <c r="F66" s="175"/>
    </row>
    <row r="67" spans="1:6" ht="19.5" customHeight="1">
      <c r="A67" s="61" t="s">
        <v>286</v>
      </c>
      <c r="B67" s="182">
        <v>1</v>
      </c>
      <c r="C67" s="182">
        <v>1</v>
      </c>
      <c r="D67" s="182">
        <v>2</v>
      </c>
      <c r="E67" s="75"/>
      <c r="F67" s="175"/>
    </row>
    <row r="68" spans="1:6" ht="25.5">
      <c r="A68" s="61" t="s">
        <v>287</v>
      </c>
      <c r="B68" s="182"/>
      <c r="C68" s="182">
        <v>1</v>
      </c>
      <c r="D68" s="182">
        <f t="shared" ref="D68:D82" si="3">B68+C68</f>
        <v>1</v>
      </c>
      <c r="E68" s="75"/>
      <c r="F68" s="175"/>
    </row>
    <row r="69" spans="1:6" ht="25.5">
      <c r="A69" s="61" t="s">
        <v>288</v>
      </c>
      <c r="B69" s="182">
        <v>1</v>
      </c>
      <c r="C69" s="182">
        <v>1</v>
      </c>
      <c r="D69" s="182">
        <f t="shared" si="3"/>
        <v>2</v>
      </c>
      <c r="E69" s="75"/>
      <c r="F69" s="175"/>
    </row>
    <row r="70" spans="1:6" ht="25.5">
      <c r="A70" s="61" t="s">
        <v>289</v>
      </c>
      <c r="B70" s="182">
        <v>1</v>
      </c>
      <c r="C70" s="182">
        <v>1</v>
      </c>
      <c r="D70" s="182">
        <f t="shared" si="3"/>
        <v>2</v>
      </c>
      <c r="E70" s="75"/>
      <c r="F70" s="175"/>
    </row>
    <row r="71" spans="1:6">
      <c r="A71" s="61" t="s">
        <v>290</v>
      </c>
      <c r="B71" s="182">
        <v>1</v>
      </c>
      <c r="C71" s="182">
        <v>1</v>
      </c>
      <c r="D71" s="182">
        <f t="shared" si="3"/>
        <v>2</v>
      </c>
      <c r="E71" s="75"/>
      <c r="F71" s="175"/>
    </row>
    <row r="72" spans="1:6" ht="19.5" customHeight="1">
      <c r="A72" s="61" t="s">
        <v>291</v>
      </c>
      <c r="B72" s="182">
        <v>1</v>
      </c>
      <c r="C72" s="182">
        <v>1</v>
      </c>
      <c r="D72" s="182">
        <f t="shared" si="3"/>
        <v>2</v>
      </c>
      <c r="E72" s="75"/>
      <c r="F72" s="175"/>
    </row>
    <row r="73" spans="1:6" ht="25.5">
      <c r="A73" s="61" t="s">
        <v>292</v>
      </c>
      <c r="B73" s="182">
        <v>1</v>
      </c>
      <c r="C73" s="182">
        <v>1</v>
      </c>
      <c r="D73" s="182">
        <f t="shared" si="3"/>
        <v>2</v>
      </c>
      <c r="E73" s="75"/>
      <c r="F73" s="175"/>
    </row>
    <row r="74" spans="1:6" ht="19.5" customHeight="1">
      <c r="A74" s="61" t="s">
        <v>293</v>
      </c>
      <c r="B74" s="182">
        <v>1</v>
      </c>
      <c r="C74" s="182">
        <v>1</v>
      </c>
      <c r="D74" s="182">
        <f t="shared" si="3"/>
        <v>2</v>
      </c>
      <c r="E74" s="75"/>
      <c r="F74" s="175"/>
    </row>
    <row r="75" spans="1:6">
      <c r="A75" s="61" t="s">
        <v>294</v>
      </c>
      <c r="B75" s="182">
        <v>1</v>
      </c>
      <c r="C75" s="182">
        <v>1</v>
      </c>
      <c r="D75" s="182">
        <f t="shared" si="3"/>
        <v>2</v>
      </c>
      <c r="E75" s="75"/>
      <c r="F75" s="175"/>
    </row>
    <row r="76" spans="1:6" ht="25.5">
      <c r="A76" s="61" t="s">
        <v>295</v>
      </c>
      <c r="B76" s="182">
        <v>1</v>
      </c>
      <c r="C76" s="182">
        <v>1</v>
      </c>
      <c r="D76" s="182">
        <f t="shared" si="3"/>
        <v>2</v>
      </c>
      <c r="E76" s="75"/>
      <c r="F76" s="175"/>
    </row>
    <row r="77" spans="1:6">
      <c r="A77" s="61" t="s">
        <v>296</v>
      </c>
      <c r="B77" s="182">
        <v>1</v>
      </c>
      <c r="C77" s="182">
        <v>1</v>
      </c>
      <c r="D77" s="182">
        <f t="shared" si="3"/>
        <v>2</v>
      </c>
      <c r="E77" s="75"/>
      <c r="F77" s="175"/>
    </row>
    <row r="78" spans="1:6">
      <c r="A78" s="61" t="s">
        <v>297</v>
      </c>
      <c r="B78" s="182">
        <v>1</v>
      </c>
      <c r="C78" s="182">
        <v>1</v>
      </c>
      <c r="D78" s="182">
        <f t="shared" si="3"/>
        <v>2</v>
      </c>
      <c r="E78" s="75"/>
      <c r="F78" s="175"/>
    </row>
    <row r="79" spans="1:6" ht="25.5">
      <c r="A79" s="61" t="s">
        <v>298</v>
      </c>
      <c r="B79" s="182">
        <v>1</v>
      </c>
      <c r="C79" s="182">
        <v>1</v>
      </c>
      <c r="D79" s="182">
        <f t="shared" si="3"/>
        <v>2</v>
      </c>
      <c r="E79" s="75"/>
      <c r="F79" s="175"/>
    </row>
    <row r="80" spans="1:6" ht="25.5">
      <c r="A80" s="61" t="s">
        <v>299</v>
      </c>
      <c r="B80" s="78">
        <v>1</v>
      </c>
      <c r="C80" s="78">
        <v>1</v>
      </c>
      <c r="D80" s="182">
        <f t="shared" si="3"/>
        <v>2</v>
      </c>
      <c r="E80" s="75"/>
      <c r="F80" s="175"/>
    </row>
    <row r="81" spans="1:6" ht="34.5" customHeight="1">
      <c r="A81" s="61" t="s">
        <v>300</v>
      </c>
      <c r="B81" s="78">
        <v>1</v>
      </c>
      <c r="C81" s="78">
        <v>1</v>
      </c>
      <c r="D81" s="182">
        <f t="shared" si="3"/>
        <v>2</v>
      </c>
      <c r="E81" s="75"/>
      <c r="F81" s="175"/>
    </row>
    <row r="82" spans="1:6" ht="90" customHeight="1">
      <c r="A82" s="61" t="s">
        <v>301</v>
      </c>
      <c r="B82" s="78">
        <v>1</v>
      </c>
      <c r="C82" s="78">
        <v>1</v>
      </c>
      <c r="D82" s="182">
        <f t="shared" si="3"/>
        <v>2</v>
      </c>
      <c r="E82" s="75"/>
      <c r="F82" s="175"/>
    </row>
    <row r="83" spans="1:6" ht="31.5" customHeight="1">
      <c r="A83" s="59" t="s">
        <v>302</v>
      </c>
      <c r="B83" s="59"/>
      <c r="C83" s="59"/>
      <c r="D83" s="59">
        <f>SUM(D84:D103)</f>
        <v>40</v>
      </c>
      <c r="E83" s="73" t="s">
        <v>303</v>
      </c>
      <c r="F83" s="175"/>
    </row>
    <row r="84" spans="1:6" ht="25.5">
      <c r="A84" s="61" t="s">
        <v>304</v>
      </c>
      <c r="B84" s="78">
        <v>1</v>
      </c>
      <c r="C84" s="78">
        <v>1</v>
      </c>
      <c r="D84" s="78">
        <f>SUM(B84:C84)</f>
        <v>2</v>
      </c>
      <c r="E84" s="75"/>
      <c r="F84" s="175"/>
    </row>
    <row r="85" spans="1:6" ht="38.25">
      <c r="A85" s="61" t="s">
        <v>305</v>
      </c>
      <c r="B85" s="78">
        <v>1</v>
      </c>
      <c r="C85" s="78">
        <v>1</v>
      </c>
      <c r="D85" s="78">
        <f t="shared" ref="D85:D103" si="4">SUM(B85:C85)</f>
        <v>2</v>
      </c>
      <c r="E85" s="75"/>
      <c r="F85" s="175"/>
    </row>
    <row r="86" spans="1:6" ht="25.5">
      <c r="A86" s="61" t="s">
        <v>306</v>
      </c>
      <c r="B86" s="78">
        <v>1</v>
      </c>
      <c r="C86" s="78">
        <v>1</v>
      </c>
      <c r="D86" s="78">
        <f t="shared" si="4"/>
        <v>2</v>
      </c>
      <c r="E86" s="75"/>
      <c r="F86" s="175"/>
    </row>
    <row r="87" spans="1:6" ht="25.5">
      <c r="A87" s="61" t="s">
        <v>307</v>
      </c>
      <c r="B87" s="78">
        <v>1</v>
      </c>
      <c r="C87" s="78">
        <v>1</v>
      </c>
      <c r="D87" s="78">
        <f t="shared" si="4"/>
        <v>2</v>
      </c>
      <c r="E87" s="75"/>
      <c r="F87" s="175"/>
    </row>
    <row r="88" spans="1:6" ht="27.95" customHeight="1">
      <c r="A88" s="61" t="s">
        <v>308</v>
      </c>
      <c r="B88" s="78">
        <v>1</v>
      </c>
      <c r="C88" s="78">
        <v>1</v>
      </c>
      <c r="D88" s="78">
        <f t="shared" si="4"/>
        <v>2</v>
      </c>
      <c r="E88" s="75"/>
      <c r="F88" s="175"/>
    </row>
    <row r="89" spans="1:6" ht="25.5">
      <c r="A89" s="61" t="s">
        <v>309</v>
      </c>
      <c r="B89" s="78">
        <v>1</v>
      </c>
      <c r="C89" s="78">
        <v>1</v>
      </c>
      <c r="D89" s="78">
        <f t="shared" si="4"/>
        <v>2</v>
      </c>
      <c r="E89" s="75"/>
      <c r="F89" s="175"/>
    </row>
    <row r="90" spans="1:6" ht="25.5">
      <c r="A90" s="61" t="s">
        <v>310</v>
      </c>
      <c r="B90" s="78">
        <v>1</v>
      </c>
      <c r="C90" s="78">
        <v>1</v>
      </c>
      <c r="D90" s="78">
        <f t="shared" si="4"/>
        <v>2</v>
      </c>
      <c r="E90" s="75"/>
      <c r="F90" s="175"/>
    </row>
    <row r="91" spans="1:6" ht="18" customHeight="1">
      <c r="A91" s="61" t="s">
        <v>311</v>
      </c>
      <c r="B91" s="78">
        <v>1</v>
      </c>
      <c r="C91" s="78">
        <v>1</v>
      </c>
      <c r="D91" s="78">
        <f t="shared" si="4"/>
        <v>2</v>
      </c>
      <c r="E91" s="75"/>
      <c r="F91" s="175"/>
    </row>
    <row r="92" spans="1:6" ht="38.25">
      <c r="A92" s="61" t="s">
        <v>312</v>
      </c>
      <c r="B92" s="78">
        <v>1</v>
      </c>
      <c r="C92" s="78">
        <v>1</v>
      </c>
      <c r="D92" s="78">
        <f t="shared" si="4"/>
        <v>2</v>
      </c>
      <c r="E92" s="75"/>
      <c r="F92" s="175"/>
    </row>
    <row r="93" spans="1:6" ht="28.5" customHeight="1">
      <c r="A93" s="61" t="s">
        <v>313</v>
      </c>
      <c r="B93" s="78">
        <v>1</v>
      </c>
      <c r="C93" s="78">
        <v>1</v>
      </c>
      <c r="D93" s="78">
        <f t="shared" si="4"/>
        <v>2</v>
      </c>
      <c r="E93" s="75"/>
      <c r="F93" s="175"/>
    </row>
    <row r="94" spans="1:6" ht="17.25" customHeight="1">
      <c r="A94" s="61" t="s">
        <v>314</v>
      </c>
      <c r="B94" s="78">
        <v>1</v>
      </c>
      <c r="C94" s="78">
        <v>1</v>
      </c>
      <c r="D94" s="78">
        <f t="shared" si="4"/>
        <v>2</v>
      </c>
      <c r="E94" s="75"/>
      <c r="F94" s="175"/>
    </row>
    <row r="95" spans="1:6" ht="25.5">
      <c r="A95" s="61" t="s">
        <v>315</v>
      </c>
      <c r="B95" s="78">
        <v>1</v>
      </c>
      <c r="C95" s="78">
        <v>1</v>
      </c>
      <c r="D95" s="78">
        <f t="shared" si="4"/>
        <v>2</v>
      </c>
      <c r="E95" s="75"/>
      <c r="F95" s="175"/>
    </row>
    <row r="96" spans="1:6" ht="25.5">
      <c r="A96" s="61" t="s">
        <v>316</v>
      </c>
      <c r="B96" s="78">
        <v>1</v>
      </c>
      <c r="C96" s="78">
        <v>1</v>
      </c>
      <c r="D96" s="78">
        <f t="shared" si="4"/>
        <v>2</v>
      </c>
      <c r="E96" s="75"/>
      <c r="F96" s="175"/>
    </row>
    <row r="97" spans="1:6" ht="25.5">
      <c r="A97" s="61" t="s">
        <v>317</v>
      </c>
      <c r="B97" s="78">
        <v>1</v>
      </c>
      <c r="C97" s="78">
        <v>1</v>
      </c>
      <c r="D97" s="78">
        <f t="shared" si="4"/>
        <v>2</v>
      </c>
      <c r="E97" s="75"/>
      <c r="F97" s="175"/>
    </row>
    <row r="98" spans="1:6" ht="25.5">
      <c r="A98" s="61" t="s">
        <v>318</v>
      </c>
      <c r="B98" s="78">
        <v>1</v>
      </c>
      <c r="C98" s="78">
        <v>1</v>
      </c>
      <c r="D98" s="78">
        <f t="shared" si="4"/>
        <v>2</v>
      </c>
      <c r="E98" s="75"/>
      <c r="F98" s="175"/>
    </row>
    <row r="99" spans="1:6" ht="25.5">
      <c r="A99" s="61" t="s">
        <v>319</v>
      </c>
      <c r="B99" s="78">
        <v>1</v>
      </c>
      <c r="C99" s="78">
        <v>1</v>
      </c>
      <c r="D99" s="78">
        <f t="shared" si="4"/>
        <v>2</v>
      </c>
      <c r="E99" s="75"/>
      <c r="F99" s="175"/>
    </row>
    <row r="100" spans="1:6" ht="25.5">
      <c r="A100" s="61" t="s">
        <v>320</v>
      </c>
      <c r="B100" s="78">
        <v>1</v>
      </c>
      <c r="C100" s="78">
        <v>1</v>
      </c>
      <c r="D100" s="78">
        <f t="shared" si="4"/>
        <v>2</v>
      </c>
      <c r="E100" s="75"/>
      <c r="F100" s="175"/>
    </row>
    <row r="101" spans="1:6" ht="25.5">
      <c r="A101" s="61" t="s">
        <v>321</v>
      </c>
      <c r="B101" s="78">
        <v>1</v>
      </c>
      <c r="C101" s="78">
        <v>1</v>
      </c>
      <c r="D101" s="78">
        <f t="shared" si="4"/>
        <v>2</v>
      </c>
      <c r="E101" s="75"/>
      <c r="F101" s="175"/>
    </row>
    <row r="102" spans="1:6" ht="18" customHeight="1">
      <c r="A102" s="61" t="s">
        <v>322</v>
      </c>
      <c r="B102" s="78">
        <v>1</v>
      </c>
      <c r="C102" s="78">
        <v>1</v>
      </c>
      <c r="D102" s="78">
        <f t="shared" si="4"/>
        <v>2</v>
      </c>
      <c r="E102" s="75"/>
      <c r="F102" s="175"/>
    </row>
    <row r="103" spans="1:6" ht="33.75" customHeight="1">
      <c r="A103" s="61" t="s">
        <v>323</v>
      </c>
      <c r="B103" s="78">
        <v>1</v>
      </c>
      <c r="C103" s="78">
        <v>1</v>
      </c>
      <c r="D103" s="78">
        <f t="shared" si="4"/>
        <v>2</v>
      </c>
      <c r="E103" s="75"/>
      <c r="F103" s="175"/>
    </row>
    <row r="104" spans="1:6" ht="42.6" customHeight="1">
      <c r="A104" s="59" t="s">
        <v>324</v>
      </c>
      <c r="B104" s="59"/>
      <c r="C104" s="59"/>
      <c r="D104" s="59">
        <f>SUM(D105:D112)</f>
        <v>15</v>
      </c>
      <c r="E104" s="73" t="s">
        <v>325</v>
      </c>
      <c r="F104" s="175"/>
    </row>
    <row r="105" spans="1:6" ht="38.25">
      <c r="A105" s="61" t="s">
        <v>326</v>
      </c>
      <c r="B105" s="78">
        <v>1</v>
      </c>
      <c r="C105" s="78">
        <v>1</v>
      </c>
      <c r="D105" s="78">
        <v>2</v>
      </c>
      <c r="E105" s="75"/>
      <c r="F105" s="175"/>
    </row>
    <row r="106" spans="1:6" ht="25.5">
      <c r="A106" s="61" t="s">
        <v>327</v>
      </c>
      <c r="B106" s="78">
        <v>1</v>
      </c>
      <c r="C106" s="78">
        <v>1</v>
      </c>
      <c r="D106" s="78">
        <v>2</v>
      </c>
      <c r="E106" s="75"/>
      <c r="F106" s="175"/>
    </row>
    <row r="107" spans="1:6" ht="25.5">
      <c r="A107" s="61" t="s">
        <v>328</v>
      </c>
      <c r="B107" s="78"/>
      <c r="C107" s="78">
        <v>1</v>
      </c>
      <c r="D107" s="78">
        <v>1</v>
      </c>
      <c r="E107" s="75"/>
      <c r="F107" s="175"/>
    </row>
    <row r="108" spans="1:6" ht="25.5">
      <c r="A108" s="61" t="s">
        <v>329</v>
      </c>
      <c r="B108" s="78">
        <v>1</v>
      </c>
      <c r="C108" s="78">
        <v>1</v>
      </c>
      <c r="D108" s="78">
        <v>2</v>
      </c>
      <c r="E108" s="75"/>
      <c r="F108" s="175"/>
    </row>
    <row r="109" spans="1:6" ht="25.5">
      <c r="A109" s="61" t="s">
        <v>330</v>
      </c>
      <c r="B109" s="78">
        <v>1</v>
      </c>
      <c r="C109" s="78">
        <v>1</v>
      </c>
      <c r="D109" s="78">
        <v>2</v>
      </c>
      <c r="E109" s="75"/>
      <c r="F109" s="175"/>
    </row>
    <row r="110" spans="1:6" ht="25.5">
      <c r="A110" s="61" t="s">
        <v>331</v>
      </c>
      <c r="B110" s="78">
        <v>1</v>
      </c>
      <c r="C110" s="78">
        <v>1</v>
      </c>
      <c r="D110" s="78">
        <v>2</v>
      </c>
      <c r="E110" s="75"/>
      <c r="F110" s="175"/>
    </row>
    <row r="111" spans="1:6" ht="25.5">
      <c r="A111" s="61" t="s">
        <v>332</v>
      </c>
      <c r="B111" s="78">
        <v>1</v>
      </c>
      <c r="C111" s="78">
        <v>1</v>
      </c>
      <c r="D111" s="78">
        <v>2</v>
      </c>
      <c r="E111" s="75"/>
      <c r="F111" s="175"/>
    </row>
    <row r="112" spans="1:6" ht="29.25" customHeight="1">
      <c r="A112" s="61" t="s">
        <v>333</v>
      </c>
      <c r="B112" s="78">
        <v>1</v>
      </c>
      <c r="C112" s="78">
        <v>1</v>
      </c>
      <c r="D112" s="78">
        <v>2</v>
      </c>
      <c r="E112" s="75"/>
      <c r="F112" s="175"/>
    </row>
    <row r="113" spans="1:6" ht="26.1" customHeight="1">
      <c r="A113" s="59" t="s">
        <v>334</v>
      </c>
      <c r="B113" s="59"/>
      <c r="C113" s="59"/>
      <c r="D113" s="59">
        <f>SUM(D114:D119)</f>
        <v>11</v>
      </c>
      <c r="E113" s="73" t="s">
        <v>335</v>
      </c>
      <c r="F113" s="175"/>
    </row>
    <row r="114" spans="1:6" ht="25.5">
      <c r="A114" s="61" t="s">
        <v>336</v>
      </c>
      <c r="B114" s="78"/>
      <c r="C114" s="78">
        <v>1</v>
      </c>
      <c r="D114" s="78">
        <v>1</v>
      </c>
      <c r="E114" s="75"/>
      <c r="F114" s="175"/>
    </row>
    <row r="115" spans="1:6" ht="25.5">
      <c r="A115" s="61" t="s">
        <v>337</v>
      </c>
      <c r="B115" s="78">
        <v>1</v>
      </c>
      <c r="C115" s="78">
        <v>1</v>
      </c>
      <c r="D115" s="78">
        <v>2</v>
      </c>
      <c r="E115" s="75"/>
      <c r="F115" s="175"/>
    </row>
    <row r="116" spans="1:6" ht="15.75" customHeight="1">
      <c r="A116" s="61" t="s">
        <v>338</v>
      </c>
      <c r="B116" s="78">
        <v>1</v>
      </c>
      <c r="C116" s="78">
        <v>1</v>
      </c>
      <c r="D116" s="78">
        <v>2</v>
      </c>
      <c r="E116" s="75"/>
      <c r="F116" s="175"/>
    </row>
    <row r="117" spans="1:6" ht="25.5">
      <c r="A117" s="61" t="s">
        <v>339</v>
      </c>
      <c r="B117" s="78">
        <v>1</v>
      </c>
      <c r="C117" s="78">
        <v>1</v>
      </c>
      <c r="D117" s="78">
        <v>2</v>
      </c>
      <c r="E117" s="75"/>
      <c r="F117" s="175"/>
    </row>
    <row r="118" spans="1:6" ht="18" customHeight="1">
      <c r="A118" s="61" t="s">
        <v>340</v>
      </c>
      <c r="B118" s="78">
        <v>1</v>
      </c>
      <c r="C118" s="78">
        <v>1</v>
      </c>
      <c r="D118" s="78">
        <v>2</v>
      </c>
      <c r="E118" s="75"/>
      <c r="F118" s="175"/>
    </row>
    <row r="119" spans="1:6" ht="29.1" customHeight="1">
      <c r="A119" s="61" t="s">
        <v>341</v>
      </c>
      <c r="B119" s="78">
        <v>1</v>
      </c>
      <c r="C119" s="78">
        <v>1</v>
      </c>
      <c r="D119" s="78">
        <v>2</v>
      </c>
      <c r="E119" s="77"/>
      <c r="F119" s="175"/>
    </row>
    <row r="120" spans="1:6" ht="21.75" customHeight="1">
      <c r="A120" s="59" t="s">
        <v>342</v>
      </c>
      <c r="B120" s="59"/>
      <c r="C120" s="59"/>
      <c r="D120" s="59">
        <f>SUM(D121:D122)</f>
        <v>2</v>
      </c>
      <c r="E120" s="73" t="s">
        <v>343</v>
      </c>
      <c r="F120" s="175"/>
    </row>
    <row r="121" spans="1:6" ht="25.5">
      <c r="A121" s="61" t="s">
        <v>344</v>
      </c>
      <c r="B121" s="78">
        <v>1</v>
      </c>
      <c r="C121" s="78"/>
      <c r="D121" s="78">
        <v>1</v>
      </c>
      <c r="E121" s="75"/>
      <c r="F121" s="175"/>
    </row>
    <row r="122" spans="1:6" ht="25.5">
      <c r="A122" s="61" t="s">
        <v>345</v>
      </c>
      <c r="B122" s="78"/>
      <c r="C122" s="78">
        <v>1</v>
      </c>
      <c r="D122" s="78">
        <v>1</v>
      </c>
      <c r="E122" s="77"/>
      <c r="F122" s="175"/>
    </row>
    <row r="123" spans="1:6" ht="31.5" customHeight="1">
      <c r="A123" s="59" t="s">
        <v>346</v>
      </c>
      <c r="B123" s="59"/>
      <c r="C123" s="59"/>
      <c r="D123" s="59">
        <v>2</v>
      </c>
      <c r="E123" s="73" t="s">
        <v>347</v>
      </c>
      <c r="F123" s="175"/>
    </row>
    <row r="124" spans="1:6" ht="32.25" customHeight="1">
      <c r="A124" s="61" t="s">
        <v>348</v>
      </c>
      <c r="B124" s="78">
        <v>1</v>
      </c>
      <c r="C124" s="78"/>
      <c r="D124" s="78">
        <v>1</v>
      </c>
      <c r="E124" s="75"/>
      <c r="F124" s="175"/>
    </row>
    <row r="125" spans="1:6" ht="19.5" customHeight="1">
      <c r="A125" s="61" t="s">
        <v>349</v>
      </c>
      <c r="B125" s="78"/>
      <c r="C125" s="78">
        <v>1</v>
      </c>
      <c r="D125" s="78">
        <v>1</v>
      </c>
      <c r="E125" s="77"/>
      <c r="F125" s="175"/>
    </row>
    <row r="126" spans="1:6" ht="25.5">
      <c r="A126" s="59" t="s">
        <v>350</v>
      </c>
      <c r="B126" s="59"/>
      <c r="C126" s="59"/>
      <c r="D126" s="59">
        <v>2</v>
      </c>
      <c r="E126" s="185" t="s">
        <v>351</v>
      </c>
      <c r="F126" s="175"/>
    </row>
    <row r="127" spans="1:6" ht="25.5">
      <c r="A127" s="61" t="s">
        <v>352</v>
      </c>
      <c r="B127" s="78">
        <v>1</v>
      </c>
      <c r="C127" s="78">
        <v>1</v>
      </c>
      <c r="D127" s="78">
        <v>1</v>
      </c>
      <c r="E127" s="186"/>
      <c r="F127" s="175"/>
    </row>
    <row r="128" spans="1:6" ht="15.6" customHeight="1">
      <c r="A128" s="59" t="s">
        <v>353</v>
      </c>
      <c r="B128" s="59"/>
      <c r="C128" s="59"/>
      <c r="D128" s="59">
        <f>D129+D130+D131+D132+D133</f>
        <v>10</v>
      </c>
      <c r="E128" s="73" t="s">
        <v>354</v>
      </c>
      <c r="F128" s="175"/>
    </row>
    <row r="129" spans="1:6" ht="33.75" customHeight="1">
      <c r="A129" s="61" t="s">
        <v>355</v>
      </c>
      <c r="B129" s="61">
        <v>1</v>
      </c>
      <c r="C129" s="61">
        <v>1</v>
      </c>
      <c r="D129" s="61">
        <v>2</v>
      </c>
      <c r="E129" s="75"/>
      <c r="F129" s="175"/>
    </row>
    <row r="130" spans="1:6" ht="34.5" customHeight="1">
      <c r="A130" s="61" t="s">
        <v>356</v>
      </c>
      <c r="B130" s="61">
        <v>1</v>
      </c>
      <c r="C130" s="61">
        <v>1</v>
      </c>
      <c r="D130" s="61">
        <v>2</v>
      </c>
      <c r="E130" s="75"/>
      <c r="F130" s="175"/>
    </row>
    <row r="131" spans="1:6" ht="17.100000000000001" customHeight="1">
      <c r="A131" s="61" t="s">
        <v>357</v>
      </c>
      <c r="B131" s="61">
        <v>1</v>
      </c>
      <c r="C131" s="61">
        <v>1</v>
      </c>
      <c r="D131" s="61">
        <v>2</v>
      </c>
      <c r="E131" s="75"/>
      <c r="F131" s="175"/>
    </row>
    <row r="132" spans="1:6" ht="17.25" customHeight="1">
      <c r="A132" s="61" t="s">
        <v>358</v>
      </c>
      <c r="B132" s="61">
        <v>1</v>
      </c>
      <c r="C132" s="61">
        <v>1</v>
      </c>
      <c r="D132" s="61">
        <v>2</v>
      </c>
      <c r="E132" s="75"/>
      <c r="F132" s="175"/>
    </row>
    <row r="133" spans="1:6" ht="32.25" customHeight="1">
      <c r="A133" s="61" t="s">
        <v>359</v>
      </c>
      <c r="B133" s="61">
        <v>1</v>
      </c>
      <c r="C133" s="61">
        <v>1</v>
      </c>
      <c r="D133" s="61">
        <v>2</v>
      </c>
      <c r="E133" s="75"/>
      <c r="F133" s="175"/>
    </row>
    <row r="134" spans="1:6" ht="15" customHeight="1">
      <c r="A134" s="59" t="s">
        <v>360</v>
      </c>
      <c r="B134" s="59"/>
      <c r="C134" s="59"/>
      <c r="D134" s="59">
        <f>SUM(D135:D140)</f>
        <v>8</v>
      </c>
      <c r="E134" s="71" t="s">
        <v>361</v>
      </c>
      <c r="F134" s="175"/>
    </row>
    <row r="135" spans="1:6">
      <c r="A135" s="61" t="s">
        <v>362</v>
      </c>
      <c r="B135" s="78"/>
      <c r="C135" s="78">
        <v>1</v>
      </c>
      <c r="D135" s="78">
        <f t="shared" ref="D135:D140" si="5">B135+C135</f>
        <v>1</v>
      </c>
      <c r="E135" s="71"/>
      <c r="F135" s="175"/>
    </row>
    <row r="136" spans="1:6">
      <c r="A136" s="61" t="s">
        <v>363</v>
      </c>
      <c r="B136" s="78"/>
      <c r="C136" s="78">
        <v>1</v>
      </c>
      <c r="D136" s="78">
        <f t="shared" si="5"/>
        <v>1</v>
      </c>
      <c r="E136" s="71"/>
      <c r="F136" s="175"/>
    </row>
    <row r="137" spans="1:6" ht="25.5">
      <c r="A137" s="61" t="s">
        <v>364</v>
      </c>
      <c r="B137" s="78"/>
      <c r="C137" s="78">
        <v>1</v>
      </c>
      <c r="D137" s="78">
        <f t="shared" si="5"/>
        <v>1</v>
      </c>
      <c r="E137" s="71"/>
      <c r="F137" s="175"/>
    </row>
    <row r="138" spans="1:6" ht="17.25" customHeight="1">
      <c r="A138" s="61" t="s">
        <v>365</v>
      </c>
      <c r="B138" s="78"/>
      <c r="C138" s="78">
        <v>1</v>
      </c>
      <c r="D138" s="78">
        <f t="shared" si="5"/>
        <v>1</v>
      </c>
      <c r="E138" s="71"/>
      <c r="F138" s="175"/>
    </row>
    <row r="139" spans="1:6" ht="16.5" customHeight="1">
      <c r="A139" s="61" t="s">
        <v>366</v>
      </c>
      <c r="B139" s="78">
        <v>1</v>
      </c>
      <c r="C139" s="78">
        <v>1</v>
      </c>
      <c r="D139" s="78">
        <f t="shared" si="5"/>
        <v>2</v>
      </c>
      <c r="E139" s="71"/>
      <c r="F139" s="175"/>
    </row>
    <row r="140" spans="1:6" ht="15.6" customHeight="1">
      <c r="A140" s="61" t="s">
        <v>367</v>
      </c>
      <c r="B140" s="78">
        <v>1</v>
      </c>
      <c r="C140" s="78">
        <v>1</v>
      </c>
      <c r="D140" s="78">
        <f t="shared" si="5"/>
        <v>2</v>
      </c>
      <c r="E140" s="71"/>
      <c r="F140" s="175"/>
    </row>
    <row r="141" spans="1:6" ht="29.45" customHeight="1">
      <c r="A141" s="59" t="s">
        <v>368</v>
      </c>
      <c r="B141" s="59"/>
      <c r="C141" s="59"/>
      <c r="D141" s="59">
        <f>SUM(D142:D152)</f>
        <v>12</v>
      </c>
      <c r="E141" s="71" t="s">
        <v>369</v>
      </c>
      <c r="F141" s="175"/>
    </row>
    <row r="142" spans="1:6" ht="25.5">
      <c r="A142" s="61" t="s">
        <v>370</v>
      </c>
      <c r="B142" s="78"/>
      <c r="C142" s="78">
        <v>1</v>
      </c>
      <c r="D142" s="78">
        <f>B142+C142</f>
        <v>1</v>
      </c>
      <c r="E142" s="71"/>
      <c r="F142" s="175"/>
    </row>
    <row r="143" spans="1:6" ht="25.5">
      <c r="A143" s="61" t="s">
        <v>371</v>
      </c>
      <c r="B143" s="78"/>
      <c r="C143" s="78">
        <v>1</v>
      </c>
      <c r="D143" s="78">
        <f t="shared" ref="D143:D152" si="6">B143+C143</f>
        <v>1</v>
      </c>
      <c r="E143" s="71"/>
      <c r="F143" s="175"/>
    </row>
    <row r="144" spans="1:6" ht="20.25" customHeight="1">
      <c r="A144" s="61" t="s">
        <v>372</v>
      </c>
      <c r="B144" s="78">
        <v>1</v>
      </c>
      <c r="C144" s="78">
        <v>1</v>
      </c>
      <c r="D144" s="78">
        <f t="shared" si="6"/>
        <v>2</v>
      </c>
      <c r="E144" s="71"/>
      <c r="F144" s="175"/>
    </row>
    <row r="145" spans="1:6" ht="17.100000000000001" customHeight="1">
      <c r="A145" s="61" t="s">
        <v>373</v>
      </c>
      <c r="B145" s="78"/>
      <c r="C145" s="78">
        <v>1</v>
      </c>
      <c r="D145" s="78">
        <f t="shared" si="6"/>
        <v>1</v>
      </c>
      <c r="E145" s="71"/>
      <c r="F145" s="175"/>
    </row>
    <row r="146" spans="1:6" ht="25.5">
      <c r="A146" s="61" t="s">
        <v>374</v>
      </c>
      <c r="B146" s="78">
        <v>1</v>
      </c>
      <c r="C146" s="78"/>
      <c r="D146" s="78">
        <f t="shared" si="6"/>
        <v>1</v>
      </c>
      <c r="E146" s="71"/>
      <c r="F146" s="175"/>
    </row>
    <row r="147" spans="1:6" ht="25.5">
      <c r="A147" s="61" t="s">
        <v>375</v>
      </c>
      <c r="B147" s="78">
        <v>1</v>
      </c>
      <c r="C147" s="78"/>
      <c r="D147" s="78">
        <f t="shared" si="6"/>
        <v>1</v>
      </c>
      <c r="E147" s="71"/>
      <c r="F147" s="175"/>
    </row>
    <row r="148" spans="1:6" ht="38.25">
      <c r="A148" s="61" t="s">
        <v>376</v>
      </c>
      <c r="B148" s="78">
        <v>1</v>
      </c>
      <c r="C148" s="78"/>
      <c r="D148" s="78">
        <f t="shared" si="6"/>
        <v>1</v>
      </c>
      <c r="E148" s="71"/>
      <c r="F148" s="175"/>
    </row>
    <row r="149" spans="1:6" ht="25.5">
      <c r="A149" s="61" t="s">
        <v>377</v>
      </c>
      <c r="B149" s="78">
        <v>1</v>
      </c>
      <c r="C149" s="78"/>
      <c r="D149" s="78">
        <f t="shared" si="6"/>
        <v>1</v>
      </c>
      <c r="E149" s="71"/>
      <c r="F149" s="175"/>
    </row>
    <row r="150" spans="1:6" ht="25.5">
      <c r="A150" s="61" t="s">
        <v>378</v>
      </c>
      <c r="B150" s="78">
        <v>1</v>
      </c>
      <c r="C150" s="78"/>
      <c r="D150" s="78">
        <f t="shared" si="6"/>
        <v>1</v>
      </c>
      <c r="E150" s="71"/>
      <c r="F150" s="175"/>
    </row>
    <row r="151" spans="1:6" ht="25.5">
      <c r="A151" s="61" t="s">
        <v>379</v>
      </c>
      <c r="B151" s="78">
        <v>1</v>
      </c>
      <c r="C151" s="78"/>
      <c r="D151" s="78">
        <f t="shared" si="6"/>
        <v>1</v>
      </c>
      <c r="E151" s="71"/>
      <c r="F151" s="175"/>
    </row>
    <row r="152" spans="1:6" ht="26.25" customHeight="1">
      <c r="A152" s="61" t="s">
        <v>380</v>
      </c>
      <c r="B152" s="78">
        <v>1</v>
      </c>
      <c r="C152" s="78"/>
      <c r="D152" s="78">
        <f t="shared" si="6"/>
        <v>1</v>
      </c>
      <c r="E152" s="73"/>
      <c r="F152" s="187"/>
    </row>
    <row r="153" spans="1:6">
      <c r="A153" s="78" t="s">
        <v>224</v>
      </c>
      <c r="B153" s="78">
        <f>SUM(B8:B152)</f>
        <v>101</v>
      </c>
      <c r="C153" s="78">
        <f t="shared" ref="C153" si="7">SUM(C8:C152)</f>
        <v>109</v>
      </c>
      <c r="D153" s="78">
        <f>SUM(D8+D24+D34+D39+D43+D46+D53+D56+D66+D83+D104+D113+D120+D123+D126+D128+D134+D141)</f>
        <v>210</v>
      </c>
      <c r="E153" s="156"/>
      <c r="F153" s="78"/>
    </row>
  </sheetData>
  <mergeCells count="39">
    <mergeCell ref="E126:E127"/>
    <mergeCell ref="E128:E133"/>
    <mergeCell ref="E134:E140"/>
    <mergeCell ref="E141:E152"/>
    <mergeCell ref="F46:F52"/>
    <mergeCell ref="E46:E52"/>
    <mergeCell ref="F53:F55"/>
    <mergeCell ref="F56:F65"/>
    <mergeCell ref="E120:E122"/>
    <mergeCell ref="E123:E125"/>
    <mergeCell ref="F120:F122"/>
    <mergeCell ref="F113:F119"/>
    <mergeCell ref="F104:F112"/>
    <mergeCell ref="F83:F103"/>
    <mergeCell ref="F66:F82"/>
    <mergeCell ref="E104:E112"/>
    <mergeCell ref="E39:E42"/>
    <mergeCell ref="E43:E45"/>
    <mergeCell ref="D5:D7"/>
    <mergeCell ref="E5:E7"/>
    <mergeCell ref="F5:F7"/>
    <mergeCell ref="E8:E23"/>
    <mergeCell ref="F8:F23"/>
    <mergeCell ref="E24:E33"/>
    <mergeCell ref="E34:E38"/>
    <mergeCell ref="F24:F33"/>
    <mergeCell ref="F34:F38"/>
    <mergeCell ref="F39:F42"/>
    <mergeCell ref="F43:F45"/>
    <mergeCell ref="E113:E119"/>
    <mergeCell ref="E53:E55"/>
    <mergeCell ref="E56:E65"/>
    <mergeCell ref="E66:E82"/>
    <mergeCell ref="E83:E103"/>
    <mergeCell ref="F141:F152"/>
    <mergeCell ref="F134:F140"/>
    <mergeCell ref="F128:F133"/>
    <mergeCell ref="F126:F127"/>
    <mergeCell ref="F123:F1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26"/>
  <sheetViews>
    <sheetView topLeftCell="A116" zoomScaleNormal="100" workbookViewId="0">
      <selection activeCell="E14" sqref="A1:F126"/>
    </sheetView>
  </sheetViews>
  <sheetFormatPr defaultColWidth="8.7109375" defaultRowHeight="13.5"/>
  <cols>
    <col min="1" max="1" width="48.85546875" style="11" customWidth="1"/>
    <col min="2" max="2" width="11" style="12" customWidth="1"/>
    <col min="3" max="3" width="10.140625" style="12" customWidth="1"/>
    <col min="4" max="4" width="14.28515625" style="13" customWidth="1"/>
    <col min="5" max="5" width="112.7109375" style="14" customWidth="1"/>
    <col min="6" max="6" width="110.42578125" style="10" customWidth="1"/>
    <col min="7" max="16384" width="8.7109375" style="10"/>
  </cols>
  <sheetData>
    <row r="1" spans="1:6" ht="24" customHeight="1">
      <c r="A1" s="62" t="s">
        <v>381</v>
      </c>
      <c r="B1" s="63"/>
      <c r="C1" s="63"/>
      <c r="D1" s="63"/>
      <c r="E1" s="142"/>
      <c r="F1" s="143"/>
    </row>
    <row r="2" spans="1:6" ht="25.5">
      <c r="A2" s="51" t="s">
        <v>1075</v>
      </c>
      <c r="B2" s="64"/>
      <c r="C2" s="64"/>
      <c r="D2" s="65"/>
      <c r="E2" s="66"/>
      <c r="F2" s="144"/>
    </row>
    <row r="3" spans="1:6">
      <c r="A3" s="51" t="s">
        <v>38</v>
      </c>
      <c r="B3" s="67">
        <v>10</v>
      </c>
      <c r="C3" s="64"/>
      <c r="D3" s="65"/>
      <c r="E3" s="66"/>
      <c r="F3" s="144"/>
    </row>
    <row r="4" spans="1:6" ht="51">
      <c r="A4" s="51" t="s">
        <v>1076</v>
      </c>
      <c r="B4" s="67" t="s">
        <v>226</v>
      </c>
      <c r="C4" s="64"/>
      <c r="D4" s="65"/>
      <c r="E4" s="66"/>
      <c r="F4" s="144"/>
    </row>
    <row r="5" spans="1:6" ht="25.5">
      <c r="A5" s="54" t="s">
        <v>382</v>
      </c>
      <c r="B5" s="68">
        <v>1</v>
      </c>
      <c r="C5" s="68">
        <v>2</v>
      </c>
      <c r="D5" s="123" t="s">
        <v>41</v>
      </c>
      <c r="E5" s="145" t="s">
        <v>42</v>
      </c>
      <c r="F5" s="52" t="s">
        <v>43</v>
      </c>
    </row>
    <row r="6" spans="1:6" ht="89.25">
      <c r="A6" s="54" t="s">
        <v>383</v>
      </c>
      <c r="B6" s="68" t="s">
        <v>45</v>
      </c>
      <c r="C6" s="67" t="s">
        <v>46</v>
      </c>
      <c r="D6" s="123"/>
      <c r="E6" s="145"/>
      <c r="F6" s="52"/>
    </row>
    <row r="7" spans="1:6">
      <c r="A7" s="54" t="s">
        <v>47</v>
      </c>
      <c r="B7" s="68" t="s">
        <v>45</v>
      </c>
      <c r="C7" s="68" t="s">
        <v>229</v>
      </c>
      <c r="D7" s="123"/>
      <c r="E7" s="145"/>
      <c r="F7" s="52"/>
    </row>
    <row r="8" spans="1:6" ht="28.5" customHeight="1">
      <c r="A8" s="59" t="s">
        <v>384</v>
      </c>
      <c r="B8" s="70"/>
      <c r="C8" s="70"/>
      <c r="D8" s="60">
        <f>SUM(D9:D13)</f>
        <v>10</v>
      </c>
      <c r="E8" s="73" t="s">
        <v>385</v>
      </c>
      <c r="F8" s="146"/>
    </row>
    <row r="9" spans="1:6">
      <c r="A9" s="61" t="s">
        <v>386</v>
      </c>
      <c r="B9" s="89">
        <v>1</v>
      </c>
      <c r="C9" s="89">
        <v>1</v>
      </c>
      <c r="D9" s="89">
        <f>+B9+C9</f>
        <v>2</v>
      </c>
      <c r="E9" s="75"/>
      <c r="F9" s="146"/>
    </row>
    <row r="10" spans="1:6" ht="25.5">
      <c r="A10" s="61" t="s">
        <v>387</v>
      </c>
      <c r="B10" s="89">
        <v>1</v>
      </c>
      <c r="C10" s="89">
        <v>1</v>
      </c>
      <c r="D10" s="89">
        <f>+B10+C10</f>
        <v>2</v>
      </c>
      <c r="E10" s="75"/>
      <c r="F10" s="146"/>
    </row>
    <row r="11" spans="1:6" ht="25.5">
      <c r="A11" s="61" t="s">
        <v>388</v>
      </c>
      <c r="B11" s="89">
        <v>1</v>
      </c>
      <c r="C11" s="89">
        <v>1</v>
      </c>
      <c r="D11" s="89">
        <f>+B11+C11</f>
        <v>2</v>
      </c>
      <c r="E11" s="75"/>
      <c r="F11" s="146"/>
    </row>
    <row r="12" spans="1:6" ht="25.5">
      <c r="A12" s="61" t="s">
        <v>389</v>
      </c>
      <c r="B12" s="89">
        <v>1</v>
      </c>
      <c r="C12" s="89">
        <v>1</v>
      </c>
      <c r="D12" s="89">
        <f>+B12+C12</f>
        <v>2</v>
      </c>
      <c r="E12" s="75"/>
      <c r="F12" s="146"/>
    </row>
    <row r="13" spans="1:6" ht="25.5">
      <c r="A13" s="61" t="s">
        <v>390</v>
      </c>
      <c r="B13" s="89">
        <v>1</v>
      </c>
      <c r="C13" s="89">
        <v>1</v>
      </c>
      <c r="D13" s="89">
        <f>+B13+C13</f>
        <v>2</v>
      </c>
      <c r="E13" s="77"/>
      <c r="F13" s="146"/>
    </row>
    <row r="14" spans="1:6" ht="18" customHeight="1">
      <c r="A14" s="59" t="s">
        <v>391</v>
      </c>
      <c r="B14" s="60"/>
      <c r="C14" s="60"/>
      <c r="D14" s="60">
        <f>SUM(D15:D21)</f>
        <v>6</v>
      </c>
      <c r="E14" s="147" t="s">
        <v>392</v>
      </c>
      <c r="F14" s="74"/>
    </row>
    <row r="15" spans="1:6" ht="25.5">
      <c r="A15" s="61" t="s">
        <v>393</v>
      </c>
      <c r="B15" s="148">
        <v>1</v>
      </c>
      <c r="C15" s="148">
        <v>1</v>
      </c>
      <c r="D15" s="149">
        <f>B15+C15</f>
        <v>2</v>
      </c>
      <c r="E15" s="150"/>
      <c r="F15" s="74"/>
    </row>
    <row r="16" spans="1:6" ht="25.5">
      <c r="A16" s="61" t="s">
        <v>394</v>
      </c>
      <c r="B16" s="148">
        <v>1</v>
      </c>
      <c r="C16" s="148">
        <v>1</v>
      </c>
      <c r="D16" s="149">
        <v>2</v>
      </c>
      <c r="E16" s="150"/>
      <c r="F16" s="74"/>
    </row>
    <row r="17" spans="1:6" ht="38.25">
      <c r="A17" s="61" t="s">
        <v>395</v>
      </c>
      <c r="B17" s="148">
        <v>1</v>
      </c>
      <c r="C17" s="148"/>
      <c r="D17" s="149">
        <v>1</v>
      </c>
      <c r="E17" s="150"/>
      <c r="F17" s="74"/>
    </row>
    <row r="18" spans="1:6" ht="25.5">
      <c r="A18" s="61" t="s">
        <v>396</v>
      </c>
      <c r="B18" s="148"/>
      <c r="C18" s="148">
        <v>1</v>
      </c>
      <c r="D18" s="149">
        <v>1</v>
      </c>
      <c r="E18" s="150"/>
      <c r="F18" s="74"/>
    </row>
    <row r="19" spans="1:6" ht="25.5">
      <c r="A19" s="61" t="s">
        <v>397</v>
      </c>
      <c r="B19" s="148"/>
      <c r="C19" s="148"/>
      <c r="D19" s="149"/>
      <c r="E19" s="150"/>
      <c r="F19" s="74"/>
    </row>
    <row r="20" spans="1:6" ht="25.5">
      <c r="A20" s="61" t="s">
        <v>398</v>
      </c>
      <c r="B20" s="148"/>
      <c r="C20" s="148"/>
      <c r="D20" s="149"/>
      <c r="E20" s="150"/>
      <c r="F20" s="74"/>
    </row>
    <row r="21" spans="1:6" ht="25.5">
      <c r="A21" s="61" t="s">
        <v>399</v>
      </c>
      <c r="B21" s="148"/>
      <c r="C21" s="148"/>
      <c r="D21" s="149"/>
      <c r="E21" s="150"/>
      <c r="F21" s="74"/>
    </row>
    <row r="22" spans="1:6" ht="18" customHeight="1">
      <c r="A22" s="59" t="s">
        <v>400</v>
      </c>
      <c r="B22" s="60"/>
      <c r="C22" s="60"/>
      <c r="D22" s="60">
        <f>SUM(D23:D38)</f>
        <v>32</v>
      </c>
      <c r="E22" s="73" t="s">
        <v>401</v>
      </c>
      <c r="F22" s="74"/>
    </row>
    <row r="23" spans="1:6" s="11" customFormat="1" ht="28.5" customHeight="1">
      <c r="A23" s="61" t="s">
        <v>402</v>
      </c>
      <c r="B23" s="151">
        <v>1</v>
      </c>
      <c r="C23" s="151">
        <v>1</v>
      </c>
      <c r="D23" s="151">
        <f>B23+C23</f>
        <v>2</v>
      </c>
      <c r="E23" s="75"/>
      <c r="F23" s="72"/>
    </row>
    <row r="24" spans="1:6" s="11" customFormat="1" ht="15" customHeight="1">
      <c r="A24" s="61" t="s">
        <v>403</v>
      </c>
      <c r="B24" s="151">
        <v>1</v>
      </c>
      <c r="C24" s="151">
        <v>1</v>
      </c>
      <c r="D24" s="151">
        <f t="shared" ref="D24:D38" si="0">B24+C24</f>
        <v>2</v>
      </c>
      <c r="E24" s="75"/>
      <c r="F24" s="72"/>
    </row>
    <row r="25" spans="1:6" s="11" customFormat="1" ht="15" customHeight="1">
      <c r="A25" s="61" t="s">
        <v>404</v>
      </c>
      <c r="B25" s="151">
        <v>1</v>
      </c>
      <c r="C25" s="151">
        <v>1</v>
      </c>
      <c r="D25" s="151">
        <f t="shared" si="0"/>
        <v>2</v>
      </c>
      <c r="E25" s="75"/>
      <c r="F25" s="72"/>
    </row>
    <row r="26" spans="1:6" s="11" customFormat="1" ht="15" customHeight="1">
      <c r="A26" s="61" t="s">
        <v>405</v>
      </c>
      <c r="B26" s="151">
        <v>1</v>
      </c>
      <c r="C26" s="151">
        <v>1</v>
      </c>
      <c r="D26" s="151">
        <f t="shared" si="0"/>
        <v>2</v>
      </c>
      <c r="E26" s="75"/>
      <c r="F26" s="72"/>
    </row>
    <row r="27" spans="1:6" s="11" customFormat="1" ht="15" customHeight="1">
      <c r="A27" s="61" t="s">
        <v>406</v>
      </c>
      <c r="B27" s="151">
        <v>1</v>
      </c>
      <c r="C27" s="151">
        <v>1</v>
      </c>
      <c r="D27" s="151">
        <f t="shared" si="0"/>
        <v>2</v>
      </c>
      <c r="E27" s="75"/>
      <c r="F27" s="72"/>
    </row>
    <row r="28" spans="1:6" s="11" customFormat="1" ht="15" customHeight="1">
      <c r="A28" s="61" t="s">
        <v>407</v>
      </c>
      <c r="B28" s="151">
        <v>1</v>
      </c>
      <c r="C28" s="151">
        <v>1</v>
      </c>
      <c r="D28" s="151">
        <f t="shared" si="0"/>
        <v>2</v>
      </c>
      <c r="E28" s="75"/>
      <c r="F28" s="72"/>
    </row>
    <row r="29" spans="1:6" s="11" customFormat="1" ht="15" customHeight="1">
      <c r="A29" s="61" t="s">
        <v>408</v>
      </c>
      <c r="B29" s="151">
        <v>1</v>
      </c>
      <c r="C29" s="151">
        <v>1</v>
      </c>
      <c r="D29" s="151">
        <f t="shared" si="0"/>
        <v>2</v>
      </c>
      <c r="E29" s="75"/>
      <c r="F29" s="72"/>
    </row>
    <row r="30" spans="1:6" s="11" customFormat="1" ht="15" customHeight="1">
      <c r="A30" s="61" t="s">
        <v>409</v>
      </c>
      <c r="B30" s="151">
        <v>1</v>
      </c>
      <c r="C30" s="151">
        <v>1</v>
      </c>
      <c r="D30" s="151">
        <f t="shared" si="0"/>
        <v>2</v>
      </c>
      <c r="E30" s="75"/>
      <c r="F30" s="72"/>
    </row>
    <row r="31" spans="1:6" s="11" customFormat="1" ht="28.5" customHeight="1">
      <c r="A31" s="61" t="s">
        <v>410</v>
      </c>
      <c r="B31" s="151">
        <v>1</v>
      </c>
      <c r="C31" s="151">
        <v>1</v>
      </c>
      <c r="D31" s="151">
        <f t="shared" si="0"/>
        <v>2</v>
      </c>
      <c r="E31" s="75"/>
      <c r="F31" s="72"/>
    </row>
    <row r="32" spans="1:6" s="11" customFormat="1" ht="28.5" customHeight="1">
      <c r="A32" s="61" t="s">
        <v>411</v>
      </c>
      <c r="B32" s="151">
        <v>1</v>
      </c>
      <c r="C32" s="151">
        <v>1</v>
      </c>
      <c r="D32" s="151">
        <f t="shared" si="0"/>
        <v>2</v>
      </c>
      <c r="E32" s="75"/>
      <c r="F32" s="72"/>
    </row>
    <row r="33" spans="1:6" s="11" customFormat="1" ht="28.5" customHeight="1">
      <c r="A33" s="61" t="s">
        <v>412</v>
      </c>
      <c r="B33" s="151">
        <v>1</v>
      </c>
      <c r="C33" s="151">
        <v>1</v>
      </c>
      <c r="D33" s="151">
        <f t="shared" si="0"/>
        <v>2</v>
      </c>
      <c r="E33" s="75"/>
      <c r="F33" s="72"/>
    </row>
    <row r="34" spans="1:6" s="11" customFormat="1" ht="28.5" customHeight="1">
      <c r="A34" s="61" t="s">
        <v>413</v>
      </c>
      <c r="B34" s="151">
        <v>1</v>
      </c>
      <c r="C34" s="151">
        <v>1</v>
      </c>
      <c r="D34" s="151">
        <f t="shared" si="0"/>
        <v>2</v>
      </c>
      <c r="E34" s="75"/>
      <c r="F34" s="72"/>
    </row>
    <row r="35" spans="1:6" s="11" customFormat="1" ht="12.75" customHeight="1">
      <c r="A35" s="61" t="s">
        <v>414</v>
      </c>
      <c r="B35" s="151">
        <v>1</v>
      </c>
      <c r="C35" s="151">
        <v>1</v>
      </c>
      <c r="D35" s="151">
        <f t="shared" si="0"/>
        <v>2</v>
      </c>
      <c r="E35" s="75"/>
      <c r="F35" s="72"/>
    </row>
    <row r="36" spans="1:6" s="11" customFormat="1" ht="16.5" customHeight="1">
      <c r="A36" s="61" t="s">
        <v>415</v>
      </c>
      <c r="B36" s="151">
        <v>1</v>
      </c>
      <c r="C36" s="151">
        <v>1</v>
      </c>
      <c r="D36" s="151">
        <f t="shared" si="0"/>
        <v>2</v>
      </c>
      <c r="E36" s="75"/>
      <c r="F36" s="72"/>
    </row>
    <row r="37" spans="1:6" s="11" customFormat="1" ht="14.25" customHeight="1">
      <c r="A37" s="61" t="s">
        <v>416</v>
      </c>
      <c r="B37" s="151">
        <v>1</v>
      </c>
      <c r="C37" s="151">
        <v>1</v>
      </c>
      <c r="D37" s="151">
        <f t="shared" si="0"/>
        <v>2</v>
      </c>
      <c r="E37" s="75"/>
      <c r="F37" s="72"/>
    </row>
    <row r="38" spans="1:6" s="11" customFormat="1" ht="14.25" customHeight="1">
      <c r="A38" s="61" t="s">
        <v>417</v>
      </c>
      <c r="B38" s="151">
        <v>1</v>
      </c>
      <c r="C38" s="151">
        <v>1</v>
      </c>
      <c r="D38" s="151">
        <f t="shared" si="0"/>
        <v>2</v>
      </c>
      <c r="E38" s="75"/>
      <c r="F38" s="72"/>
    </row>
    <row r="39" spans="1:6" ht="13.5" customHeight="1">
      <c r="A39" s="59" t="s">
        <v>418</v>
      </c>
      <c r="B39" s="60"/>
      <c r="C39" s="60"/>
      <c r="D39" s="60">
        <f>SUM(D40:D44)</f>
        <v>10</v>
      </c>
      <c r="E39" s="73" t="s">
        <v>419</v>
      </c>
      <c r="F39" s="74"/>
    </row>
    <row r="40" spans="1:6" ht="14.25" customHeight="1">
      <c r="A40" s="61" t="s">
        <v>420</v>
      </c>
      <c r="B40" s="148">
        <v>1</v>
      </c>
      <c r="C40" s="148">
        <v>1</v>
      </c>
      <c r="D40" s="149">
        <v>2</v>
      </c>
      <c r="E40" s="75"/>
      <c r="F40" s="74"/>
    </row>
    <row r="41" spans="1:6" ht="14.25" customHeight="1">
      <c r="A41" s="61" t="s">
        <v>421</v>
      </c>
      <c r="B41" s="148">
        <v>1</v>
      </c>
      <c r="C41" s="148">
        <v>1</v>
      </c>
      <c r="D41" s="149">
        <v>2</v>
      </c>
      <c r="E41" s="75"/>
      <c r="F41" s="74"/>
    </row>
    <row r="42" spans="1:6" ht="13.5" customHeight="1">
      <c r="A42" s="61" t="s">
        <v>422</v>
      </c>
      <c r="B42" s="148">
        <v>1</v>
      </c>
      <c r="C42" s="148">
        <v>1</v>
      </c>
      <c r="D42" s="149">
        <v>2</v>
      </c>
      <c r="E42" s="75"/>
      <c r="F42" s="74"/>
    </row>
    <row r="43" spans="1:6" ht="29.25" customHeight="1">
      <c r="A43" s="61" t="s">
        <v>423</v>
      </c>
      <c r="B43" s="148">
        <v>1</v>
      </c>
      <c r="C43" s="148">
        <v>1</v>
      </c>
      <c r="D43" s="149">
        <v>2</v>
      </c>
      <c r="E43" s="75"/>
      <c r="F43" s="74"/>
    </row>
    <row r="44" spans="1:6" ht="15" customHeight="1">
      <c r="A44" s="61" t="s">
        <v>424</v>
      </c>
      <c r="B44" s="148">
        <v>1</v>
      </c>
      <c r="C44" s="148">
        <v>1</v>
      </c>
      <c r="D44" s="149">
        <v>2</v>
      </c>
      <c r="E44" s="77"/>
      <c r="F44" s="74"/>
    </row>
    <row r="45" spans="1:6" ht="16.5" customHeight="1">
      <c r="A45" s="59" t="s">
        <v>425</v>
      </c>
      <c r="B45" s="60"/>
      <c r="C45" s="60"/>
      <c r="D45" s="60">
        <v>6</v>
      </c>
      <c r="E45" s="73" t="s">
        <v>426</v>
      </c>
      <c r="F45" s="74"/>
    </row>
    <row r="46" spans="1:6">
      <c r="A46" s="61" t="s">
        <v>427</v>
      </c>
      <c r="B46" s="148">
        <v>1</v>
      </c>
      <c r="C46" s="148">
        <v>1</v>
      </c>
      <c r="D46" s="149">
        <v>2</v>
      </c>
      <c r="E46" s="75"/>
      <c r="F46" s="74"/>
    </row>
    <row r="47" spans="1:6">
      <c r="A47" s="61" t="s">
        <v>428</v>
      </c>
      <c r="B47" s="148">
        <v>1</v>
      </c>
      <c r="C47" s="148">
        <v>1</v>
      </c>
      <c r="D47" s="149">
        <v>2</v>
      </c>
      <c r="E47" s="75"/>
      <c r="F47" s="74"/>
    </row>
    <row r="48" spans="1:6">
      <c r="A48" s="61" t="s">
        <v>429</v>
      </c>
      <c r="B48" s="148">
        <v>1</v>
      </c>
      <c r="C48" s="148">
        <v>1</v>
      </c>
      <c r="D48" s="149">
        <v>2</v>
      </c>
      <c r="E48" s="77"/>
      <c r="F48" s="74"/>
    </row>
    <row r="49" spans="1:6" ht="16.5" customHeight="1">
      <c r="A49" s="59" t="s">
        <v>430</v>
      </c>
      <c r="B49" s="60"/>
      <c r="C49" s="60"/>
      <c r="D49" s="60">
        <f>SUM(D50:D55)</f>
        <v>12</v>
      </c>
      <c r="E49" s="73" t="s">
        <v>431</v>
      </c>
      <c r="F49" s="74"/>
    </row>
    <row r="50" spans="1:6" ht="25.5">
      <c r="A50" s="61" t="s">
        <v>432</v>
      </c>
      <c r="B50" s="148">
        <v>1</v>
      </c>
      <c r="C50" s="148">
        <v>1</v>
      </c>
      <c r="D50" s="149">
        <v>2</v>
      </c>
      <c r="E50" s="75"/>
      <c r="F50" s="74"/>
    </row>
    <row r="51" spans="1:6" ht="25.5">
      <c r="A51" s="61" t="s">
        <v>433</v>
      </c>
      <c r="B51" s="148">
        <v>1</v>
      </c>
      <c r="C51" s="148">
        <v>1</v>
      </c>
      <c r="D51" s="149">
        <v>2</v>
      </c>
      <c r="E51" s="75"/>
      <c r="F51" s="74"/>
    </row>
    <row r="52" spans="1:6" ht="14.25" customHeight="1">
      <c r="A52" s="61" t="s">
        <v>434</v>
      </c>
      <c r="B52" s="148">
        <v>1</v>
      </c>
      <c r="C52" s="148">
        <v>1</v>
      </c>
      <c r="D52" s="149">
        <v>2</v>
      </c>
      <c r="E52" s="75"/>
      <c r="F52" s="74"/>
    </row>
    <row r="53" spans="1:6" ht="25.5">
      <c r="A53" s="61" t="s">
        <v>435</v>
      </c>
      <c r="B53" s="148">
        <v>1</v>
      </c>
      <c r="C53" s="148">
        <v>1</v>
      </c>
      <c r="D53" s="149">
        <v>2</v>
      </c>
      <c r="E53" s="75"/>
      <c r="F53" s="74"/>
    </row>
    <row r="54" spans="1:6" ht="25.5">
      <c r="A54" s="61" t="s">
        <v>436</v>
      </c>
      <c r="B54" s="148">
        <v>1</v>
      </c>
      <c r="C54" s="148">
        <v>1</v>
      </c>
      <c r="D54" s="149">
        <v>2</v>
      </c>
      <c r="E54" s="75"/>
      <c r="F54" s="74"/>
    </row>
    <row r="55" spans="1:6" ht="25.5">
      <c r="A55" s="61" t="s">
        <v>437</v>
      </c>
      <c r="B55" s="148">
        <v>1</v>
      </c>
      <c r="C55" s="148">
        <v>1</v>
      </c>
      <c r="D55" s="149">
        <v>2</v>
      </c>
      <c r="E55" s="75"/>
      <c r="F55" s="74"/>
    </row>
    <row r="56" spans="1:6" ht="24" customHeight="1">
      <c r="A56" s="59" t="s">
        <v>438</v>
      </c>
      <c r="B56" s="60"/>
      <c r="C56" s="60"/>
      <c r="D56" s="60">
        <v>3</v>
      </c>
      <c r="E56" s="73" t="s">
        <v>439</v>
      </c>
      <c r="F56" s="74"/>
    </row>
    <row r="57" spans="1:6" ht="25.5">
      <c r="A57" s="61" t="s">
        <v>440</v>
      </c>
      <c r="B57" s="149"/>
      <c r="C57" s="149">
        <v>1</v>
      </c>
      <c r="D57" s="149">
        <v>1</v>
      </c>
      <c r="E57" s="75"/>
      <c r="F57" s="74"/>
    </row>
    <row r="58" spans="1:6" ht="21.75" customHeight="1">
      <c r="A58" s="61" t="s">
        <v>441</v>
      </c>
      <c r="B58" s="149">
        <v>1</v>
      </c>
      <c r="C58" s="149">
        <v>1</v>
      </c>
      <c r="D58" s="149">
        <v>2</v>
      </c>
      <c r="E58" s="77"/>
      <c r="F58" s="74"/>
    </row>
    <row r="59" spans="1:6" ht="69.75" customHeight="1">
      <c r="A59" s="59" t="s">
        <v>442</v>
      </c>
      <c r="B59" s="60"/>
      <c r="C59" s="60"/>
      <c r="D59" s="60">
        <f>SUM(D60:D68)</f>
        <v>18</v>
      </c>
      <c r="E59" s="73" t="s">
        <v>443</v>
      </c>
      <c r="F59" s="74"/>
    </row>
    <row r="60" spans="1:6" ht="25.5">
      <c r="A60" s="61" t="s">
        <v>444</v>
      </c>
      <c r="B60" s="149">
        <v>1</v>
      </c>
      <c r="C60" s="149">
        <v>1</v>
      </c>
      <c r="D60" s="149">
        <v>2</v>
      </c>
      <c r="E60" s="75"/>
      <c r="F60" s="74"/>
    </row>
    <row r="61" spans="1:6" ht="25.5">
      <c r="A61" s="61" t="s">
        <v>445</v>
      </c>
      <c r="B61" s="149">
        <v>1</v>
      </c>
      <c r="C61" s="149">
        <v>1</v>
      </c>
      <c r="D61" s="149">
        <v>2</v>
      </c>
      <c r="E61" s="75"/>
      <c r="F61" s="74"/>
    </row>
    <row r="62" spans="1:6" ht="25.5">
      <c r="A62" s="61" t="s">
        <v>446</v>
      </c>
      <c r="B62" s="149">
        <v>1</v>
      </c>
      <c r="C62" s="149">
        <v>1</v>
      </c>
      <c r="D62" s="149">
        <v>2</v>
      </c>
      <c r="E62" s="75"/>
      <c r="F62" s="74"/>
    </row>
    <row r="63" spans="1:6" ht="25.5">
      <c r="A63" s="61" t="s">
        <v>447</v>
      </c>
      <c r="B63" s="149">
        <v>1</v>
      </c>
      <c r="C63" s="149">
        <v>1</v>
      </c>
      <c r="D63" s="149">
        <v>2</v>
      </c>
      <c r="E63" s="75"/>
      <c r="F63" s="74"/>
    </row>
    <row r="64" spans="1:6" ht="25.5">
      <c r="A64" s="61" t="s">
        <v>448</v>
      </c>
      <c r="B64" s="149">
        <v>1</v>
      </c>
      <c r="C64" s="149">
        <v>1</v>
      </c>
      <c r="D64" s="149">
        <v>2</v>
      </c>
      <c r="E64" s="75"/>
      <c r="F64" s="74"/>
    </row>
    <row r="65" spans="1:6" ht="25.5">
      <c r="A65" s="61" t="s">
        <v>449</v>
      </c>
      <c r="B65" s="149">
        <v>1</v>
      </c>
      <c r="C65" s="149">
        <v>1</v>
      </c>
      <c r="D65" s="149">
        <v>2</v>
      </c>
      <c r="E65" s="75"/>
      <c r="F65" s="74"/>
    </row>
    <row r="66" spans="1:6" ht="38.25">
      <c r="A66" s="61" t="s">
        <v>450</v>
      </c>
      <c r="B66" s="149">
        <v>1</v>
      </c>
      <c r="C66" s="149">
        <v>1</v>
      </c>
      <c r="D66" s="149">
        <v>2</v>
      </c>
      <c r="E66" s="75"/>
      <c r="F66" s="74"/>
    </row>
    <row r="67" spans="1:6" ht="38.25">
      <c r="A67" s="61" t="s">
        <v>451</v>
      </c>
      <c r="B67" s="149">
        <v>1</v>
      </c>
      <c r="C67" s="149">
        <v>1</v>
      </c>
      <c r="D67" s="149">
        <v>2</v>
      </c>
      <c r="E67" s="75"/>
      <c r="F67" s="74"/>
    </row>
    <row r="68" spans="1:6" ht="45.75" customHeight="1">
      <c r="A68" s="61" t="s">
        <v>452</v>
      </c>
      <c r="B68" s="149">
        <v>1</v>
      </c>
      <c r="C68" s="149">
        <v>1</v>
      </c>
      <c r="D68" s="149">
        <v>2</v>
      </c>
      <c r="E68" s="75"/>
      <c r="F68" s="74"/>
    </row>
    <row r="69" spans="1:6" ht="181.5" customHeight="1">
      <c r="A69" s="59" t="s">
        <v>453</v>
      </c>
      <c r="B69" s="59"/>
      <c r="C69" s="59"/>
      <c r="D69" s="59">
        <f>SUM(D70:D74)</f>
        <v>10</v>
      </c>
      <c r="E69" s="73" t="s">
        <v>454</v>
      </c>
      <c r="F69" s="74"/>
    </row>
    <row r="70" spans="1:6" ht="27" customHeight="1">
      <c r="A70" s="61" t="s">
        <v>455</v>
      </c>
      <c r="B70" s="149">
        <v>1</v>
      </c>
      <c r="C70" s="149">
        <v>1</v>
      </c>
      <c r="D70" s="149">
        <f>B70+C70</f>
        <v>2</v>
      </c>
      <c r="E70" s="75"/>
      <c r="F70" s="74"/>
    </row>
    <row r="71" spans="1:6" ht="29.25" customHeight="1">
      <c r="A71" s="61" t="s">
        <v>456</v>
      </c>
      <c r="B71" s="149">
        <v>1</v>
      </c>
      <c r="C71" s="149">
        <v>1</v>
      </c>
      <c r="D71" s="149">
        <f>B71+C71</f>
        <v>2</v>
      </c>
      <c r="E71" s="75"/>
      <c r="F71" s="74"/>
    </row>
    <row r="72" spans="1:6" ht="30" customHeight="1">
      <c r="A72" s="61" t="s">
        <v>457</v>
      </c>
      <c r="B72" s="149">
        <v>1</v>
      </c>
      <c r="C72" s="149">
        <v>1</v>
      </c>
      <c r="D72" s="149">
        <f>B72+C72</f>
        <v>2</v>
      </c>
      <c r="E72" s="75"/>
      <c r="F72" s="74"/>
    </row>
    <row r="73" spans="1:6" ht="28.5" customHeight="1">
      <c r="A73" s="61" t="s">
        <v>458</v>
      </c>
      <c r="B73" s="149">
        <v>1</v>
      </c>
      <c r="C73" s="149">
        <v>1</v>
      </c>
      <c r="D73" s="149">
        <f>B73+C73</f>
        <v>2</v>
      </c>
      <c r="E73" s="75"/>
      <c r="F73" s="74"/>
    </row>
    <row r="74" spans="1:6" ht="25.5">
      <c r="A74" s="61" t="s">
        <v>459</v>
      </c>
      <c r="B74" s="149">
        <v>1</v>
      </c>
      <c r="C74" s="149">
        <v>1</v>
      </c>
      <c r="D74" s="149">
        <f>B74+C74</f>
        <v>2</v>
      </c>
      <c r="E74" s="77"/>
      <c r="F74" s="74"/>
    </row>
    <row r="75" spans="1:6" ht="14.1" customHeight="1">
      <c r="A75" s="59" t="s">
        <v>460</v>
      </c>
      <c r="B75" s="59"/>
      <c r="C75" s="59"/>
      <c r="D75" s="60">
        <f>SUM(D76:D85)</f>
        <v>20</v>
      </c>
      <c r="E75" s="152" t="s">
        <v>461</v>
      </c>
      <c r="F75" s="74"/>
    </row>
    <row r="76" spans="1:6" ht="25.5">
      <c r="A76" s="61" t="s">
        <v>462</v>
      </c>
      <c r="B76" s="148">
        <v>1</v>
      </c>
      <c r="C76" s="148">
        <v>1</v>
      </c>
      <c r="D76" s="149">
        <f>B76+C76</f>
        <v>2</v>
      </c>
      <c r="E76" s="152"/>
      <c r="F76" s="74"/>
    </row>
    <row r="77" spans="1:6" ht="25.5">
      <c r="A77" s="61" t="s">
        <v>463</v>
      </c>
      <c r="B77" s="148">
        <v>1</v>
      </c>
      <c r="C77" s="148">
        <v>1</v>
      </c>
      <c r="D77" s="149">
        <f t="shared" ref="D77:D85" si="1">B77+C77</f>
        <v>2</v>
      </c>
      <c r="E77" s="152"/>
      <c r="F77" s="74"/>
    </row>
    <row r="78" spans="1:6" ht="25.5">
      <c r="A78" s="61" t="s">
        <v>464</v>
      </c>
      <c r="B78" s="148">
        <v>1</v>
      </c>
      <c r="C78" s="148">
        <v>1</v>
      </c>
      <c r="D78" s="149">
        <f t="shared" si="1"/>
        <v>2</v>
      </c>
      <c r="E78" s="152"/>
      <c r="F78" s="74"/>
    </row>
    <row r="79" spans="1:6" ht="38.25">
      <c r="A79" s="61" t="s">
        <v>465</v>
      </c>
      <c r="B79" s="148">
        <v>1</v>
      </c>
      <c r="C79" s="148">
        <v>1</v>
      </c>
      <c r="D79" s="149">
        <f t="shared" si="1"/>
        <v>2</v>
      </c>
      <c r="E79" s="152"/>
      <c r="F79" s="74"/>
    </row>
    <row r="80" spans="1:6" ht="25.5">
      <c r="A80" s="61" t="s">
        <v>466</v>
      </c>
      <c r="B80" s="148">
        <v>1</v>
      </c>
      <c r="C80" s="148">
        <v>1</v>
      </c>
      <c r="D80" s="149">
        <f t="shared" si="1"/>
        <v>2</v>
      </c>
      <c r="E80" s="152"/>
      <c r="F80" s="74"/>
    </row>
    <row r="81" spans="1:6" ht="25.5">
      <c r="A81" s="61" t="s">
        <v>467</v>
      </c>
      <c r="B81" s="148">
        <v>1</v>
      </c>
      <c r="C81" s="148">
        <v>1</v>
      </c>
      <c r="D81" s="149">
        <f t="shared" si="1"/>
        <v>2</v>
      </c>
      <c r="E81" s="152"/>
      <c r="F81" s="74"/>
    </row>
    <row r="82" spans="1:6" ht="25.5">
      <c r="A82" s="61" t="s">
        <v>468</v>
      </c>
      <c r="B82" s="148">
        <v>1</v>
      </c>
      <c r="C82" s="148">
        <v>1</v>
      </c>
      <c r="D82" s="149">
        <f t="shared" si="1"/>
        <v>2</v>
      </c>
      <c r="E82" s="152"/>
      <c r="F82" s="74"/>
    </row>
    <row r="83" spans="1:6" ht="25.5">
      <c r="A83" s="61" t="s">
        <v>469</v>
      </c>
      <c r="B83" s="148">
        <v>1</v>
      </c>
      <c r="C83" s="148">
        <v>1</v>
      </c>
      <c r="D83" s="149">
        <f t="shared" si="1"/>
        <v>2</v>
      </c>
      <c r="E83" s="152"/>
      <c r="F83" s="74"/>
    </row>
    <row r="84" spans="1:6" ht="38.25">
      <c r="A84" s="61" t="s">
        <v>470</v>
      </c>
      <c r="B84" s="148">
        <v>1</v>
      </c>
      <c r="C84" s="148">
        <v>1</v>
      </c>
      <c r="D84" s="149">
        <f t="shared" si="1"/>
        <v>2</v>
      </c>
      <c r="E84" s="152"/>
      <c r="F84" s="74"/>
    </row>
    <row r="85" spans="1:6" ht="25.5">
      <c r="A85" s="61" t="s">
        <v>471</v>
      </c>
      <c r="B85" s="148">
        <v>1</v>
      </c>
      <c r="C85" s="148">
        <v>1</v>
      </c>
      <c r="D85" s="149">
        <f t="shared" si="1"/>
        <v>2</v>
      </c>
      <c r="E85" s="152"/>
      <c r="F85" s="74"/>
    </row>
    <row r="86" spans="1:6" ht="24.75" customHeight="1">
      <c r="A86" s="59" t="s">
        <v>472</v>
      </c>
      <c r="B86" s="60"/>
      <c r="C86" s="60"/>
      <c r="D86" s="60">
        <f>SUM(D87:D101)</f>
        <v>30</v>
      </c>
      <c r="E86" s="73" t="s">
        <v>473</v>
      </c>
      <c r="F86" s="74"/>
    </row>
    <row r="87" spans="1:6" ht="25.5">
      <c r="A87" s="61" t="s">
        <v>474</v>
      </c>
      <c r="B87" s="148">
        <v>1</v>
      </c>
      <c r="C87" s="148">
        <v>1</v>
      </c>
      <c r="D87" s="149">
        <v>2</v>
      </c>
      <c r="E87" s="75"/>
      <c r="F87" s="74"/>
    </row>
    <row r="88" spans="1:6" ht="25.5">
      <c r="A88" s="61" t="s">
        <v>475</v>
      </c>
      <c r="B88" s="148">
        <v>1</v>
      </c>
      <c r="C88" s="148">
        <v>1</v>
      </c>
      <c r="D88" s="149">
        <v>2</v>
      </c>
      <c r="E88" s="75"/>
      <c r="F88" s="74"/>
    </row>
    <row r="89" spans="1:6" ht="25.5">
      <c r="A89" s="61" t="s">
        <v>476</v>
      </c>
      <c r="B89" s="148">
        <v>1</v>
      </c>
      <c r="C89" s="148">
        <v>1</v>
      </c>
      <c r="D89" s="149">
        <v>2</v>
      </c>
      <c r="E89" s="75"/>
      <c r="F89" s="74"/>
    </row>
    <row r="90" spans="1:6" ht="25.5">
      <c r="A90" s="61" t="s">
        <v>477</v>
      </c>
      <c r="B90" s="148">
        <v>1</v>
      </c>
      <c r="C90" s="148">
        <v>1</v>
      </c>
      <c r="D90" s="149">
        <v>2</v>
      </c>
      <c r="E90" s="75"/>
      <c r="F90" s="74"/>
    </row>
    <row r="91" spans="1:6" ht="25.5">
      <c r="A91" s="61" t="s">
        <v>478</v>
      </c>
      <c r="B91" s="148">
        <v>1</v>
      </c>
      <c r="C91" s="148">
        <v>1</v>
      </c>
      <c r="D91" s="149">
        <v>2</v>
      </c>
      <c r="E91" s="75"/>
      <c r="F91" s="74"/>
    </row>
    <row r="92" spans="1:6" ht="38.25">
      <c r="A92" s="61" t="s">
        <v>479</v>
      </c>
      <c r="B92" s="148">
        <v>1</v>
      </c>
      <c r="C92" s="148">
        <v>1</v>
      </c>
      <c r="D92" s="149">
        <v>2</v>
      </c>
      <c r="E92" s="75"/>
      <c r="F92" s="74"/>
    </row>
    <row r="93" spans="1:6" ht="38.25">
      <c r="A93" s="61" t="s">
        <v>480</v>
      </c>
      <c r="B93" s="148">
        <v>1</v>
      </c>
      <c r="C93" s="148">
        <v>1</v>
      </c>
      <c r="D93" s="149">
        <v>2</v>
      </c>
      <c r="E93" s="75"/>
      <c r="F93" s="74"/>
    </row>
    <row r="94" spans="1:6" ht="25.5">
      <c r="A94" s="61" t="s">
        <v>481</v>
      </c>
      <c r="B94" s="148">
        <v>1</v>
      </c>
      <c r="C94" s="148">
        <v>1</v>
      </c>
      <c r="D94" s="149">
        <v>2</v>
      </c>
      <c r="E94" s="75"/>
      <c r="F94" s="74"/>
    </row>
    <row r="95" spans="1:6" ht="25.5">
      <c r="A95" s="61" t="s">
        <v>482</v>
      </c>
      <c r="B95" s="148">
        <v>1</v>
      </c>
      <c r="C95" s="148">
        <v>1</v>
      </c>
      <c r="D95" s="149">
        <v>2</v>
      </c>
      <c r="E95" s="75"/>
      <c r="F95" s="74"/>
    </row>
    <row r="96" spans="1:6" ht="25.5">
      <c r="A96" s="61" t="s">
        <v>483</v>
      </c>
      <c r="B96" s="148">
        <v>1</v>
      </c>
      <c r="C96" s="148">
        <v>1</v>
      </c>
      <c r="D96" s="149">
        <v>2</v>
      </c>
      <c r="E96" s="75"/>
      <c r="F96" s="74"/>
    </row>
    <row r="97" spans="1:6" ht="25.5">
      <c r="A97" s="61" t="s">
        <v>484</v>
      </c>
      <c r="B97" s="148">
        <v>1</v>
      </c>
      <c r="C97" s="148">
        <v>1</v>
      </c>
      <c r="D97" s="149">
        <v>2</v>
      </c>
      <c r="E97" s="75"/>
      <c r="F97" s="74"/>
    </row>
    <row r="98" spans="1:6" ht="38.25">
      <c r="A98" s="61" t="s">
        <v>485</v>
      </c>
      <c r="B98" s="148">
        <v>1</v>
      </c>
      <c r="C98" s="148">
        <v>1</v>
      </c>
      <c r="D98" s="149">
        <v>2</v>
      </c>
      <c r="E98" s="75"/>
      <c r="F98" s="74"/>
    </row>
    <row r="99" spans="1:6" ht="38.25">
      <c r="A99" s="61" t="s">
        <v>486</v>
      </c>
      <c r="B99" s="148">
        <v>1</v>
      </c>
      <c r="C99" s="148">
        <v>1</v>
      </c>
      <c r="D99" s="149">
        <v>2</v>
      </c>
      <c r="E99" s="75"/>
      <c r="F99" s="74"/>
    </row>
    <row r="100" spans="1:6" ht="25.5">
      <c r="A100" s="61" t="s">
        <v>487</v>
      </c>
      <c r="B100" s="148">
        <v>1</v>
      </c>
      <c r="C100" s="148">
        <v>1</v>
      </c>
      <c r="D100" s="149">
        <v>2</v>
      </c>
      <c r="E100" s="75"/>
      <c r="F100" s="74"/>
    </row>
    <row r="101" spans="1:6" ht="38.25">
      <c r="A101" s="61" t="s">
        <v>488</v>
      </c>
      <c r="B101" s="148">
        <v>1</v>
      </c>
      <c r="C101" s="148">
        <v>1</v>
      </c>
      <c r="D101" s="149">
        <v>2</v>
      </c>
      <c r="E101" s="75"/>
      <c r="F101" s="74"/>
    </row>
    <row r="102" spans="1:6" ht="38.25" customHeight="1">
      <c r="A102" s="59" t="s">
        <v>489</v>
      </c>
      <c r="B102" s="60"/>
      <c r="C102" s="60"/>
      <c r="D102" s="60">
        <f>SUM(D103:D108)</f>
        <v>12</v>
      </c>
      <c r="E102" s="73" t="s">
        <v>490</v>
      </c>
      <c r="F102" s="74"/>
    </row>
    <row r="103" spans="1:6" ht="51">
      <c r="A103" s="61" t="s">
        <v>491</v>
      </c>
      <c r="B103" s="153">
        <v>1</v>
      </c>
      <c r="C103" s="153">
        <v>1</v>
      </c>
      <c r="D103" s="153">
        <f t="shared" ref="D103:D108" si="2">B103+C103</f>
        <v>2</v>
      </c>
      <c r="E103" s="75"/>
      <c r="F103" s="74"/>
    </row>
    <row r="104" spans="1:6" ht="25.5">
      <c r="A104" s="61" t="s">
        <v>492</v>
      </c>
      <c r="B104" s="153">
        <v>1</v>
      </c>
      <c r="C104" s="153">
        <v>1</v>
      </c>
      <c r="D104" s="153">
        <f t="shared" si="2"/>
        <v>2</v>
      </c>
      <c r="E104" s="75"/>
      <c r="F104" s="74"/>
    </row>
    <row r="105" spans="1:6" ht="25.5">
      <c r="A105" s="61" t="s">
        <v>493</v>
      </c>
      <c r="B105" s="153">
        <v>1</v>
      </c>
      <c r="C105" s="153">
        <v>1</v>
      </c>
      <c r="D105" s="153">
        <f t="shared" si="2"/>
        <v>2</v>
      </c>
      <c r="E105" s="75"/>
      <c r="F105" s="74"/>
    </row>
    <row r="106" spans="1:6" ht="38.25">
      <c r="A106" s="61" t="s">
        <v>494</v>
      </c>
      <c r="B106" s="153">
        <v>1</v>
      </c>
      <c r="C106" s="153">
        <v>1</v>
      </c>
      <c r="D106" s="153">
        <f t="shared" si="2"/>
        <v>2</v>
      </c>
      <c r="E106" s="75"/>
      <c r="F106" s="74"/>
    </row>
    <row r="107" spans="1:6" ht="38.25">
      <c r="A107" s="61" t="s">
        <v>495</v>
      </c>
      <c r="B107" s="153">
        <v>1</v>
      </c>
      <c r="C107" s="153">
        <v>1</v>
      </c>
      <c r="D107" s="153">
        <f t="shared" si="2"/>
        <v>2</v>
      </c>
      <c r="E107" s="75"/>
      <c r="F107" s="74"/>
    </row>
    <row r="108" spans="1:6" ht="25.5">
      <c r="A108" s="61" t="s">
        <v>496</v>
      </c>
      <c r="B108" s="153">
        <v>1</v>
      </c>
      <c r="C108" s="153">
        <v>1</v>
      </c>
      <c r="D108" s="153">
        <f t="shared" si="2"/>
        <v>2</v>
      </c>
      <c r="E108" s="77"/>
      <c r="F108" s="74"/>
    </row>
    <row r="109" spans="1:6" ht="111" customHeight="1">
      <c r="A109" s="59" t="s">
        <v>497</v>
      </c>
      <c r="B109" s="60"/>
      <c r="C109" s="60"/>
      <c r="D109" s="60">
        <f>SUM(D110:D115)</f>
        <v>12</v>
      </c>
      <c r="E109" s="73" t="s">
        <v>498</v>
      </c>
      <c r="F109" s="74"/>
    </row>
    <row r="110" spans="1:6" ht="38.25">
      <c r="A110" s="61" t="s">
        <v>499</v>
      </c>
      <c r="B110" s="149">
        <v>1</v>
      </c>
      <c r="C110" s="149">
        <v>1</v>
      </c>
      <c r="D110" s="149">
        <v>2</v>
      </c>
      <c r="E110" s="75"/>
      <c r="F110" s="74"/>
    </row>
    <row r="111" spans="1:6" ht="38.25">
      <c r="A111" s="61" t="s">
        <v>500</v>
      </c>
      <c r="B111" s="149">
        <v>1</v>
      </c>
      <c r="C111" s="149">
        <v>1</v>
      </c>
      <c r="D111" s="149">
        <v>2</v>
      </c>
      <c r="E111" s="75"/>
      <c r="F111" s="74"/>
    </row>
    <row r="112" spans="1:6" ht="25.5">
      <c r="A112" s="61" t="s">
        <v>501</v>
      </c>
      <c r="B112" s="149">
        <v>1</v>
      </c>
      <c r="C112" s="149">
        <v>1</v>
      </c>
      <c r="D112" s="149">
        <v>2</v>
      </c>
      <c r="E112" s="75"/>
      <c r="F112" s="74"/>
    </row>
    <row r="113" spans="1:6" ht="51">
      <c r="A113" s="61" t="s">
        <v>502</v>
      </c>
      <c r="B113" s="149">
        <v>1</v>
      </c>
      <c r="C113" s="149">
        <v>1</v>
      </c>
      <c r="D113" s="149">
        <v>2</v>
      </c>
      <c r="E113" s="75"/>
      <c r="F113" s="74"/>
    </row>
    <row r="114" spans="1:6" ht="38.25">
      <c r="A114" s="61" t="s">
        <v>503</v>
      </c>
      <c r="B114" s="149">
        <v>1</v>
      </c>
      <c r="C114" s="149">
        <v>1</v>
      </c>
      <c r="D114" s="149">
        <v>2</v>
      </c>
      <c r="E114" s="75"/>
      <c r="F114" s="74"/>
    </row>
    <row r="115" spans="1:6" ht="25.5">
      <c r="A115" s="61" t="s">
        <v>504</v>
      </c>
      <c r="B115" s="149">
        <v>1</v>
      </c>
      <c r="C115" s="149">
        <v>1</v>
      </c>
      <c r="D115" s="149">
        <v>2</v>
      </c>
      <c r="E115" s="77"/>
      <c r="F115" s="74"/>
    </row>
    <row r="116" spans="1:6" ht="61.5" customHeight="1">
      <c r="A116" s="59" t="s">
        <v>505</v>
      </c>
      <c r="B116" s="60"/>
      <c r="C116" s="60"/>
      <c r="D116" s="60">
        <f>SUM(D117:D120)</f>
        <v>8</v>
      </c>
      <c r="E116" s="73" t="s">
        <v>506</v>
      </c>
      <c r="F116" s="74"/>
    </row>
    <row r="117" spans="1:6" ht="25.5">
      <c r="A117" s="61" t="s">
        <v>507</v>
      </c>
      <c r="B117" s="149">
        <v>1</v>
      </c>
      <c r="C117" s="149">
        <v>1</v>
      </c>
      <c r="D117" s="149">
        <v>2</v>
      </c>
      <c r="E117" s="75"/>
      <c r="F117" s="74"/>
    </row>
    <row r="118" spans="1:6" ht="25.5">
      <c r="A118" s="61" t="s">
        <v>508</v>
      </c>
      <c r="B118" s="149">
        <v>1</v>
      </c>
      <c r="C118" s="149">
        <v>1</v>
      </c>
      <c r="D118" s="149">
        <v>2</v>
      </c>
      <c r="E118" s="75"/>
      <c r="F118" s="74"/>
    </row>
    <row r="119" spans="1:6" ht="25.5">
      <c r="A119" s="61" t="s">
        <v>509</v>
      </c>
      <c r="B119" s="149">
        <v>1</v>
      </c>
      <c r="C119" s="149">
        <v>1</v>
      </c>
      <c r="D119" s="149">
        <v>2</v>
      </c>
      <c r="E119" s="75"/>
      <c r="F119" s="74"/>
    </row>
    <row r="120" spans="1:6" ht="38.25">
      <c r="A120" s="61" t="s">
        <v>510</v>
      </c>
      <c r="B120" s="149">
        <v>1</v>
      </c>
      <c r="C120" s="149">
        <v>1</v>
      </c>
      <c r="D120" s="149">
        <v>2</v>
      </c>
      <c r="E120" s="77"/>
      <c r="F120" s="74"/>
    </row>
    <row r="121" spans="1:6" ht="121.5" customHeight="1">
      <c r="A121" s="59" t="s">
        <v>511</v>
      </c>
      <c r="B121" s="60"/>
      <c r="C121" s="60"/>
      <c r="D121" s="60">
        <f>SUM(D122:D125)</f>
        <v>8</v>
      </c>
      <c r="E121" s="71" t="s">
        <v>512</v>
      </c>
      <c r="F121" s="110"/>
    </row>
    <row r="122" spans="1:6" ht="25.5">
      <c r="A122" s="61" t="s">
        <v>513</v>
      </c>
      <c r="B122" s="149">
        <v>1</v>
      </c>
      <c r="C122" s="149">
        <v>1</v>
      </c>
      <c r="D122" s="149">
        <v>2</v>
      </c>
      <c r="E122" s="71"/>
      <c r="F122" s="76"/>
    </row>
    <row r="123" spans="1:6" ht="25.5">
      <c r="A123" s="61" t="s">
        <v>514</v>
      </c>
      <c r="B123" s="149">
        <v>1</v>
      </c>
      <c r="C123" s="149">
        <v>1</v>
      </c>
      <c r="D123" s="149">
        <v>2</v>
      </c>
      <c r="E123" s="71"/>
      <c r="F123" s="76"/>
    </row>
    <row r="124" spans="1:6" ht="25.5">
      <c r="A124" s="61" t="s">
        <v>515</v>
      </c>
      <c r="B124" s="149">
        <v>1</v>
      </c>
      <c r="C124" s="149">
        <v>1</v>
      </c>
      <c r="D124" s="149">
        <v>2</v>
      </c>
      <c r="E124" s="71"/>
      <c r="F124" s="76"/>
    </row>
    <row r="125" spans="1:6" ht="30" customHeight="1">
      <c r="A125" s="154" t="s">
        <v>516</v>
      </c>
      <c r="B125" s="155">
        <v>1</v>
      </c>
      <c r="C125" s="155">
        <v>1</v>
      </c>
      <c r="D125" s="155">
        <v>2</v>
      </c>
      <c r="E125" s="73"/>
      <c r="F125" s="76"/>
    </row>
    <row r="126" spans="1:6">
      <c r="A126" s="78" t="s">
        <v>224</v>
      </c>
      <c r="B126" s="148">
        <f>SUM(B8:B125)</f>
        <v>98</v>
      </c>
      <c r="C126" s="148">
        <f>SUM(C8:C125)</f>
        <v>99</v>
      </c>
      <c r="D126" s="149">
        <f>SUM(D8+D14+D22+D39+D45+D49+D56+D59+D69+D75+D86+D102+D109+D116+D121)</f>
        <v>197</v>
      </c>
      <c r="E126" s="156"/>
      <c r="F126" s="74"/>
    </row>
  </sheetData>
  <mergeCells count="19">
    <mergeCell ref="F5:F7"/>
    <mergeCell ref="E59:E68"/>
    <mergeCell ref="E69:E74"/>
    <mergeCell ref="E75:E85"/>
    <mergeCell ref="A1:E1"/>
    <mergeCell ref="E14:E21"/>
    <mergeCell ref="E22:E38"/>
    <mergeCell ref="E39:E44"/>
    <mergeCell ref="E45:E48"/>
    <mergeCell ref="E49:E55"/>
    <mergeCell ref="E56:E58"/>
    <mergeCell ref="D5:D7"/>
    <mergeCell ref="E5:E7"/>
    <mergeCell ref="E8:E13"/>
    <mergeCell ref="E116:E120"/>
    <mergeCell ref="E121:E125"/>
    <mergeCell ref="E86:E101"/>
    <mergeCell ref="E102:E108"/>
    <mergeCell ref="E109:E11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99"/>
  <sheetViews>
    <sheetView topLeftCell="A42" zoomScaleNormal="100" workbookViewId="0">
      <selection activeCell="A42" sqref="A1:E99"/>
    </sheetView>
  </sheetViews>
  <sheetFormatPr defaultColWidth="9.140625" defaultRowHeight="13.5"/>
  <cols>
    <col min="1" max="1" width="48.85546875" style="10" customWidth="1"/>
    <col min="2" max="2" width="11" style="10" customWidth="1"/>
    <col min="3" max="3" width="14.28515625" style="10" customWidth="1"/>
    <col min="4" max="4" width="112.7109375" style="10" customWidth="1"/>
    <col min="5" max="5" width="36.42578125" style="10" customWidth="1"/>
    <col min="6" max="16384" width="9.140625" style="10"/>
  </cols>
  <sheetData>
    <row r="1" spans="1:5">
      <c r="A1" s="62" t="s">
        <v>517</v>
      </c>
      <c r="B1" s="63"/>
      <c r="C1" s="63"/>
      <c r="D1" s="63"/>
      <c r="E1" s="74"/>
    </row>
    <row r="2" spans="1:5" ht="25.5">
      <c r="A2" s="51" t="s">
        <v>1075</v>
      </c>
      <c r="B2" s="64"/>
      <c r="C2" s="65"/>
      <c r="D2" s="122"/>
      <c r="E2" s="66"/>
    </row>
    <row r="3" spans="1:5">
      <c r="A3" s="51" t="s">
        <v>38</v>
      </c>
      <c r="B3" s="67">
        <v>3</v>
      </c>
      <c r="C3" s="65"/>
      <c r="D3" s="122"/>
      <c r="E3" s="66"/>
    </row>
    <row r="4" spans="1:5" ht="38.25">
      <c r="A4" s="51" t="s">
        <v>1076</v>
      </c>
      <c r="B4" s="51" t="s">
        <v>518</v>
      </c>
      <c r="C4" s="65"/>
      <c r="D4" s="122"/>
      <c r="E4" s="66"/>
    </row>
    <row r="5" spans="1:5">
      <c r="A5" s="54" t="s">
        <v>519</v>
      </c>
      <c r="B5" s="68">
        <v>1</v>
      </c>
      <c r="C5" s="123" t="s">
        <v>41</v>
      </c>
      <c r="D5" s="124" t="s">
        <v>42</v>
      </c>
      <c r="E5" s="125"/>
    </row>
    <row r="6" spans="1:5" ht="13.5" customHeight="1">
      <c r="A6" s="54" t="s">
        <v>520</v>
      </c>
      <c r="B6" s="68"/>
      <c r="C6" s="123"/>
      <c r="D6" s="124"/>
      <c r="E6" s="126"/>
    </row>
    <row r="7" spans="1:5">
      <c r="A7" s="55" t="s">
        <v>47</v>
      </c>
      <c r="B7" s="69"/>
      <c r="C7" s="127"/>
      <c r="D7" s="128"/>
      <c r="E7" s="129"/>
    </row>
    <row r="8" spans="1:5" ht="51.75" customHeight="1">
      <c r="A8" s="59" t="s">
        <v>521</v>
      </c>
      <c r="B8" s="70"/>
      <c r="C8" s="60">
        <v>2</v>
      </c>
      <c r="D8" s="130" t="s">
        <v>522</v>
      </c>
      <c r="E8" s="131"/>
    </row>
    <row r="9" spans="1:5" ht="31.5" customHeight="1">
      <c r="A9" s="61" t="s">
        <v>523</v>
      </c>
      <c r="B9" s="132">
        <v>1</v>
      </c>
      <c r="C9" s="132">
        <v>1</v>
      </c>
      <c r="D9" s="133"/>
      <c r="E9" s="134"/>
    </row>
    <row r="10" spans="1:5" ht="92.25" customHeight="1">
      <c r="A10" s="135" t="s">
        <v>524</v>
      </c>
      <c r="B10" s="132">
        <v>1</v>
      </c>
      <c r="C10" s="132">
        <v>1</v>
      </c>
      <c r="D10" s="133"/>
      <c r="E10" s="134"/>
    </row>
    <row r="11" spans="1:5" ht="44.25" customHeight="1">
      <c r="A11" s="59" t="s">
        <v>525</v>
      </c>
      <c r="B11" s="70"/>
      <c r="C11" s="60">
        <v>10</v>
      </c>
      <c r="D11" s="130" t="s">
        <v>526</v>
      </c>
      <c r="E11" s="131"/>
    </row>
    <row r="12" spans="1:5" ht="25.5">
      <c r="A12" s="61" t="s">
        <v>527</v>
      </c>
      <c r="B12" s="74">
        <v>1</v>
      </c>
      <c r="C12" s="74">
        <v>1</v>
      </c>
      <c r="D12" s="133"/>
      <c r="E12" s="134"/>
    </row>
    <row r="13" spans="1:5" ht="25.5">
      <c r="A13" s="61" t="s">
        <v>528</v>
      </c>
      <c r="B13" s="74">
        <v>1</v>
      </c>
      <c r="C13" s="74">
        <v>1</v>
      </c>
      <c r="D13" s="133"/>
      <c r="E13" s="134"/>
    </row>
    <row r="14" spans="1:5" ht="25.5">
      <c r="A14" s="61" t="s">
        <v>529</v>
      </c>
      <c r="B14" s="74">
        <v>1</v>
      </c>
      <c r="C14" s="74">
        <v>1</v>
      </c>
      <c r="D14" s="133"/>
      <c r="E14" s="134"/>
    </row>
    <row r="15" spans="1:5" ht="25.5">
      <c r="A15" s="61" t="s">
        <v>530</v>
      </c>
      <c r="B15" s="74">
        <v>1</v>
      </c>
      <c r="C15" s="74">
        <v>1</v>
      </c>
      <c r="D15" s="133"/>
      <c r="E15" s="134"/>
    </row>
    <row r="16" spans="1:5" ht="25.5">
      <c r="A16" s="61" t="s">
        <v>531</v>
      </c>
      <c r="B16" s="74">
        <v>1</v>
      </c>
      <c r="C16" s="74">
        <v>1</v>
      </c>
      <c r="D16" s="133"/>
      <c r="E16" s="134"/>
    </row>
    <row r="17" spans="1:5" ht="25.5">
      <c r="A17" s="61" t="s">
        <v>532</v>
      </c>
      <c r="B17" s="74">
        <v>1</v>
      </c>
      <c r="C17" s="74">
        <v>1</v>
      </c>
      <c r="D17" s="133"/>
      <c r="E17" s="134"/>
    </row>
    <row r="18" spans="1:5" ht="14.25" customHeight="1">
      <c r="A18" s="61" t="s">
        <v>533</v>
      </c>
      <c r="B18" s="74">
        <v>1</v>
      </c>
      <c r="C18" s="74">
        <v>1</v>
      </c>
      <c r="D18" s="133"/>
      <c r="E18" s="134"/>
    </row>
    <row r="19" spans="1:5" ht="25.5">
      <c r="A19" s="61" t="s">
        <v>534</v>
      </c>
      <c r="B19" s="74">
        <v>1</v>
      </c>
      <c r="C19" s="74">
        <v>1</v>
      </c>
      <c r="D19" s="133"/>
      <c r="E19" s="134"/>
    </row>
    <row r="20" spans="1:5" ht="25.5">
      <c r="A20" s="61" t="s">
        <v>535</v>
      </c>
      <c r="B20" s="74">
        <v>1</v>
      </c>
      <c r="C20" s="74">
        <v>1</v>
      </c>
      <c r="D20" s="133"/>
      <c r="E20" s="134"/>
    </row>
    <row r="21" spans="1:5" ht="25.5">
      <c r="A21" s="61" t="s">
        <v>536</v>
      </c>
      <c r="B21" s="74">
        <v>1</v>
      </c>
      <c r="C21" s="74">
        <v>1</v>
      </c>
      <c r="D21" s="133"/>
      <c r="E21" s="134"/>
    </row>
    <row r="22" spans="1:5" ht="32.450000000000003" customHeight="1">
      <c r="A22" s="59" t="s">
        <v>537</v>
      </c>
      <c r="B22" s="60"/>
      <c r="C22" s="60">
        <v>5</v>
      </c>
      <c r="D22" s="130" t="s">
        <v>538</v>
      </c>
      <c r="E22" s="73" t="s">
        <v>539</v>
      </c>
    </row>
    <row r="23" spans="1:5" ht="25.5">
      <c r="A23" s="61" t="s">
        <v>540</v>
      </c>
      <c r="B23" s="74">
        <v>1</v>
      </c>
      <c r="C23" s="74">
        <v>1</v>
      </c>
      <c r="D23" s="133"/>
      <c r="E23" s="75"/>
    </row>
    <row r="24" spans="1:5" ht="25.5">
      <c r="A24" s="61" t="s">
        <v>541</v>
      </c>
      <c r="B24" s="74">
        <v>1</v>
      </c>
      <c r="C24" s="74">
        <v>1</v>
      </c>
      <c r="D24" s="133"/>
      <c r="E24" s="75"/>
    </row>
    <row r="25" spans="1:5" ht="24" customHeight="1">
      <c r="A25" s="61" t="s">
        <v>542</v>
      </c>
      <c r="B25" s="74">
        <v>1</v>
      </c>
      <c r="C25" s="74">
        <v>1</v>
      </c>
      <c r="D25" s="133"/>
      <c r="E25" s="75"/>
    </row>
    <row r="26" spans="1:5" ht="25.5">
      <c r="A26" s="61" t="s">
        <v>543</v>
      </c>
      <c r="B26" s="74">
        <v>1</v>
      </c>
      <c r="C26" s="74">
        <v>1</v>
      </c>
      <c r="D26" s="133"/>
      <c r="E26" s="75"/>
    </row>
    <row r="27" spans="1:5" ht="25.5">
      <c r="A27" s="61" t="s">
        <v>544</v>
      </c>
      <c r="B27" s="74">
        <v>1</v>
      </c>
      <c r="C27" s="74">
        <v>1</v>
      </c>
      <c r="D27" s="133"/>
      <c r="E27" s="75"/>
    </row>
    <row r="28" spans="1:5" ht="36" customHeight="1">
      <c r="A28" s="59" t="s">
        <v>545</v>
      </c>
      <c r="B28" s="59"/>
      <c r="C28" s="60">
        <f>SUM(C29:C34)</f>
        <v>6</v>
      </c>
      <c r="D28" s="130" t="s">
        <v>546</v>
      </c>
      <c r="E28" s="131"/>
    </row>
    <row r="29" spans="1:5" ht="25.5">
      <c r="A29" s="61" t="s">
        <v>547</v>
      </c>
      <c r="B29" s="74">
        <v>1</v>
      </c>
      <c r="C29" s="74">
        <v>1</v>
      </c>
      <c r="D29" s="133"/>
      <c r="E29" s="134"/>
    </row>
    <row r="30" spans="1:5" ht="25.5">
      <c r="A30" s="61" t="s">
        <v>548</v>
      </c>
      <c r="B30" s="74">
        <v>1</v>
      </c>
      <c r="C30" s="74">
        <v>1</v>
      </c>
      <c r="D30" s="133"/>
      <c r="E30" s="134"/>
    </row>
    <row r="31" spans="1:5" ht="25.5">
      <c r="A31" s="61" t="s">
        <v>549</v>
      </c>
      <c r="B31" s="74">
        <v>1</v>
      </c>
      <c r="C31" s="74">
        <v>1</v>
      </c>
      <c r="D31" s="133"/>
      <c r="E31" s="134"/>
    </row>
    <row r="32" spans="1:5" ht="38.25">
      <c r="A32" s="61" t="s">
        <v>550</v>
      </c>
      <c r="B32" s="74">
        <v>1</v>
      </c>
      <c r="C32" s="74">
        <v>1</v>
      </c>
      <c r="D32" s="133"/>
      <c r="E32" s="134"/>
    </row>
    <row r="33" spans="1:5" ht="25.5">
      <c r="A33" s="61" t="s">
        <v>551</v>
      </c>
      <c r="B33" s="74">
        <v>1</v>
      </c>
      <c r="C33" s="74">
        <v>1</v>
      </c>
      <c r="D33" s="133"/>
      <c r="E33" s="134"/>
    </row>
    <row r="34" spans="1:5" ht="31.5" customHeight="1">
      <c r="A34" s="61" t="s">
        <v>552</v>
      </c>
      <c r="B34" s="74">
        <v>1</v>
      </c>
      <c r="C34" s="74">
        <v>1</v>
      </c>
      <c r="D34" s="136"/>
      <c r="E34" s="137"/>
    </row>
    <row r="35" spans="1:5">
      <c r="A35" s="59" t="s">
        <v>553</v>
      </c>
      <c r="B35" s="59"/>
      <c r="C35" s="59">
        <f>SUM(C36:C40)</f>
        <v>5</v>
      </c>
      <c r="D35" s="130" t="s">
        <v>554</v>
      </c>
      <c r="E35" s="131"/>
    </row>
    <row r="36" spans="1:5" ht="25.5">
      <c r="A36" s="61" t="s">
        <v>555</v>
      </c>
      <c r="B36" s="74">
        <v>1</v>
      </c>
      <c r="C36" s="74">
        <v>1</v>
      </c>
      <c r="D36" s="138"/>
      <c r="E36" s="134"/>
    </row>
    <row r="37" spans="1:5">
      <c r="A37" s="61" t="s">
        <v>556</v>
      </c>
      <c r="B37" s="74">
        <v>1</v>
      </c>
      <c r="C37" s="74">
        <v>1</v>
      </c>
      <c r="D37" s="138"/>
      <c r="E37" s="134"/>
    </row>
    <row r="38" spans="1:5" ht="25.5">
      <c r="A38" s="61" t="s">
        <v>1080</v>
      </c>
      <c r="B38" s="74">
        <v>1</v>
      </c>
      <c r="C38" s="74">
        <v>1</v>
      </c>
      <c r="D38" s="138"/>
      <c r="E38" s="134"/>
    </row>
    <row r="39" spans="1:5" ht="25.5">
      <c r="A39" s="61" t="s">
        <v>557</v>
      </c>
      <c r="B39" s="74">
        <v>1</v>
      </c>
      <c r="C39" s="74">
        <v>1</v>
      </c>
      <c r="D39" s="138"/>
      <c r="E39" s="134"/>
    </row>
    <row r="40" spans="1:5">
      <c r="A40" s="61" t="s">
        <v>558</v>
      </c>
      <c r="B40" s="74">
        <v>1</v>
      </c>
      <c r="C40" s="74">
        <v>1</v>
      </c>
      <c r="D40" s="139"/>
      <c r="E40" s="137"/>
    </row>
    <row r="41" spans="1:5" ht="18" customHeight="1">
      <c r="A41" s="59" t="s">
        <v>559</v>
      </c>
      <c r="B41" s="59"/>
      <c r="C41" s="59">
        <v>1</v>
      </c>
      <c r="D41" s="130" t="s">
        <v>560</v>
      </c>
      <c r="E41" s="131"/>
    </row>
    <row r="42" spans="1:5" ht="25.5">
      <c r="A42" s="135" t="s">
        <v>561</v>
      </c>
      <c r="B42" s="74">
        <v>1</v>
      </c>
      <c r="C42" s="74">
        <v>1</v>
      </c>
      <c r="D42" s="133"/>
      <c r="E42" s="134"/>
    </row>
    <row r="43" spans="1:5" ht="39" customHeight="1">
      <c r="A43" s="59" t="s">
        <v>562</v>
      </c>
      <c r="B43" s="59"/>
      <c r="C43" s="59">
        <v>4</v>
      </c>
      <c r="D43" s="140" t="s">
        <v>563</v>
      </c>
      <c r="E43" s="131"/>
    </row>
    <row r="44" spans="1:5" ht="25.5">
      <c r="A44" s="61" t="s">
        <v>564</v>
      </c>
      <c r="B44" s="74">
        <v>1</v>
      </c>
      <c r="C44" s="74">
        <v>1</v>
      </c>
      <c r="D44" s="140"/>
      <c r="E44" s="134"/>
    </row>
    <row r="45" spans="1:5" ht="25.5">
      <c r="A45" s="61" t="s">
        <v>565</v>
      </c>
      <c r="B45" s="74">
        <v>1</v>
      </c>
      <c r="C45" s="74">
        <v>1</v>
      </c>
      <c r="D45" s="140"/>
      <c r="E45" s="134"/>
    </row>
    <row r="46" spans="1:5">
      <c r="A46" s="61" t="s">
        <v>566</v>
      </c>
      <c r="B46" s="74">
        <v>1</v>
      </c>
      <c r="C46" s="74">
        <v>1</v>
      </c>
      <c r="D46" s="140"/>
      <c r="E46" s="134"/>
    </row>
    <row r="47" spans="1:5" ht="30" customHeight="1">
      <c r="A47" s="61" t="s">
        <v>567</v>
      </c>
      <c r="B47" s="74">
        <v>1</v>
      </c>
      <c r="C47" s="74">
        <v>1</v>
      </c>
      <c r="D47" s="140"/>
      <c r="E47" s="137"/>
    </row>
    <row r="48" spans="1:5" ht="15" customHeight="1">
      <c r="A48" s="59" t="s">
        <v>568</v>
      </c>
      <c r="B48" s="59"/>
      <c r="C48" s="60">
        <v>6</v>
      </c>
      <c r="D48" s="140" t="s">
        <v>569</v>
      </c>
      <c r="E48" s="131"/>
    </row>
    <row r="49" spans="1:5" ht="25.5">
      <c r="A49" s="61" t="s">
        <v>570</v>
      </c>
      <c r="B49" s="74">
        <v>1</v>
      </c>
      <c r="C49" s="74">
        <v>1</v>
      </c>
      <c r="D49" s="140"/>
      <c r="E49" s="134"/>
    </row>
    <row r="50" spans="1:5" ht="25.5">
      <c r="A50" s="61" t="s">
        <v>571</v>
      </c>
      <c r="B50" s="74">
        <v>1</v>
      </c>
      <c r="C50" s="74">
        <v>1</v>
      </c>
      <c r="D50" s="140"/>
      <c r="E50" s="134"/>
    </row>
    <row r="51" spans="1:5" ht="25.5">
      <c r="A51" s="61" t="s">
        <v>572</v>
      </c>
      <c r="B51" s="74">
        <v>1</v>
      </c>
      <c r="C51" s="74">
        <v>1</v>
      </c>
      <c r="D51" s="140"/>
      <c r="E51" s="134"/>
    </row>
    <row r="52" spans="1:5" ht="25.5">
      <c r="A52" s="61" t="s">
        <v>573</v>
      </c>
      <c r="B52" s="74">
        <v>1</v>
      </c>
      <c r="C52" s="74">
        <v>1</v>
      </c>
      <c r="D52" s="140"/>
      <c r="E52" s="134"/>
    </row>
    <row r="53" spans="1:5" ht="25.5">
      <c r="A53" s="61" t="s">
        <v>574</v>
      </c>
      <c r="B53" s="74">
        <v>1</v>
      </c>
      <c r="C53" s="74">
        <v>1</v>
      </c>
      <c r="D53" s="140"/>
      <c r="E53" s="134"/>
    </row>
    <row r="54" spans="1:5" ht="25.5">
      <c r="A54" s="61" t="s">
        <v>575</v>
      </c>
      <c r="B54" s="74">
        <v>1</v>
      </c>
      <c r="C54" s="74">
        <v>1</v>
      </c>
      <c r="D54" s="140"/>
      <c r="E54" s="134"/>
    </row>
    <row r="55" spans="1:5" ht="25.5" customHeight="1">
      <c r="A55" s="59" t="s">
        <v>576</v>
      </c>
      <c r="B55" s="59"/>
      <c r="C55" s="59">
        <v>5</v>
      </c>
      <c r="D55" s="130" t="s">
        <v>577</v>
      </c>
      <c r="E55" s="131"/>
    </row>
    <row r="56" spans="1:5" ht="38.25">
      <c r="A56" s="61" t="s">
        <v>578</v>
      </c>
      <c r="B56" s="74">
        <v>1</v>
      </c>
      <c r="C56" s="74">
        <v>1</v>
      </c>
      <c r="D56" s="133"/>
      <c r="E56" s="134"/>
    </row>
    <row r="57" spans="1:5" ht="25.5">
      <c r="A57" s="61" t="s">
        <v>579</v>
      </c>
      <c r="B57" s="74">
        <v>1</v>
      </c>
      <c r="C57" s="74">
        <v>1</v>
      </c>
      <c r="D57" s="133"/>
      <c r="E57" s="134"/>
    </row>
    <row r="58" spans="1:5" ht="25.5">
      <c r="A58" s="61" t="s">
        <v>580</v>
      </c>
      <c r="B58" s="74">
        <v>1</v>
      </c>
      <c r="C58" s="74">
        <v>1</v>
      </c>
      <c r="D58" s="133"/>
      <c r="E58" s="134"/>
    </row>
    <row r="59" spans="1:5" ht="25.5" customHeight="1">
      <c r="A59" s="61" t="s">
        <v>581</v>
      </c>
      <c r="B59" s="74">
        <v>1</v>
      </c>
      <c r="C59" s="74">
        <v>1</v>
      </c>
      <c r="D59" s="133"/>
      <c r="E59" s="134"/>
    </row>
    <row r="60" spans="1:5" ht="41.25" customHeight="1">
      <c r="A60" s="61" t="s">
        <v>582</v>
      </c>
      <c r="B60" s="74">
        <v>1</v>
      </c>
      <c r="C60" s="74">
        <v>1</v>
      </c>
      <c r="D60" s="136"/>
      <c r="E60" s="137"/>
    </row>
    <row r="61" spans="1:5" ht="25.5">
      <c r="A61" s="59" t="s">
        <v>583</v>
      </c>
      <c r="B61" s="59"/>
      <c r="C61" s="59">
        <v>4</v>
      </c>
      <c r="D61" s="130" t="s">
        <v>584</v>
      </c>
      <c r="E61" s="131"/>
    </row>
    <row r="62" spans="1:5" ht="24.75" customHeight="1">
      <c r="A62" s="61" t="s">
        <v>585</v>
      </c>
      <c r="B62" s="74">
        <v>1</v>
      </c>
      <c r="C62" s="74">
        <v>1</v>
      </c>
      <c r="D62" s="138"/>
      <c r="E62" s="134"/>
    </row>
    <row r="63" spans="1:5" ht="25.5">
      <c r="A63" s="61" t="s">
        <v>586</v>
      </c>
      <c r="B63" s="74">
        <v>1</v>
      </c>
      <c r="C63" s="74">
        <v>1</v>
      </c>
      <c r="D63" s="138"/>
      <c r="E63" s="134"/>
    </row>
    <row r="64" spans="1:5" ht="27.75" customHeight="1">
      <c r="A64" s="61" t="s">
        <v>587</v>
      </c>
      <c r="B64" s="74">
        <v>1</v>
      </c>
      <c r="C64" s="74">
        <v>1</v>
      </c>
      <c r="D64" s="138"/>
      <c r="E64" s="134"/>
    </row>
    <row r="65" spans="1:5" ht="27" customHeight="1">
      <c r="A65" s="61" t="s">
        <v>588</v>
      </c>
      <c r="B65" s="74">
        <v>1</v>
      </c>
      <c r="C65" s="74">
        <v>1</v>
      </c>
      <c r="D65" s="138"/>
      <c r="E65" s="134"/>
    </row>
    <row r="66" spans="1:5" ht="24" customHeight="1">
      <c r="A66" s="59" t="s">
        <v>589</v>
      </c>
      <c r="B66" s="59"/>
      <c r="C66" s="59">
        <v>6</v>
      </c>
      <c r="D66" s="140" t="s">
        <v>590</v>
      </c>
      <c r="E66" s="131"/>
    </row>
    <row r="67" spans="1:5" ht="23.25" customHeight="1">
      <c r="A67" s="61" t="s">
        <v>591</v>
      </c>
      <c r="B67" s="74">
        <v>1</v>
      </c>
      <c r="C67" s="74">
        <v>1</v>
      </c>
      <c r="D67" s="141"/>
      <c r="E67" s="134"/>
    </row>
    <row r="68" spans="1:5" ht="38.25">
      <c r="A68" s="61" t="s">
        <v>592</v>
      </c>
      <c r="B68" s="74">
        <v>1</v>
      </c>
      <c r="C68" s="74">
        <v>1</v>
      </c>
      <c r="D68" s="141"/>
      <c r="E68" s="134"/>
    </row>
    <row r="69" spans="1:5" ht="25.5">
      <c r="A69" s="61" t="s">
        <v>593</v>
      </c>
      <c r="B69" s="74">
        <v>1</v>
      </c>
      <c r="C69" s="74">
        <v>1</v>
      </c>
      <c r="D69" s="141"/>
      <c r="E69" s="134"/>
    </row>
    <row r="70" spans="1:5" ht="25.5">
      <c r="A70" s="61" t="s">
        <v>594</v>
      </c>
      <c r="B70" s="74">
        <v>1</v>
      </c>
      <c r="C70" s="74">
        <v>1</v>
      </c>
      <c r="D70" s="141"/>
      <c r="E70" s="134"/>
    </row>
    <row r="71" spans="1:5">
      <c r="A71" s="61" t="s">
        <v>595</v>
      </c>
      <c r="B71" s="74">
        <v>1</v>
      </c>
      <c r="C71" s="74">
        <v>1</v>
      </c>
      <c r="D71" s="141"/>
      <c r="E71" s="134"/>
    </row>
    <row r="72" spans="1:5" ht="28.5" customHeight="1">
      <c r="A72" s="61" t="s">
        <v>596</v>
      </c>
      <c r="B72" s="74">
        <v>1</v>
      </c>
      <c r="C72" s="74">
        <v>1</v>
      </c>
      <c r="D72" s="141"/>
      <c r="E72" s="137"/>
    </row>
    <row r="73" spans="1:5">
      <c r="A73" s="59" t="s">
        <v>597</v>
      </c>
      <c r="B73" s="59"/>
      <c r="C73" s="59">
        <v>7</v>
      </c>
      <c r="D73" s="140" t="s">
        <v>598</v>
      </c>
      <c r="E73" s="131"/>
    </row>
    <row r="74" spans="1:5" ht="25.5">
      <c r="A74" s="61" t="s">
        <v>599</v>
      </c>
      <c r="B74" s="74">
        <v>1</v>
      </c>
      <c r="C74" s="74">
        <v>1</v>
      </c>
      <c r="D74" s="141"/>
      <c r="E74" s="134"/>
    </row>
    <row r="75" spans="1:5" ht="25.5">
      <c r="A75" s="61" t="s">
        <v>600</v>
      </c>
      <c r="B75" s="74">
        <v>1</v>
      </c>
      <c r="C75" s="74">
        <v>1</v>
      </c>
      <c r="D75" s="141"/>
      <c r="E75" s="134"/>
    </row>
    <row r="76" spans="1:5" ht="25.5">
      <c r="A76" s="61" t="s">
        <v>601</v>
      </c>
      <c r="B76" s="74">
        <v>1</v>
      </c>
      <c r="C76" s="74">
        <v>1</v>
      </c>
      <c r="D76" s="141"/>
      <c r="E76" s="134"/>
    </row>
    <row r="77" spans="1:5" ht="25.5">
      <c r="A77" s="61" t="s">
        <v>602</v>
      </c>
      <c r="B77" s="74">
        <v>1</v>
      </c>
      <c r="C77" s="74">
        <v>1</v>
      </c>
      <c r="D77" s="141"/>
      <c r="E77" s="134"/>
    </row>
    <row r="78" spans="1:5" ht="25.5">
      <c r="A78" s="61" t="s">
        <v>603</v>
      </c>
      <c r="B78" s="74">
        <v>1</v>
      </c>
      <c r="C78" s="74">
        <v>1</v>
      </c>
      <c r="D78" s="141"/>
      <c r="E78" s="134"/>
    </row>
    <row r="79" spans="1:5" ht="25.5">
      <c r="A79" s="61" t="s">
        <v>604</v>
      </c>
      <c r="B79" s="74">
        <v>1</v>
      </c>
      <c r="C79" s="74">
        <v>1</v>
      </c>
      <c r="D79" s="141"/>
      <c r="E79" s="134"/>
    </row>
    <row r="80" spans="1:5" ht="28.5" customHeight="1">
      <c r="A80" s="61" t="s">
        <v>605</v>
      </c>
      <c r="B80" s="74">
        <v>1</v>
      </c>
      <c r="C80" s="74">
        <v>1</v>
      </c>
      <c r="D80" s="141"/>
      <c r="E80" s="134"/>
    </row>
    <row r="81" spans="1:5" ht="25.5">
      <c r="A81" s="59" t="s">
        <v>606</v>
      </c>
      <c r="B81" s="59"/>
      <c r="C81" s="59">
        <v>8</v>
      </c>
      <c r="D81" s="130" t="s">
        <v>607</v>
      </c>
      <c r="E81" s="131"/>
    </row>
    <row r="82" spans="1:5" ht="38.25">
      <c r="A82" s="61" t="s">
        <v>608</v>
      </c>
      <c r="B82" s="74">
        <v>1</v>
      </c>
      <c r="C82" s="74">
        <v>1</v>
      </c>
      <c r="D82" s="138"/>
      <c r="E82" s="134"/>
    </row>
    <row r="83" spans="1:5" ht="25.5">
      <c r="A83" s="61" t="s">
        <v>609</v>
      </c>
      <c r="B83" s="74">
        <v>1</v>
      </c>
      <c r="C83" s="74">
        <v>1</v>
      </c>
      <c r="D83" s="138"/>
      <c r="E83" s="134"/>
    </row>
    <row r="84" spans="1:5" ht="25.5">
      <c r="A84" s="61" t="s">
        <v>610</v>
      </c>
      <c r="B84" s="74">
        <v>1</v>
      </c>
      <c r="C84" s="74">
        <v>1</v>
      </c>
      <c r="D84" s="138"/>
      <c r="E84" s="134"/>
    </row>
    <row r="85" spans="1:5" ht="25.5">
      <c r="A85" s="61" t="s">
        <v>611</v>
      </c>
      <c r="B85" s="74">
        <v>1</v>
      </c>
      <c r="C85" s="74">
        <v>1</v>
      </c>
      <c r="D85" s="138"/>
      <c r="E85" s="134"/>
    </row>
    <row r="86" spans="1:5" ht="25.5">
      <c r="A86" s="61" t="s">
        <v>612</v>
      </c>
      <c r="B86" s="74">
        <v>1</v>
      </c>
      <c r="C86" s="74">
        <v>1</v>
      </c>
      <c r="D86" s="138"/>
      <c r="E86" s="134"/>
    </row>
    <row r="87" spans="1:5" ht="25.5">
      <c r="A87" s="61" t="s">
        <v>613</v>
      </c>
      <c r="B87" s="74">
        <v>1</v>
      </c>
      <c r="C87" s="74">
        <v>1</v>
      </c>
      <c r="D87" s="138"/>
      <c r="E87" s="134"/>
    </row>
    <row r="88" spans="1:5" ht="25.5">
      <c r="A88" s="61" t="s">
        <v>614</v>
      </c>
      <c r="B88" s="74">
        <v>1</v>
      </c>
      <c r="C88" s="74">
        <v>1</v>
      </c>
      <c r="D88" s="138"/>
      <c r="E88" s="134"/>
    </row>
    <row r="89" spans="1:5" ht="27" customHeight="1">
      <c r="A89" s="61" t="s">
        <v>615</v>
      </c>
      <c r="B89" s="74">
        <v>1</v>
      </c>
      <c r="C89" s="74">
        <v>1</v>
      </c>
      <c r="D89" s="138"/>
      <c r="E89" s="134"/>
    </row>
    <row r="90" spans="1:5" ht="25.5" customHeight="1">
      <c r="A90" s="59" t="s">
        <v>616</v>
      </c>
      <c r="B90" s="59"/>
      <c r="C90" s="59">
        <v>8</v>
      </c>
      <c r="D90" s="140" t="s">
        <v>617</v>
      </c>
      <c r="E90" s="131"/>
    </row>
    <row r="91" spans="1:5" ht="25.5">
      <c r="A91" s="61" t="s">
        <v>618</v>
      </c>
      <c r="B91" s="74">
        <v>1</v>
      </c>
      <c r="C91" s="74">
        <v>1</v>
      </c>
      <c r="D91" s="140"/>
      <c r="E91" s="134"/>
    </row>
    <row r="92" spans="1:5" ht="25.5">
      <c r="A92" s="61" t="s">
        <v>619</v>
      </c>
      <c r="B92" s="74">
        <v>1</v>
      </c>
      <c r="C92" s="74">
        <v>1</v>
      </c>
      <c r="D92" s="140"/>
      <c r="E92" s="134"/>
    </row>
    <row r="93" spans="1:5" ht="25.5">
      <c r="A93" s="61" t="s">
        <v>1081</v>
      </c>
      <c r="B93" s="74">
        <v>1</v>
      </c>
      <c r="C93" s="74">
        <v>1</v>
      </c>
      <c r="D93" s="140"/>
      <c r="E93" s="134"/>
    </row>
    <row r="94" spans="1:5" ht="25.5">
      <c r="A94" s="61" t="s">
        <v>620</v>
      </c>
      <c r="B94" s="74">
        <v>1</v>
      </c>
      <c r="C94" s="74">
        <v>1</v>
      </c>
      <c r="D94" s="140"/>
      <c r="E94" s="134"/>
    </row>
    <row r="95" spans="1:5" ht="25.5">
      <c r="A95" s="61" t="s">
        <v>621</v>
      </c>
      <c r="B95" s="74">
        <v>1</v>
      </c>
      <c r="C95" s="74">
        <v>1</v>
      </c>
      <c r="D95" s="140"/>
      <c r="E95" s="134"/>
    </row>
    <row r="96" spans="1:5" ht="25.5">
      <c r="A96" s="61" t="s">
        <v>622</v>
      </c>
      <c r="B96" s="74">
        <v>1</v>
      </c>
      <c r="C96" s="74">
        <v>1</v>
      </c>
      <c r="D96" s="140"/>
      <c r="E96" s="134"/>
    </row>
    <row r="97" spans="1:5" ht="15.75" customHeight="1">
      <c r="A97" s="61" t="s">
        <v>623</v>
      </c>
      <c r="B97" s="74">
        <v>1</v>
      </c>
      <c r="C97" s="74">
        <v>1</v>
      </c>
      <c r="D97" s="140"/>
      <c r="E97" s="134"/>
    </row>
    <row r="98" spans="1:5" ht="18" customHeight="1">
      <c r="A98" s="61" t="s">
        <v>624</v>
      </c>
      <c r="B98" s="74">
        <v>1</v>
      </c>
      <c r="C98" s="74">
        <v>1</v>
      </c>
      <c r="D98" s="140"/>
      <c r="E98" s="137"/>
    </row>
    <row r="99" spans="1:5">
      <c r="A99" s="78" t="s">
        <v>224</v>
      </c>
      <c r="B99" s="74">
        <f>SUM(B8:B98)</f>
        <v>77</v>
      </c>
      <c r="C99" s="74">
        <f>SUM(C8+C11+C22+C28+C35+C41+C43+C48+C55+C61+C66+C73+C81+C90)</f>
        <v>77</v>
      </c>
      <c r="D99" s="74"/>
      <c r="E99" s="74"/>
    </row>
  </sheetData>
  <mergeCells count="32">
    <mergeCell ref="E5:E7"/>
    <mergeCell ref="E61:E65"/>
    <mergeCell ref="E66:E72"/>
    <mergeCell ref="E73:E80"/>
    <mergeCell ref="E81:E89"/>
    <mergeCell ref="E35:E40"/>
    <mergeCell ref="E41:E42"/>
    <mergeCell ref="E43:E47"/>
    <mergeCell ref="E48:E54"/>
    <mergeCell ref="E55:E60"/>
    <mergeCell ref="E90:E98"/>
    <mergeCell ref="D22:D27"/>
    <mergeCell ref="E22:E27"/>
    <mergeCell ref="E8:E10"/>
    <mergeCell ref="E11:E21"/>
    <mergeCell ref="E28:E34"/>
    <mergeCell ref="D28:D34"/>
    <mergeCell ref="D61:D65"/>
    <mergeCell ref="D66:D72"/>
    <mergeCell ref="D73:D80"/>
    <mergeCell ref="D81:D89"/>
    <mergeCell ref="D90:D98"/>
    <mergeCell ref="D35:D40"/>
    <mergeCell ref="D41:D42"/>
    <mergeCell ref="D43:D47"/>
    <mergeCell ref="D48:D54"/>
    <mergeCell ref="D55:D60"/>
    <mergeCell ref="A1:D1"/>
    <mergeCell ref="C5:C7"/>
    <mergeCell ref="D5:D7"/>
    <mergeCell ref="D8:D10"/>
    <mergeCell ref="D11:D2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83"/>
  <sheetViews>
    <sheetView topLeftCell="A6" workbookViewId="0">
      <selection activeCell="D8" sqref="D8:D19"/>
    </sheetView>
  </sheetViews>
  <sheetFormatPr defaultColWidth="9.140625" defaultRowHeight="12.75"/>
  <cols>
    <col min="1" max="1" width="48.85546875" style="76" customWidth="1"/>
    <col min="2" max="2" width="11" style="76" customWidth="1"/>
    <col min="3" max="3" width="14.28515625" style="76" customWidth="1"/>
    <col min="4" max="4" width="69" style="120" customWidth="1"/>
    <col min="5" max="16384" width="9.140625" style="76"/>
  </cols>
  <sheetData>
    <row r="1" spans="1:4" ht="21" customHeight="1">
      <c r="A1" s="62" t="s">
        <v>625</v>
      </c>
      <c r="B1" s="63"/>
      <c r="C1" s="63"/>
      <c r="D1" s="63"/>
    </row>
    <row r="2" spans="1:4" ht="25.5">
      <c r="A2" s="51" t="s">
        <v>1075</v>
      </c>
      <c r="B2" s="64"/>
      <c r="C2" s="97"/>
      <c r="D2" s="98"/>
    </row>
    <row r="3" spans="1:4">
      <c r="A3" s="51" t="s">
        <v>38</v>
      </c>
      <c r="B3" s="67">
        <v>2</v>
      </c>
      <c r="C3" s="97"/>
      <c r="D3" s="98"/>
    </row>
    <row r="4" spans="1:4" ht="38.25">
      <c r="A4" s="51" t="s">
        <v>1076</v>
      </c>
      <c r="B4" s="51" t="s">
        <v>626</v>
      </c>
      <c r="C4" s="97"/>
      <c r="D4" s="98"/>
    </row>
    <row r="5" spans="1:4" ht="39.75" customHeight="1">
      <c r="A5" s="54" t="s">
        <v>1078</v>
      </c>
      <c r="B5" s="68"/>
      <c r="C5" s="80" t="s">
        <v>41</v>
      </c>
      <c r="D5" s="81" t="s">
        <v>42</v>
      </c>
    </row>
    <row r="6" spans="1:4" ht="38.25">
      <c r="A6" s="54" t="s">
        <v>627</v>
      </c>
      <c r="B6" s="68" t="s">
        <v>45</v>
      </c>
      <c r="C6" s="80"/>
      <c r="D6" s="81"/>
    </row>
    <row r="7" spans="1:4">
      <c r="A7" s="54" t="s">
        <v>47</v>
      </c>
      <c r="B7" s="68" t="s">
        <v>45</v>
      </c>
      <c r="C7" s="80"/>
      <c r="D7" s="81"/>
    </row>
    <row r="8" spans="1:4" ht="25.5" customHeight="1">
      <c r="A8" s="99" t="s">
        <v>628</v>
      </c>
      <c r="B8" s="70"/>
      <c r="C8" s="82">
        <f>SUM(C9:C19)</f>
        <v>8</v>
      </c>
      <c r="D8" s="71" t="s">
        <v>629</v>
      </c>
    </row>
    <row r="9" spans="1:4" ht="15.75" customHeight="1">
      <c r="A9" s="61" t="s">
        <v>630</v>
      </c>
      <c r="B9" s="100"/>
      <c r="C9" s="83"/>
      <c r="D9" s="71"/>
    </row>
    <row r="10" spans="1:4" ht="24.95" customHeight="1">
      <c r="A10" s="84" t="s">
        <v>631</v>
      </c>
      <c r="B10" s="100">
        <v>1</v>
      </c>
      <c r="C10" s="83">
        <v>1</v>
      </c>
      <c r="D10" s="71"/>
    </row>
    <row r="11" spans="1:4" ht="36.75" customHeight="1">
      <c r="A11" s="84" t="s">
        <v>632</v>
      </c>
      <c r="B11" s="100">
        <v>1</v>
      </c>
      <c r="C11" s="83">
        <v>1</v>
      </c>
      <c r="D11" s="71"/>
    </row>
    <row r="12" spans="1:4" ht="15.75" customHeight="1">
      <c r="A12" s="84" t="s">
        <v>633</v>
      </c>
      <c r="B12" s="100"/>
      <c r="C12" s="83"/>
      <c r="D12" s="71"/>
    </row>
    <row r="13" spans="1:4" ht="25.5">
      <c r="A13" s="84" t="s">
        <v>634</v>
      </c>
      <c r="B13" s="85">
        <v>1</v>
      </c>
      <c r="C13" s="86">
        <v>1</v>
      </c>
      <c r="D13" s="71"/>
    </row>
    <row r="14" spans="1:4" ht="32.25" customHeight="1">
      <c r="A14" s="84" t="s">
        <v>635</v>
      </c>
      <c r="B14" s="85">
        <v>1</v>
      </c>
      <c r="C14" s="86">
        <v>1</v>
      </c>
      <c r="D14" s="71"/>
    </row>
    <row r="15" spans="1:4" ht="15.75" customHeight="1">
      <c r="A15" s="84" t="s">
        <v>636</v>
      </c>
      <c r="B15" s="85">
        <v>1</v>
      </c>
      <c r="C15" s="86">
        <v>1</v>
      </c>
      <c r="D15" s="71"/>
    </row>
    <row r="16" spans="1:4" ht="24.75" customHeight="1">
      <c r="A16" s="84" t="s">
        <v>637</v>
      </c>
      <c r="B16" s="87">
        <v>1</v>
      </c>
      <c r="C16" s="88">
        <v>1</v>
      </c>
      <c r="D16" s="71"/>
    </row>
    <row r="17" spans="1:4">
      <c r="A17" s="84" t="s">
        <v>638</v>
      </c>
      <c r="B17" s="87"/>
      <c r="C17" s="88"/>
      <c r="D17" s="71"/>
    </row>
    <row r="18" spans="1:4" ht="25.5">
      <c r="A18" s="84" t="s">
        <v>639</v>
      </c>
      <c r="B18" s="87">
        <v>1</v>
      </c>
      <c r="C18" s="89">
        <v>1</v>
      </c>
      <c r="D18" s="71"/>
    </row>
    <row r="19" spans="1:4" ht="25.5">
      <c r="A19" s="61" t="s">
        <v>640</v>
      </c>
      <c r="B19" s="87">
        <v>1</v>
      </c>
      <c r="C19" s="89">
        <v>1</v>
      </c>
      <c r="D19" s="71"/>
    </row>
    <row r="20" spans="1:4" ht="24.75" customHeight="1">
      <c r="A20" s="99" t="s">
        <v>641</v>
      </c>
      <c r="B20" s="101"/>
      <c r="C20" s="102">
        <f>SUM(C21:C36)</f>
        <v>10</v>
      </c>
      <c r="D20" s="71" t="s">
        <v>642</v>
      </c>
    </row>
    <row r="21" spans="1:4" ht="18" customHeight="1">
      <c r="A21" s="61" t="s">
        <v>643</v>
      </c>
      <c r="B21" s="89"/>
      <c r="C21" s="89"/>
      <c r="D21" s="71"/>
    </row>
    <row r="22" spans="1:4" ht="30.75" customHeight="1">
      <c r="A22" s="61" t="s">
        <v>644</v>
      </c>
      <c r="B22" s="89">
        <v>1</v>
      </c>
      <c r="C22" s="89">
        <v>1</v>
      </c>
      <c r="D22" s="71"/>
    </row>
    <row r="23" spans="1:4" ht="30.75" customHeight="1">
      <c r="A23" s="61" t="s">
        <v>645</v>
      </c>
      <c r="B23" s="89">
        <v>1</v>
      </c>
      <c r="C23" s="89">
        <v>1</v>
      </c>
      <c r="D23" s="71"/>
    </row>
    <row r="24" spans="1:4" ht="19.5" customHeight="1">
      <c r="A24" s="61" t="s">
        <v>646</v>
      </c>
      <c r="B24" s="89"/>
      <c r="C24" s="89"/>
      <c r="D24" s="71"/>
    </row>
    <row r="25" spans="1:4" ht="15.75" customHeight="1">
      <c r="A25" s="61" t="s">
        <v>647</v>
      </c>
      <c r="B25" s="89"/>
      <c r="C25" s="89"/>
      <c r="D25" s="71"/>
    </row>
    <row r="26" spans="1:4" ht="30.75" customHeight="1">
      <c r="A26" s="61" t="s">
        <v>648</v>
      </c>
      <c r="B26" s="89">
        <v>1</v>
      </c>
      <c r="C26" s="89">
        <v>1</v>
      </c>
      <c r="D26" s="71"/>
    </row>
    <row r="27" spans="1:4" ht="30.75" customHeight="1">
      <c r="A27" s="61" t="s">
        <v>649</v>
      </c>
      <c r="B27" s="89">
        <v>1</v>
      </c>
      <c r="C27" s="89">
        <v>1</v>
      </c>
      <c r="D27" s="71"/>
    </row>
    <row r="28" spans="1:4" ht="16.5" customHeight="1">
      <c r="A28" s="61" t="s">
        <v>650</v>
      </c>
      <c r="B28" s="89"/>
      <c r="C28" s="89"/>
      <c r="D28" s="71"/>
    </row>
    <row r="29" spans="1:4" ht="30.75" customHeight="1">
      <c r="A29" s="61" t="s">
        <v>651</v>
      </c>
      <c r="B29" s="89">
        <v>1</v>
      </c>
      <c r="C29" s="89">
        <v>1</v>
      </c>
      <c r="D29" s="71"/>
    </row>
    <row r="30" spans="1:4" ht="28.5" customHeight="1">
      <c r="A30" s="61" t="s">
        <v>652</v>
      </c>
      <c r="B30" s="89">
        <v>1</v>
      </c>
      <c r="C30" s="89">
        <v>1</v>
      </c>
      <c r="D30" s="71"/>
    </row>
    <row r="31" spans="1:4" ht="17.25" customHeight="1">
      <c r="A31" s="61" t="s">
        <v>653</v>
      </c>
      <c r="B31" s="89"/>
      <c r="C31" s="89"/>
      <c r="D31" s="71"/>
    </row>
    <row r="32" spans="1:4" ht="12" customHeight="1">
      <c r="A32" s="61" t="s">
        <v>654</v>
      </c>
      <c r="B32" s="89">
        <v>1</v>
      </c>
      <c r="C32" s="89">
        <v>1</v>
      </c>
      <c r="D32" s="71"/>
    </row>
    <row r="33" spans="1:4" ht="24" customHeight="1">
      <c r="A33" s="61" t="s">
        <v>655</v>
      </c>
      <c r="B33" s="89">
        <v>1</v>
      </c>
      <c r="C33" s="89">
        <v>1</v>
      </c>
      <c r="D33" s="71"/>
    </row>
    <row r="34" spans="1:4" ht="16.5" customHeight="1">
      <c r="A34" s="61" t="s">
        <v>656</v>
      </c>
      <c r="B34" s="89"/>
      <c r="C34" s="89"/>
      <c r="D34" s="71"/>
    </row>
    <row r="35" spans="1:4" ht="30.75" customHeight="1">
      <c r="A35" s="61" t="s">
        <v>657</v>
      </c>
      <c r="B35" s="89">
        <v>1</v>
      </c>
      <c r="C35" s="89">
        <v>1</v>
      </c>
      <c r="D35" s="71"/>
    </row>
    <row r="36" spans="1:4" ht="30.75" customHeight="1">
      <c r="A36" s="61" t="s">
        <v>658</v>
      </c>
      <c r="B36" s="89">
        <v>1</v>
      </c>
      <c r="C36" s="89">
        <v>1</v>
      </c>
      <c r="D36" s="71"/>
    </row>
    <row r="37" spans="1:4" ht="54" customHeight="1">
      <c r="A37" s="59" t="s">
        <v>659</v>
      </c>
      <c r="B37" s="70"/>
      <c r="C37" s="102">
        <f>SUM(C38:C52)</f>
        <v>10</v>
      </c>
      <c r="D37" s="71" t="s">
        <v>660</v>
      </c>
    </row>
    <row r="38" spans="1:4" s="106" customFormat="1" ht="17.45" customHeight="1">
      <c r="A38" s="61" t="s">
        <v>661</v>
      </c>
      <c r="B38" s="104"/>
      <c r="C38" s="105"/>
      <c r="D38" s="71"/>
    </row>
    <row r="39" spans="1:4" s="106" customFormat="1" ht="17.45" customHeight="1">
      <c r="A39" s="61" t="s">
        <v>662</v>
      </c>
      <c r="B39" s="104">
        <v>1</v>
      </c>
      <c r="C39" s="105">
        <v>1</v>
      </c>
      <c r="D39" s="71"/>
    </row>
    <row r="40" spans="1:4" s="106" customFormat="1" ht="17.45" customHeight="1">
      <c r="A40" s="61" t="s">
        <v>663</v>
      </c>
      <c r="B40" s="104">
        <v>1</v>
      </c>
      <c r="C40" s="105">
        <v>1</v>
      </c>
      <c r="D40" s="71"/>
    </row>
    <row r="41" spans="1:4" s="106" customFormat="1" ht="17.45" customHeight="1">
      <c r="A41" s="61" t="s">
        <v>664</v>
      </c>
      <c r="B41" s="104"/>
      <c r="C41" s="105"/>
      <c r="D41" s="71"/>
    </row>
    <row r="42" spans="1:4" s="106" customFormat="1" ht="27" customHeight="1">
      <c r="A42" s="61" t="s">
        <v>665</v>
      </c>
      <c r="B42" s="104">
        <v>1</v>
      </c>
      <c r="C42" s="105">
        <v>1</v>
      </c>
      <c r="D42" s="71"/>
    </row>
    <row r="43" spans="1:4" s="106" customFormat="1" ht="27" customHeight="1">
      <c r="A43" s="61" t="s">
        <v>666</v>
      </c>
      <c r="B43" s="104">
        <v>1</v>
      </c>
      <c r="C43" s="105">
        <v>1</v>
      </c>
      <c r="D43" s="71"/>
    </row>
    <row r="44" spans="1:4" s="106" customFormat="1" ht="17.45" customHeight="1">
      <c r="A44" s="61" t="s">
        <v>667</v>
      </c>
      <c r="B44" s="104"/>
      <c r="C44" s="105"/>
      <c r="D44" s="71"/>
    </row>
    <row r="45" spans="1:4" s="106" customFormat="1" ht="25.5" customHeight="1">
      <c r="A45" s="61" t="s">
        <v>668</v>
      </c>
      <c r="B45" s="104">
        <v>1</v>
      </c>
      <c r="C45" s="105">
        <v>1</v>
      </c>
      <c r="D45" s="71"/>
    </row>
    <row r="46" spans="1:4" s="106" customFormat="1" ht="29.45" customHeight="1">
      <c r="A46" s="61" t="s">
        <v>669</v>
      </c>
      <c r="B46" s="104">
        <v>1</v>
      </c>
      <c r="C46" s="105">
        <v>1</v>
      </c>
      <c r="D46" s="71"/>
    </row>
    <row r="47" spans="1:4" s="106" customFormat="1" ht="17.45" customHeight="1">
      <c r="A47" s="61" t="s">
        <v>670</v>
      </c>
      <c r="B47" s="104"/>
      <c r="C47" s="105"/>
      <c r="D47" s="71"/>
    </row>
    <row r="48" spans="1:4" s="106" customFormat="1" ht="17.45" customHeight="1">
      <c r="A48" s="61" t="s">
        <v>671</v>
      </c>
      <c r="B48" s="104">
        <v>1</v>
      </c>
      <c r="C48" s="105">
        <v>1</v>
      </c>
      <c r="D48" s="71"/>
    </row>
    <row r="49" spans="1:4" s="106" customFormat="1" ht="26.45" customHeight="1">
      <c r="A49" s="61" t="s">
        <v>672</v>
      </c>
      <c r="B49" s="104">
        <v>1</v>
      </c>
      <c r="C49" s="105">
        <v>1</v>
      </c>
      <c r="D49" s="71"/>
    </row>
    <row r="50" spans="1:4" s="106" customFormat="1" ht="15.95" customHeight="1">
      <c r="A50" s="61" t="s">
        <v>673</v>
      </c>
      <c r="B50" s="104"/>
      <c r="C50" s="105"/>
      <c r="D50" s="71"/>
    </row>
    <row r="51" spans="1:4" s="106" customFormat="1" ht="17.45" customHeight="1">
      <c r="A51" s="61" t="s">
        <v>674</v>
      </c>
      <c r="B51" s="107">
        <v>1</v>
      </c>
      <c r="C51" s="107">
        <v>1</v>
      </c>
      <c r="D51" s="71"/>
    </row>
    <row r="52" spans="1:4" s="106" customFormat="1" ht="17.45" customHeight="1">
      <c r="A52" s="61" t="s">
        <v>675</v>
      </c>
      <c r="B52" s="107">
        <v>1</v>
      </c>
      <c r="C52" s="107">
        <v>1</v>
      </c>
      <c r="D52" s="71"/>
    </row>
    <row r="53" spans="1:4" ht="18.75" customHeight="1">
      <c r="A53" s="59" t="s">
        <v>676</v>
      </c>
      <c r="B53" s="70"/>
      <c r="C53" s="103">
        <f>SUM(C54:C60)</f>
        <v>4</v>
      </c>
      <c r="D53" s="71" t="s">
        <v>677</v>
      </c>
    </row>
    <row r="54" spans="1:4">
      <c r="A54" s="61" t="s">
        <v>678</v>
      </c>
      <c r="B54" s="74"/>
      <c r="C54" s="108"/>
      <c r="D54" s="71"/>
    </row>
    <row r="55" spans="1:4" ht="14.25" customHeight="1">
      <c r="A55" s="61" t="s">
        <v>679</v>
      </c>
      <c r="B55" s="74">
        <v>1</v>
      </c>
      <c r="C55" s="108">
        <v>1</v>
      </c>
      <c r="D55" s="71"/>
    </row>
    <row r="56" spans="1:4" ht="25.5">
      <c r="A56" s="61" t="s">
        <v>680</v>
      </c>
      <c r="B56" s="74">
        <v>1</v>
      </c>
      <c r="C56" s="108">
        <v>1</v>
      </c>
      <c r="D56" s="71"/>
    </row>
    <row r="57" spans="1:4">
      <c r="A57" s="61" t="s">
        <v>681</v>
      </c>
      <c r="B57" s="74"/>
      <c r="C57" s="108"/>
      <c r="D57" s="71"/>
    </row>
    <row r="58" spans="1:4" ht="16.5" customHeight="1">
      <c r="A58" s="61" t="s">
        <v>682</v>
      </c>
      <c r="B58" s="74">
        <v>1</v>
      </c>
      <c r="C58" s="108">
        <v>1</v>
      </c>
      <c r="D58" s="71"/>
    </row>
    <row r="59" spans="1:4">
      <c r="A59" s="90" t="s">
        <v>1079</v>
      </c>
      <c r="B59" s="74"/>
      <c r="C59" s="108"/>
      <c r="D59" s="71"/>
    </row>
    <row r="60" spans="1:4" ht="26.25" customHeight="1">
      <c r="A60" s="61" t="s">
        <v>683</v>
      </c>
      <c r="B60" s="74">
        <v>1</v>
      </c>
      <c r="C60" s="108">
        <v>1</v>
      </c>
      <c r="D60" s="71"/>
    </row>
    <row r="61" spans="1:4" ht="17.25" customHeight="1">
      <c r="A61" s="59" t="s">
        <v>684</v>
      </c>
      <c r="B61" s="70"/>
      <c r="C61" s="103">
        <f>SUM(C63:C78)</f>
        <v>11</v>
      </c>
      <c r="D61" s="75" t="s">
        <v>685</v>
      </c>
    </row>
    <row r="62" spans="1:4">
      <c r="A62" s="61" t="s">
        <v>686</v>
      </c>
      <c r="B62" s="61"/>
      <c r="C62" s="61"/>
      <c r="D62" s="75"/>
    </row>
    <row r="63" spans="1:4" ht="25.5">
      <c r="A63" s="61" t="s">
        <v>687</v>
      </c>
      <c r="B63" s="61">
        <v>1</v>
      </c>
      <c r="C63" s="61">
        <v>1</v>
      </c>
      <c r="D63" s="75"/>
    </row>
    <row r="64" spans="1:4">
      <c r="A64" s="61" t="s">
        <v>688</v>
      </c>
      <c r="B64" s="61"/>
      <c r="C64" s="61"/>
      <c r="D64" s="75"/>
    </row>
    <row r="65" spans="1:4" ht="25.5">
      <c r="A65" s="61" t="s">
        <v>689</v>
      </c>
      <c r="B65" s="61">
        <v>1</v>
      </c>
      <c r="C65" s="61">
        <v>1</v>
      </c>
      <c r="D65" s="75"/>
    </row>
    <row r="66" spans="1:4" ht="15" customHeight="1">
      <c r="A66" s="61" t="s">
        <v>690</v>
      </c>
      <c r="B66" s="61"/>
      <c r="C66" s="61"/>
      <c r="D66" s="75"/>
    </row>
    <row r="67" spans="1:4">
      <c r="A67" s="61" t="s">
        <v>691</v>
      </c>
      <c r="B67" s="61">
        <v>1</v>
      </c>
      <c r="C67" s="61">
        <v>1</v>
      </c>
      <c r="D67" s="75"/>
    </row>
    <row r="68" spans="1:4" ht="16.5" customHeight="1">
      <c r="A68" s="61" t="s">
        <v>692</v>
      </c>
      <c r="B68" s="61">
        <v>1</v>
      </c>
      <c r="C68" s="61">
        <v>1</v>
      </c>
      <c r="D68" s="75"/>
    </row>
    <row r="69" spans="1:4">
      <c r="A69" s="61" t="s">
        <v>693</v>
      </c>
      <c r="B69" s="61">
        <v>1</v>
      </c>
      <c r="C69" s="61">
        <v>1</v>
      </c>
      <c r="D69" s="75"/>
    </row>
    <row r="70" spans="1:4">
      <c r="A70" s="61" t="s">
        <v>694</v>
      </c>
      <c r="B70" s="61"/>
      <c r="C70" s="61"/>
      <c r="D70" s="75"/>
    </row>
    <row r="71" spans="1:4" ht="25.5">
      <c r="A71" s="61" t="s">
        <v>695</v>
      </c>
      <c r="B71" s="61">
        <v>1</v>
      </c>
      <c r="C71" s="61">
        <v>1</v>
      </c>
      <c r="D71" s="75"/>
    </row>
    <row r="72" spans="1:4" ht="25.5">
      <c r="A72" s="61" t="s">
        <v>696</v>
      </c>
      <c r="B72" s="61">
        <v>1</v>
      </c>
      <c r="C72" s="61">
        <v>1</v>
      </c>
      <c r="D72" s="75"/>
    </row>
    <row r="73" spans="1:4">
      <c r="A73" s="61" t="s">
        <v>697</v>
      </c>
      <c r="B73" s="61"/>
      <c r="C73" s="61"/>
      <c r="D73" s="75"/>
    </row>
    <row r="74" spans="1:4" ht="38.25">
      <c r="A74" s="61" t="s">
        <v>698</v>
      </c>
      <c r="B74" s="61">
        <v>1</v>
      </c>
      <c r="C74" s="61">
        <v>1</v>
      </c>
      <c r="D74" s="75"/>
    </row>
    <row r="75" spans="1:4" ht="25.5">
      <c r="A75" s="61" t="s">
        <v>699</v>
      </c>
      <c r="B75" s="61">
        <v>1</v>
      </c>
      <c r="C75" s="61">
        <v>1</v>
      </c>
      <c r="D75" s="75"/>
    </row>
    <row r="76" spans="1:4">
      <c r="A76" s="61" t="s">
        <v>700</v>
      </c>
      <c r="B76" s="61"/>
      <c r="C76" s="61"/>
      <c r="D76" s="75"/>
    </row>
    <row r="77" spans="1:4" ht="25.5">
      <c r="A77" s="61" t="s">
        <v>701</v>
      </c>
      <c r="B77" s="61">
        <v>1</v>
      </c>
      <c r="C77" s="61">
        <v>1</v>
      </c>
      <c r="D77" s="75"/>
    </row>
    <row r="78" spans="1:4" ht="25.5">
      <c r="A78" s="61" t="s">
        <v>702</v>
      </c>
      <c r="B78" s="61">
        <v>1</v>
      </c>
      <c r="C78" s="61">
        <v>1</v>
      </c>
      <c r="D78" s="75"/>
    </row>
    <row r="79" spans="1:4" ht="43.5" customHeight="1">
      <c r="A79" s="59" t="s">
        <v>703</v>
      </c>
      <c r="B79" s="70"/>
      <c r="C79" s="103">
        <f>SUM(C81:C92)</f>
        <v>9</v>
      </c>
      <c r="D79" s="73" t="s">
        <v>704</v>
      </c>
    </row>
    <row r="80" spans="1:4">
      <c r="A80" s="61" t="s">
        <v>705</v>
      </c>
      <c r="D80" s="75"/>
    </row>
    <row r="81" spans="1:4">
      <c r="A81" s="61" t="s">
        <v>706</v>
      </c>
      <c r="B81" s="74">
        <v>1</v>
      </c>
      <c r="C81" s="74">
        <v>1</v>
      </c>
      <c r="D81" s="75"/>
    </row>
    <row r="82" spans="1:4" ht="38.25">
      <c r="A82" s="90" t="s">
        <v>707</v>
      </c>
      <c r="B82" s="74">
        <v>1</v>
      </c>
      <c r="C82" s="74">
        <v>1</v>
      </c>
      <c r="D82" s="75"/>
    </row>
    <row r="83" spans="1:4" ht="25.5">
      <c r="A83" s="61" t="s">
        <v>708</v>
      </c>
      <c r="B83" s="74">
        <v>1</v>
      </c>
      <c r="C83" s="74">
        <v>1</v>
      </c>
      <c r="D83" s="75"/>
    </row>
    <row r="84" spans="1:4">
      <c r="A84" s="61" t="s">
        <v>709</v>
      </c>
      <c r="B84" s="74"/>
      <c r="C84" s="74"/>
      <c r="D84" s="75"/>
    </row>
    <row r="85" spans="1:4" ht="25.5">
      <c r="A85" s="61" t="s">
        <v>710</v>
      </c>
      <c r="B85" s="74">
        <v>1</v>
      </c>
      <c r="C85" s="74">
        <v>1</v>
      </c>
      <c r="D85" s="75"/>
    </row>
    <row r="86" spans="1:4" ht="25.5">
      <c r="A86" s="61" t="s">
        <v>711</v>
      </c>
      <c r="B86" s="74">
        <v>1</v>
      </c>
      <c r="C86" s="74">
        <v>1</v>
      </c>
      <c r="D86" s="75"/>
    </row>
    <row r="87" spans="1:4">
      <c r="A87" s="61" t="s">
        <v>712</v>
      </c>
      <c r="B87" s="74"/>
      <c r="C87" s="74"/>
      <c r="D87" s="75"/>
    </row>
    <row r="88" spans="1:4" ht="25.5">
      <c r="A88" s="61" t="s">
        <v>713</v>
      </c>
      <c r="B88" s="74">
        <v>1</v>
      </c>
      <c r="C88" s="74">
        <v>1</v>
      </c>
      <c r="D88" s="75"/>
    </row>
    <row r="89" spans="1:4" ht="25.5">
      <c r="A89" s="61" t="s">
        <v>714</v>
      </c>
      <c r="B89" s="74">
        <v>1</v>
      </c>
      <c r="C89" s="74">
        <v>1</v>
      </c>
      <c r="D89" s="75"/>
    </row>
    <row r="90" spans="1:4">
      <c r="A90" s="61" t="s">
        <v>715</v>
      </c>
      <c r="B90" s="74"/>
      <c r="C90" s="74"/>
      <c r="D90" s="75"/>
    </row>
    <row r="91" spans="1:4" ht="25.5">
      <c r="A91" s="61" t="s">
        <v>716</v>
      </c>
      <c r="B91" s="74">
        <v>1</v>
      </c>
      <c r="C91" s="74">
        <v>1</v>
      </c>
      <c r="D91" s="75"/>
    </row>
    <row r="92" spans="1:4" ht="25.5">
      <c r="A92" s="61" t="s">
        <v>717</v>
      </c>
      <c r="B92" s="74">
        <v>1</v>
      </c>
      <c r="C92" s="74">
        <v>1</v>
      </c>
      <c r="D92" s="75"/>
    </row>
    <row r="93" spans="1:4" ht="24" customHeight="1">
      <c r="A93" s="59" t="s">
        <v>718</v>
      </c>
      <c r="B93" s="70"/>
      <c r="C93" s="103">
        <f>SUM(C94:C101)</f>
        <v>4</v>
      </c>
      <c r="D93" s="109" t="s">
        <v>719</v>
      </c>
    </row>
    <row r="94" spans="1:4">
      <c r="A94" s="91" t="s">
        <v>720</v>
      </c>
      <c r="B94" s="74"/>
      <c r="C94" s="108"/>
      <c r="D94" s="109"/>
    </row>
    <row r="95" spans="1:4">
      <c r="A95" s="91" t="s">
        <v>721</v>
      </c>
      <c r="B95" s="74">
        <v>1</v>
      </c>
      <c r="C95" s="108">
        <v>1</v>
      </c>
      <c r="D95" s="109"/>
    </row>
    <row r="96" spans="1:4">
      <c r="A96" s="91" t="s">
        <v>722</v>
      </c>
      <c r="B96" s="74"/>
      <c r="C96" s="108"/>
      <c r="D96" s="109"/>
    </row>
    <row r="97" spans="1:4">
      <c r="A97" s="91" t="s">
        <v>723</v>
      </c>
      <c r="B97" s="74">
        <v>1</v>
      </c>
      <c r="C97" s="108">
        <v>1</v>
      </c>
      <c r="D97" s="109"/>
    </row>
    <row r="98" spans="1:4" ht="15" customHeight="1">
      <c r="A98" s="91" t="s">
        <v>724</v>
      </c>
      <c r="D98" s="109"/>
    </row>
    <row r="99" spans="1:4" ht="15" customHeight="1">
      <c r="A99" s="91" t="s">
        <v>725</v>
      </c>
      <c r="B99" s="74">
        <v>1</v>
      </c>
      <c r="C99" s="108">
        <v>1</v>
      </c>
      <c r="D99" s="109"/>
    </row>
    <row r="100" spans="1:4" ht="15" customHeight="1">
      <c r="A100" s="91" t="s">
        <v>726</v>
      </c>
      <c r="B100" s="74"/>
      <c r="C100" s="108"/>
      <c r="D100" s="109"/>
    </row>
    <row r="101" spans="1:4">
      <c r="A101" s="91" t="s">
        <v>727</v>
      </c>
      <c r="B101" s="74">
        <v>1</v>
      </c>
      <c r="C101" s="108">
        <v>1</v>
      </c>
      <c r="D101" s="109"/>
    </row>
    <row r="102" spans="1:4" ht="29.25" customHeight="1">
      <c r="A102" s="92" t="s">
        <v>728</v>
      </c>
      <c r="B102" s="70"/>
      <c r="C102" s="70">
        <f>SUM(C103:C112)</f>
        <v>7</v>
      </c>
      <c r="D102" s="75" t="s">
        <v>729</v>
      </c>
    </row>
    <row r="103" spans="1:4">
      <c r="A103" s="93" t="s">
        <v>730</v>
      </c>
      <c r="D103" s="75"/>
    </row>
    <row r="104" spans="1:4" ht="25.5">
      <c r="A104" s="93" t="s">
        <v>731</v>
      </c>
      <c r="B104" s="110">
        <v>1</v>
      </c>
      <c r="C104" s="74">
        <v>1</v>
      </c>
      <c r="D104" s="75"/>
    </row>
    <row r="105" spans="1:4" ht="25.5">
      <c r="A105" s="93" t="s">
        <v>732</v>
      </c>
      <c r="B105" s="110">
        <v>1</v>
      </c>
      <c r="C105" s="74">
        <v>1</v>
      </c>
      <c r="D105" s="75"/>
    </row>
    <row r="106" spans="1:4" ht="16.5" customHeight="1">
      <c r="A106" s="93" t="s">
        <v>733</v>
      </c>
      <c r="B106" s="110">
        <v>1</v>
      </c>
      <c r="C106" s="74">
        <v>1</v>
      </c>
      <c r="D106" s="75"/>
    </row>
    <row r="107" spans="1:4">
      <c r="A107" s="93" t="s">
        <v>734</v>
      </c>
      <c r="B107" s="110"/>
      <c r="C107" s="74"/>
      <c r="D107" s="75"/>
    </row>
    <row r="108" spans="1:4" ht="25.5">
      <c r="A108" s="93" t="s">
        <v>735</v>
      </c>
      <c r="B108" s="110">
        <v>1</v>
      </c>
      <c r="C108" s="74">
        <v>1</v>
      </c>
      <c r="D108" s="75"/>
    </row>
    <row r="109" spans="1:4">
      <c r="A109" s="93" t="s">
        <v>736</v>
      </c>
      <c r="B109" s="110">
        <v>1</v>
      </c>
      <c r="C109" s="74">
        <v>1</v>
      </c>
      <c r="D109" s="75"/>
    </row>
    <row r="110" spans="1:4" ht="15.75" customHeight="1">
      <c r="A110" s="93" t="s">
        <v>737</v>
      </c>
      <c r="B110" s="110">
        <v>1</v>
      </c>
      <c r="C110" s="74">
        <v>1</v>
      </c>
      <c r="D110" s="75"/>
    </row>
    <row r="111" spans="1:4">
      <c r="A111" s="93" t="s">
        <v>738</v>
      </c>
      <c r="B111" s="110"/>
      <c r="C111" s="74"/>
      <c r="D111" s="75"/>
    </row>
    <row r="112" spans="1:4" ht="38.25">
      <c r="A112" s="93" t="s">
        <v>739</v>
      </c>
      <c r="B112" s="110">
        <v>1</v>
      </c>
      <c r="C112" s="74">
        <v>1</v>
      </c>
      <c r="D112" s="75"/>
    </row>
    <row r="113" spans="1:4" ht="43.5" customHeight="1">
      <c r="A113" s="94" t="s">
        <v>740</v>
      </c>
      <c r="B113" s="70"/>
      <c r="C113" s="70">
        <f>SUM(C114:C138)</f>
        <v>20</v>
      </c>
      <c r="D113" s="73" t="s">
        <v>741</v>
      </c>
    </row>
    <row r="114" spans="1:4">
      <c r="A114" s="93" t="s">
        <v>742</v>
      </c>
      <c r="B114" s="110"/>
      <c r="C114" s="74"/>
      <c r="D114" s="75"/>
    </row>
    <row r="115" spans="1:4" ht="25.5">
      <c r="A115" s="93" t="s">
        <v>743</v>
      </c>
      <c r="B115" s="110">
        <v>1</v>
      </c>
      <c r="C115" s="74">
        <v>1</v>
      </c>
      <c r="D115" s="75"/>
    </row>
    <row r="116" spans="1:4" ht="25.5">
      <c r="A116" s="93" t="s">
        <v>744</v>
      </c>
      <c r="B116" s="110">
        <v>1</v>
      </c>
      <c r="C116" s="74">
        <v>1</v>
      </c>
      <c r="D116" s="75"/>
    </row>
    <row r="117" spans="1:4" ht="18" customHeight="1">
      <c r="A117" s="93" t="s">
        <v>745</v>
      </c>
      <c r="B117" s="110">
        <v>1</v>
      </c>
      <c r="C117" s="74">
        <v>1</v>
      </c>
      <c r="D117" s="75"/>
    </row>
    <row r="118" spans="1:4" ht="25.5">
      <c r="A118" s="93" t="s">
        <v>746</v>
      </c>
      <c r="B118" s="110">
        <v>1</v>
      </c>
      <c r="C118" s="74">
        <v>1</v>
      </c>
      <c r="D118" s="75"/>
    </row>
    <row r="119" spans="1:4">
      <c r="A119" s="93" t="s">
        <v>747</v>
      </c>
      <c r="B119" s="110"/>
      <c r="C119" s="74"/>
      <c r="D119" s="75"/>
    </row>
    <row r="120" spans="1:4" ht="17.25" customHeight="1">
      <c r="A120" s="93" t="s">
        <v>748</v>
      </c>
      <c r="B120" s="110">
        <v>1</v>
      </c>
      <c r="C120" s="74">
        <v>1</v>
      </c>
      <c r="D120" s="75"/>
    </row>
    <row r="121" spans="1:4">
      <c r="A121" s="93" t="s">
        <v>749</v>
      </c>
      <c r="B121" s="110">
        <v>1</v>
      </c>
      <c r="C121" s="74">
        <v>1</v>
      </c>
      <c r="D121" s="75"/>
    </row>
    <row r="122" spans="1:4" ht="25.5">
      <c r="A122" s="93" t="s">
        <v>750</v>
      </c>
      <c r="B122" s="110">
        <v>1</v>
      </c>
      <c r="C122" s="74">
        <v>1</v>
      </c>
      <c r="D122" s="75"/>
    </row>
    <row r="123" spans="1:4">
      <c r="A123" s="93" t="s">
        <v>751</v>
      </c>
      <c r="B123" s="110">
        <v>1</v>
      </c>
      <c r="C123" s="74">
        <v>1</v>
      </c>
      <c r="D123" s="75"/>
    </row>
    <row r="124" spans="1:4" ht="14.25" customHeight="1">
      <c r="A124" s="93" t="s">
        <v>752</v>
      </c>
      <c r="B124" s="110"/>
      <c r="C124" s="74"/>
      <c r="D124" s="75"/>
    </row>
    <row r="125" spans="1:4">
      <c r="A125" s="93" t="s">
        <v>753</v>
      </c>
      <c r="B125" s="110">
        <v>1</v>
      </c>
      <c r="C125" s="74">
        <v>1</v>
      </c>
      <c r="D125" s="75"/>
    </row>
    <row r="126" spans="1:4">
      <c r="A126" s="93" t="s">
        <v>754</v>
      </c>
      <c r="B126" s="110">
        <v>1</v>
      </c>
      <c r="C126" s="74">
        <v>1</v>
      </c>
      <c r="D126" s="75"/>
    </row>
    <row r="127" spans="1:4">
      <c r="A127" s="93" t="s">
        <v>755</v>
      </c>
      <c r="B127" s="110">
        <v>1</v>
      </c>
      <c r="C127" s="74">
        <v>1</v>
      </c>
      <c r="D127" s="75"/>
    </row>
    <row r="128" spans="1:4">
      <c r="A128" s="93" t="s">
        <v>756</v>
      </c>
      <c r="B128" s="110">
        <v>1</v>
      </c>
      <c r="C128" s="74">
        <v>1</v>
      </c>
      <c r="D128" s="75"/>
    </row>
    <row r="129" spans="1:4">
      <c r="A129" s="93" t="s">
        <v>757</v>
      </c>
      <c r="B129" s="110"/>
      <c r="C129" s="74"/>
      <c r="D129" s="75"/>
    </row>
    <row r="130" spans="1:4" ht="25.5">
      <c r="A130" s="93" t="s">
        <v>758</v>
      </c>
      <c r="B130" s="110">
        <v>1</v>
      </c>
      <c r="C130" s="74">
        <v>1</v>
      </c>
      <c r="D130" s="75"/>
    </row>
    <row r="131" spans="1:4">
      <c r="A131" s="93" t="s">
        <v>759</v>
      </c>
      <c r="B131" s="110">
        <v>1</v>
      </c>
      <c r="C131" s="74">
        <v>1</v>
      </c>
      <c r="D131" s="75"/>
    </row>
    <row r="132" spans="1:4" ht="25.5">
      <c r="A132" s="93" t="s">
        <v>760</v>
      </c>
      <c r="B132" s="110">
        <v>1</v>
      </c>
      <c r="C132" s="74">
        <v>1</v>
      </c>
      <c r="D132" s="75"/>
    </row>
    <row r="133" spans="1:4" ht="25.5">
      <c r="A133" s="93" t="s">
        <v>761</v>
      </c>
      <c r="B133" s="110">
        <v>1</v>
      </c>
      <c r="C133" s="74">
        <v>1</v>
      </c>
      <c r="D133" s="75"/>
    </row>
    <row r="134" spans="1:4" ht="38.25">
      <c r="A134" s="93" t="s">
        <v>762</v>
      </c>
      <c r="B134" s="110"/>
      <c r="C134" s="74"/>
      <c r="D134" s="75"/>
    </row>
    <row r="135" spans="1:4" ht="18" customHeight="1">
      <c r="A135" s="93" t="s">
        <v>763</v>
      </c>
      <c r="B135" s="110">
        <v>1</v>
      </c>
      <c r="C135" s="74">
        <v>1</v>
      </c>
      <c r="D135" s="75"/>
    </row>
    <row r="136" spans="1:4" ht="15" customHeight="1">
      <c r="A136" s="93" t="s">
        <v>764</v>
      </c>
      <c r="B136" s="110">
        <v>1</v>
      </c>
      <c r="C136" s="74">
        <v>1</v>
      </c>
      <c r="D136" s="75"/>
    </row>
    <row r="137" spans="1:4">
      <c r="A137" s="93" t="s">
        <v>765</v>
      </c>
      <c r="B137" s="110">
        <v>1</v>
      </c>
      <c r="C137" s="74">
        <v>1</v>
      </c>
      <c r="D137" s="75"/>
    </row>
    <row r="138" spans="1:4" ht="25.5">
      <c r="A138" s="93" t="s">
        <v>766</v>
      </c>
      <c r="B138" s="110">
        <v>1</v>
      </c>
      <c r="C138" s="74">
        <v>1</v>
      </c>
      <c r="D138" s="75"/>
    </row>
    <row r="139" spans="1:4" ht="25.5" customHeight="1">
      <c r="A139" s="92" t="s">
        <v>767</v>
      </c>
      <c r="B139" s="111"/>
      <c r="C139" s="111">
        <f>SUM(C141:C162)</f>
        <v>17</v>
      </c>
      <c r="D139" s="73" t="s">
        <v>768</v>
      </c>
    </row>
    <row r="140" spans="1:4">
      <c r="A140" s="93" t="s">
        <v>769</v>
      </c>
      <c r="B140" s="112"/>
      <c r="C140" s="112"/>
      <c r="D140" s="113"/>
    </row>
    <row r="141" spans="1:4" ht="25.5">
      <c r="A141" s="93" t="s">
        <v>770</v>
      </c>
      <c r="B141" s="112">
        <v>1</v>
      </c>
      <c r="C141" s="112">
        <v>1</v>
      </c>
      <c r="D141" s="113"/>
    </row>
    <row r="142" spans="1:4" ht="25.5">
      <c r="A142" s="93" t="s">
        <v>771</v>
      </c>
      <c r="B142" s="112">
        <v>1</v>
      </c>
      <c r="C142" s="112">
        <v>1</v>
      </c>
      <c r="D142" s="113"/>
    </row>
    <row r="143" spans="1:4" ht="25.5">
      <c r="A143" s="93" t="s">
        <v>772</v>
      </c>
      <c r="B143" s="112">
        <v>1</v>
      </c>
      <c r="C143" s="112">
        <v>1</v>
      </c>
      <c r="D143" s="113"/>
    </row>
    <row r="144" spans="1:4">
      <c r="A144" s="93" t="s">
        <v>773</v>
      </c>
      <c r="B144" s="112"/>
      <c r="C144" s="112"/>
      <c r="D144" s="113"/>
    </row>
    <row r="145" spans="1:4" ht="26.1" customHeight="1">
      <c r="A145" s="93" t="s">
        <v>774</v>
      </c>
      <c r="B145" s="112">
        <v>1</v>
      </c>
      <c r="C145" s="112">
        <v>1</v>
      </c>
      <c r="D145" s="113"/>
    </row>
    <row r="146" spans="1:4" ht="25.5">
      <c r="A146" s="93" t="s">
        <v>775</v>
      </c>
      <c r="B146" s="112">
        <v>1</v>
      </c>
      <c r="C146" s="112">
        <v>1</v>
      </c>
      <c r="D146" s="113"/>
    </row>
    <row r="147" spans="1:4" ht="25.5">
      <c r="A147" s="93" t="s">
        <v>776</v>
      </c>
      <c r="B147" s="112">
        <v>1</v>
      </c>
      <c r="C147" s="112">
        <v>1</v>
      </c>
      <c r="D147" s="113"/>
    </row>
    <row r="148" spans="1:4" ht="26.25" customHeight="1">
      <c r="A148" s="93" t="s">
        <v>777</v>
      </c>
      <c r="B148" s="112">
        <v>1</v>
      </c>
      <c r="C148" s="112">
        <v>1</v>
      </c>
      <c r="D148" s="113"/>
    </row>
    <row r="149" spans="1:4">
      <c r="A149" s="93" t="s">
        <v>778</v>
      </c>
      <c r="B149" s="112"/>
      <c r="C149" s="112"/>
      <c r="D149" s="113"/>
    </row>
    <row r="150" spans="1:4" ht="25.5">
      <c r="A150" s="93" t="s">
        <v>779</v>
      </c>
      <c r="B150" s="112">
        <v>1</v>
      </c>
      <c r="C150" s="112">
        <v>1</v>
      </c>
      <c r="D150" s="113"/>
    </row>
    <row r="151" spans="1:4" ht="25.5">
      <c r="A151" s="93" t="s">
        <v>780</v>
      </c>
      <c r="B151" s="112">
        <v>1</v>
      </c>
      <c r="C151" s="112">
        <v>1</v>
      </c>
      <c r="D151" s="113"/>
    </row>
    <row r="152" spans="1:4" ht="25.5">
      <c r="A152" s="93" t="s">
        <v>781</v>
      </c>
      <c r="B152" s="112">
        <v>1</v>
      </c>
      <c r="C152" s="112">
        <v>1</v>
      </c>
      <c r="D152" s="113"/>
    </row>
    <row r="153" spans="1:4">
      <c r="A153" s="93" t="s">
        <v>782</v>
      </c>
      <c r="B153" s="112"/>
      <c r="C153" s="112"/>
      <c r="D153" s="113"/>
    </row>
    <row r="154" spans="1:4" ht="25.5">
      <c r="A154" s="93" t="s">
        <v>783</v>
      </c>
      <c r="B154" s="112">
        <v>1</v>
      </c>
      <c r="C154" s="112">
        <v>1</v>
      </c>
      <c r="D154" s="113"/>
    </row>
    <row r="155" spans="1:4" ht="25.5">
      <c r="A155" s="93" t="s">
        <v>784</v>
      </c>
      <c r="B155" s="112">
        <v>1</v>
      </c>
      <c r="C155" s="112">
        <v>1</v>
      </c>
      <c r="D155" s="113"/>
    </row>
    <row r="156" spans="1:4" ht="25.5">
      <c r="A156" s="93" t="s">
        <v>785</v>
      </c>
      <c r="B156" s="112">
        <v>1</v>
      </c>
      <c r="C156" s="112">
        <v>1</v>
      </c>
      <c r="D156" s="113"/>
    </row>
    <row r="157" spans="1:4">
      <c r="A157" s="93" t="s">
        <v>786</v>
      </c>
      <c r="B157" s="112"/>
      <c r="C157" s="112"/>
      <c r="D157" s="113"/>
    </row>
    <row r="158" spans="1:4" ht="38.25">
      <c r="A158" s="93" t="s">
        <v>787</v>
      </c>
      <c r="B158" s="112">
        <v>1</v>
      </c>
      <c r="C158" s="112">
        <v>1</v>
      </c>
      <c r="D158" s="113"/>
    </row>
    <row r="159" spans="1:4">
      <c r="A159" s="93" t="s">
        <v>788</v>
      </c>
      <c r="B159" s="112">
        <v>1</v>
      </c>
      <c r="C159" s="112">
        <v>1</v>
      </c>
      <c r="D159" s="113"/>
    </row>
    <row r="160" spans="1:4">
      <c r="A160" s="93" t="s">
        <v>789</v>
      </c>
      <c r="B160" s="112"/>
      <c r="C160" s="112"/>
      <c r="D160" s="113"/>
    </row>
    <row r="161" spans="1:4" ht="25.5">
      <c r="A161" s="93" t="s">
        <v>790</v>
      </c>
      <c r="B161" s="112">
        <v>1</v>
      </c>
      <c r="C161" s="112">
        <v>1</v>
      </c>
      <c r="D161" s="113"/>
    </row>
    <row r="162" spans="1:4" ht="25.5">
      <c r="A162" s="93" t="s">
        <v>791</v>
      </c>
      <c r="B162" s="112">
        <v>1</v>
      </c>
      <c r="C162" s="112">
        <v>1</v>
      </c>
      <c r="D162" s="113"/>
    </row>
    <row r="163" spans="1:4" ht="28.5" customHeight="1">
      <c r="A163" s="94" t="s">
        <v>792</v>
      </c>
      <c r="B163" s="114"/>
      <c r="C163" s="115">
        <f>SUM(C164:C182)</f>
        <v>13</v>
      </c>
      <c r="D163" s="109" t="s">
        <v>793</v>
      </c>
    </row>
    <row r="164" spans="1:4">
      <c r="A164" s="93" t="s">
        <v>794</v>
      </c>
      <c r="B164" s="112"/>
      <c r="C164" s="116"/>
      <c r="D164" s="109"/>
    </row>
    <row r="165" spans="1:4" ht="38.25">
      <c r="A165" s="93" t="s">
        <v>795</v>
      </c>
      <c r="B165" s="112">
        <v>1</v>
      </c>
      <c r="C165" s="116">
        <v>1</v>
      </c>
      <c r="D165" s="109"/>
    </row>
    <row r="166" spans="1:4" ht="25.5">
      <c r="A166" s="93" t="s">
        <v>796</v>
      </c>
      <c r="B166" s="112"/>
      <c r="C166" s="116"/>
      <c r="D166" s="109"/>
    </row>
    <row r="167" spans="1:4" ht="25.5">
      <c r="A167" s="93" t="s">
        <v>797</v>
      </c>
      <c r="B167" s="112">
        <v>1</v>
      </c>
      <c r="C167" s="116">
        <v>1</v>
      </c>
      <c r="D167" s="109"/>
    </row>
    <row r="168" spans="1:4" ht="25.5">
      <c r="A168" s="93" t="s">
        <v>798</v>
      </c>
      <c r="B168" s="112">
        <v>1</v>
      </c>
      <c r="C168" s="116">
        <v>1</v>
      </c>
      <c r="D168" s="109"/>
    </row>
    <row r="169" spans="1:4">
      <c r="A169" s="95" t="s">
        <v>799</v>
      </c>
      <c r="B169" s="112"/>
      <c r="C169" s="116"/>
      <c r="D169" s="109"/>
    </row>
    <row r="170" spans="1:4" ht="38.25">
      <c r="A170" s="93" t="s">
        <v>800</v>
      </c>
      <c r="B170" s="112">
        <v>1</v>
      </c>
      <c r="C170" s="116">
        <v>1</v>
      </c>
      <c r="D170" s="109"/>
    </row>
    <row r="171" spans="1:4" ht="25.5">
      <c r="A171" s="93" t="s">
        <v>801</v>
      </c>
      <c r="B171" s="112">
        <v>1</v>
      </c>
      <c r="C171" s="116">
        <v>1</v>
      </c>
      <c r="D171" s="109"/>
    </row>
    <row r="172" spans="1:4">
      <c r="A172" s="93" t="s">
        <v>802</v>
      </c>
      <c r="B172" s="112"/>
      <c r="C172" s="116"/>
      <c r="D172" s="109"/>
    </row>
    <row r="173" spans="1:4" ht="25.5">
      <c r="A173" s="93" t="s">
        <v>803</v>
      </c>
      <c r="B173" s="112">
        <v>1</v>
      </c>
      <c r="C173" s="116">
        <v>1</v>
      </c>
      <c r="D173" s="109"/>
    </row>
    <row r="174" spans="1:4" ht="38.25">
      <c r="A174" s="93" t="s">
        <v>804</v>
      </c>
      <c r="B174" s="112">
        <v>1</v>
      </c>
      <c r="C174" s="116">
        <v>1</v>
      </c>
      <c r="D174" s="109"/>
    </row>
    <row r="175" spans="1:4">
      <c r="A175" s="93" t="s">
        <v>805</v>
      </c>
      <c r="B175" s="112"/>
      <c r="C175" s="116"/>
      <c r="D175" s="109"/>
    </row>
    <row r="176" spans="1:4" ht="25.5">
      <c r="A176" s="93" t="s">
        <v>806</v>
      </c>
      <c r="B176" s="112">
        <v>1</v>
      </c>
      <c r="C176" s="116">
        <v>1</v>
      </c>
      <c r="D176" s="109"/>
    </row>
    <row r="177" spans="1:4" ht="25.5">
      <c r="A177" s="93" t="s">
        <v>807</v>
      </c>
      <c r="B177" s="112">
        <v>1</v>
      </c>
      <c r="C177" s="116">
        <v>1</v>
      </c>
      <c r="D177" s="109"/>
    </row>
    <row r="178" spans="1:4" ht="25.5">
      <c r="A178" s="93" t="s">
        <v>808</v>
      </c>
      <c r="B178" s="112">
        <v>1</v>
      </c>
      <c r="C178" s="116">
        <v>1</v>
      </c>
      <c r="D178" s="109"/>
    </row>
    <row r="179" spans="1:4">
      <c r="A179" s="93" t="s">
        <v>809</v>
      </c>
      <c r="B179" s="112">
        <v>1</v>
      </c>
      <c r="C179" s="116">
        <v>1</v>
      </c>
      <c r="D179" s="109"/>
    </row>
    <row r="180" spans="1:4">
      <c r="A180" s="93" t="s">
        <v>810</v>
      </c>
      <c r="B180" s="112"/>
      <c r="C180" s="116"/>
      <c r="D180" s="109"/>
    </row>
    <row r="181" spans="1:4" ht="17.25" customHeight="1">
      <c r="A181" s="93" t="s">
        <v>811</v>
      </c>
      <c r="B181" s="112">
        <v>1</v>
      </c>
      <c r="C181" s="116">
        <v>1</v>
      </c>
      <c r="D181" s="109"/>
    </row>
    <row r="182" spans="1:4" ht="25.5">
      <c r="A182" s="96" t="s">
        <v>812</v>
      </c>
      <c r="B182" s="117">
        <v>1</v>
      </c>
      <c r="C182" s="118">
        <v>1</v>
      </c>
      <c r="D182" s="119"/>
    </row>
    <row r="183" spans="1:4">
      <c r="A183" s="78" t="s">
        <v>224</v>
      </c>
      <c r="B183" s="74">
        <f>SUM(B8:B182)</f>
        <v>113</v>
      </c>
      <c r="C183" s="74">
        <f>SUM(C8+C20+C53+C61+C79+C93+C102+C113+C139+C163+C37)</f>
        <v>113</v>
      </c>
      <c r="D183" s="79"/>
    </row>
  </sheetData>
  <mergeCells count="14">
    <mergeCell ref="D93:D101"/>
    <mergeCell ref="D102:D112"/>
    <mergeCell ref="D113:D138"/>
    <mergeCell ref="D139:D162"/>
    <mergeCell ref="D163:D182"/>
    <mergeCell ref="D20:D36"/>
    <mergeCell ref="D37:D52"/>
    <mergeCell ref="D79:D92"/>
    <mergeCell ref="A1:D1"/>
    <mergeCell ref="C5:C7"/>
    <mergeCell ref="D5:D7"/>
    <mergeCell ref="D8:D19"/>
    <mergeCell ref="D53:D60"/>
    <mergeCell ref="D61:D7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48"/>
  <sheetViews>
    <sheetView topLeftCell="A8" zoomScaleNormal="100" workbookViewId="0">
      <selection activeCell="E8" sqref="A1:E148"/>
    </sheetView>
  </sheetViews>
  <sheetFormatPr defaultColWidth="9.140625" defaultRowHeight="15"/>
  <cols>
    <col min="1" max="1" width="48.85546875" style="8" customWidth="1"/>
    <col min="2" max="3" width="11" style="8" customWidth="1"/>
    <col min="4" max="4" width="14.28515625" style="8" customWidth="1"/>
    <col min="5" max="5" width="112.7109375" style="9" customWidth="1"/>
    <col min="6" max="16384" width="9.140625" style="8"/>
  </cols>
  <sheetData>
    <row r="1" spans="1:5">
      <c r="A1" s="62" t="s">
        <v>813</v>
      </c>
      <c r="B1" s="63"/>
      <c r="C1" s="63"/>
      <c r="D1" s="63"/>
      <c r="E1" s="63"/>
    </row>
    <row r="2" spans="1:5" ht="25.5">
      <c r="A2" s="51" t="s">
        <v>1075</v>
      </c>
      <c r="B2" s="64"/>
      <c r="C2" s="64"/>
      <c r="D2" s="65"/>
      <c r="E2" s="66"/>
    </row>
    <row r="3" spans="1:5">
      <c r="A3" s="51" t="s">
        <v>38</v>
      </c>
      <c r="B3" s="67">
        <v>4</v>
      </c>
      <c r="C3" s="67"/>
      <c r="D3" s="65"/>
      <c r="E3" s="66"/>
    </row>
    <row r="4" spans="1:5" ht="38.25">
      <c r="A4" s="51" t="s">
        <v>1076</v>
      </c>
      <c r="B4" s="51" t="s">
        <v>814</v>
      </c>
      <c r="C4" s="51" t="s">
        <v>815</v>
      </c>
      <c r="D4" s="65"/>
      <c r="E4" s="66"/>
    </row>
    <row r="5" spans="1:5" ht="38.25">
      <c r="A5" s="54" t="s">
        <v>1077</v>
      </c>
      <c r="B5" s="68"/>
      <c r="C5" s="68"/>
      <c r="D5" s="52" t="s">
        <v>41</v>
      </c>
      <c r="E5" s="53" t="s">
        <v>42</v>
      </c>
    </row>
    <row r="6" spans="1:5" ht="51">
      <c r="A6" s="54" t="s">
        <v>816</v>
      </c>
      <c r="B6" s="68" t="s">
        <v>45</v>
      </c>
      <c r="C6" s="67" t="s">
        <v>817</v>
      </c>
      <c r="D6" s="52"/>
      <c r="E6" s="53"/>
    </row>
    <row r="7" spans="1:5">
      <c r="A7" s="55" t="s">
        <v>47</v>
      </c>
      <c r="B7" s="69"/>
      <c r="C7" s="69"/>
      <c r="D7" s="56"/>
      <c r="E7" s="57"/>
    </row>
    <row r="8" spans="1:5" ht="25.5">
      <c r="A8" s="58" t="s">
        <v>818</v>
      </c>
      <c r="B8" s="59"/>
      <c r="C8" s="70"/>
      <c r="D8" s="60">
        <f>SUM(D9:D26)</f>
        <v>28</v>
      </c>
      <c r="E8" s="71" t="s">
        <v>819</v>
      </c>
    </row>
    <row r="9" spans="1:5" ht="38.25">
      <c r="A9" s="61" t="s">
        <v>820</v>
      </c>
      <c r="B9" s="72">
        <v>1</v>
      </c>
      <c r="C9" s="72">
        <v>1</v>
      </c>
      <c r="D9" s="72">
        <v>2</v>
      </c>
      <c r="E9" s="71"/>
    </row>
    <row r="10" spans="1:5" ht="25.5">
      <c r="A10" s="61" t="s">
        <v>821</v>
      </c>
      <c r="B10" s="72">
        <v>1</v>
      </c>
      <c r="C10" s="72">
        <v>1</v>
      </c>
      <c r="D10" s="72">
        <v>2</v>
      </c>
      <c r="E10" s="71"/>
    </row>
    <row r="11" spans="1:5" ht="25.5">
      <c r="A11" s="61" t="s">
        <v>822</v>
      </c>
      <c r="B11" s="72">
        <v>1</v>
      </c>
      <c r="C11" s="72">
        <v>1</v>
      </c>
      <c r="D11" s="72">
        <v>2</v>
      </c>
      <c r="E11" s="71"/>
    </row>
    <row r="12" spans="1:5" ht="38.25">
      <c r="A12" s="61" t="s">
        <v>823</v>
      </c>
      <c r="B12" s="72">
        <v>1</v>
      </c>
      <c r="C12" s="72">
        <v>1</v>
      </c>
      <c r="D12" s="72">
        <v>2</v>
      </c>
      <c r="E12" s="71"/>
    </row>
    <row r="13" spans="1:5" ht="38.25">
      <c r="A13" s="61" t="s">
        <v>824</v>
      </c>
      <c r="B13" s="72">
        <v>1</v>
      </c>
      <c r="C13" s="72">
        <v>1</v>
      </c>
      <c r="D13" s="72">
        <v>2</v>
      </c>
      <c r="E13" s="71"/>
    </row>
    <row r="14" spans="1:5" ht="38.25">
      <c r="A14" s="61" t="s">
        <v>825</v>
      </c>
      <c r="B14" s="72">
        <v>1</v>
      </c>
      <c r="C14" s="72">
        <v>1</v>
      </c>
      <c r="D14" s="72">
        <v>2</v>
      </c>
      <c r="E14" s="71"/>
    </row>
    <row r="15" spans="1:5">
      <c r="A15" s="61" t="s">
        <v>826</v>
      </c>
      <c r="B15" s="72"/>
      <c r="C15" s="72"/>
      <c r="D15" s="72"/>
      <c r="E15" s="71"/>
    </row>
    <row r="16" spans="1:5" ht="25.5">
      <c r="A16" s="61" t="s">
        <v>827</v>
      </c>
      <c r="B16" s="72">
        <v>1</v>
      </c>
      <c r="C16" s="72">
        <v>1</v>
      </c>
      <c r="D16" s="72">
        <v>2</v>
      </c>
      <c r="E16" s="71"/>
    </row>
    <row r="17" spans="1:5">
      <c r="A17" s="61" t="s">
        <v>828</v>
      </c>
      <c r="B17" s="72"/>
      <c r="C17" s="72"/>
      <c r="D17" s="72"/>
      <c r="E17" s="71"/>
    </row>
    <row r="18" spans="1:5" ht="38.25">
      <c r="A18" s="61" t="s">
        <v>829</v>
      </c>
      <c r="B18" s="72">
        <v>1</v>
      </c>
      <c r="C18" s="72">
        <v>1</v>
      </c>
      <c r="D18" s="72">
        <v>2</v>
      </c>
      <c r="E18" s="71"/>
    </row>
    <row r="19" spans="1:5" ht="25.5">
      <c r="A19" s="61" t="s">
        <v>830</v>
      </c>
      <c r="B19" s="72">
        <v>1</v>
      </c>
      <c r="C19" s="72">
        <v>1</v>
      </c>
      <c r="D19" s="72">
        <v>2</v>
      </c>
      <c r="E19" s="71"/>
    </row>
    <row r="20" spans="1:5">
      <c r="A20" s="61" t="s">
        <v>831</v>
      </c>
      <c r="B20" s="72"/>
      <c r="C20" s="72"/>
      <c r="D20" s="72"/>
      <c r="E20" s="71"/>
    </row>
    <row r="21" spans="1:5">
      <c r="A21" s="61" t="s">
        <v>832</v>
      </c>
      <c r="B21" s="72"/>
      <c r="C21" s="72"/>
      <c r="D21" s="72"/>
      <c r="E21" s="71"/>
    </row>
    <row r="22" spans="1:5" ht="27" customHeight="1">
      <c r="A22" s="61" t="s">
        <v>833</v>
      </c>
      <c r="B22" s="72">
        <v>1</v>
      </c>
      <c r="C22" s="72">
        <v>1</v>
      </c>
      <c r="D22" s="72">
        <v>2</v>
      </c>
      <c r="E22" s="71"/>
    </row>
    <row r="23" spans="1:5" ht="15.75" customHeight="1">
      <c r="A23" s="61" t="s">
        <v>834</v>
      </c>
      <c r="B23" s="72">
        <v>1</v>
      </c>
      <c r="C23" s="72">
        <v>1</v>
      </c>
      <c r="D23" s="72">
        <v>2</v>
      </c>
      <c r="E23" s="71"/>
    </row>
    <row r="24" spans="1:5" ht="25.5">
      <c r="A24" s="61" t="s">
        <v>835</v>
      </c>
      <c r="B24" s="72">
        <v>1</v>
      </c>
      <c r="C24" s="72">
        <v>1</v>
      </c>
      <c r="D24" s="72">
        <v>2</v>
      </c>
      <c r="E24" s="71"/>
    </row>
    <row r="25" spans="1:5" ht="25.5" customHeight="1">
      <c r="A25" s="61" t="s">
        <v>836</v>
      </c>
      <c r="B25" s="72">
        <v>1</v>
      </c>
      <c r="C25" s="72">
        <v>1</v>
      </c>
      <c r="D25" s="72">
        <v>2</v>
      </c>
      <c r="E25" s="71"/>
    </row>
    <row r="26" spans="1:5" ht="25.5">
      <c r="A26" s="61" t="s">
        <v>837</v>
      </c>
      <c r="B26" s="72">
        <v>1</v>
      </c>
      <c r="C26" s="72">
        <v>1</v>
      </c>
      <c r="D26" s="72">
        <v>2</v>
      </c>
      <c r="E26" s="71"/>
    </row>
    <row r="27" spans="1:5" ht="25.5" customHeight="1">
      <c r="A27" s="59" t="s">
        <v>838</v>
      </c>
      <c r="B27" s="59"/>
      <c r="C27" s="59"/>
      <c r="D27" s="59">
        <f>SUM(D28:D43)</f>
        <v>24</v>
      </c>
      <c r="E27" s="73" t="s">
        <v>839</v>
      </c>
    </row>
    <row r="28" spans="1:5" ht="15.95" customHeight="1">
      <c r="A28" s="61" t="s">
        <v>840</v>
      </c>
      <c r="B28" s="74"/>
      <c r="C28" s="74"/>
      <c r="D28" s="74"/>
      <c r="E28" s="75"/>
    </row>
    <row r="29" spans="1:5" ht="27.6" customHeight="1">
      <c r="A29" s="61" t="s">
        <v>841</v>
      </c>
      <c r="B29" s="74">
        <v>1</v>
      </c>
      <c r="C29" s="74">
        <v>1</v>
      </c>
      <c r="D29" s="74">
        <f t="shared" ref="D29:D35" si="0">B29+C29</f>
        <v>2</v>
      </c>
      <c r="E29" s="75"/>
    </row>
    <row r="30" spans="1:5" ht="27.6" customHeight="1">
      <c r="A30" s="61" t="s">
        <v>842</v>
      </c>
      <c r="B30" s="74">
        <v>1</v>
      </c>
      <c r="C30" s="74">
        <v>1</v>
      </c>
      <c r="D30" s="74">
        <f t="shared" si="0"/>
        <v>2</v>
      </c>
      <c r="E30" s="75"/>
    </row>
    <row r="31" spans="1:5" ht="27.6" customHeight="1">
      <c r="A31" s="61" t="s">
        <v>843</v>
      </c>
      <c r="B31" s="74">
        <v>1</v>
      </c>
      <c r="C31" s="74">
        <v>1</v>
      </c>
      <c r="D31" s="74">
        <f t="shared" si="0"/>
        <v>2</v>
      </c>
      <c r="E31" s="75"/>
    </row>
    <row r="32" spans="1:5" ht="14.1" customHeight="1">
      <c r="A32" s="61" t="s">
        <v>844</v>
      </c>
      <c r="B32" s="74"/>
      <c r="C32" s="74"/>
      <c r="D32" s="74"/>
      <c r="E32" s="75"/>
    </row>
    <row r="33" spans="1:5" ht="27.6" customHeight="1">
      <c r="A33" s="61" t="s">
        <v>845</v>
      </c>
      <c r="B33" s="74">
        <v>1</v>
      </c>
      <c r="C33" s="74">
        <v>1</v>
      </c>
      <c r="D33" s="74">
        <f t="shared" si="0"/>
        <v>2</v>
      </c>
      <c r="E33" s="75"/>
    </row>
    <row r="34" spans="1:5" ht="27.6" customHeight="1">
      <c r="A34" s="61" t="s">
        <v>846</v>
      </c>
      <c r="B34" s="74">
        <v>1</v>
      </c>
      <c r="C34" s="74">
        <v>1</v>
      </c>
      <c r="D34" s="74">
        <f t="shared" si="0"/>
        <v>2</v>
      </c>
      <c r="E34" s="75"/>
    </row>
    <row r="35" spans="1:5" ht="27.6" customHeight="1">
      <c r="A35" s="61" t="s">
        <v>847</v>
      </c>
      <c r="B35" s="74">
        <v>1</v>
      </c>
      <c r="C35" s="74">
        <v>1</v>
      </c>
      <c r="D35" s="74">
        <f t="shared" si="0"/>
        <v>2</v>
      </c>
      <c r="E35" s="75"/>
    </row>
    <row r="36" spans="1:5" ht="14.45" customHeight="1">
      <c r="A36" s="61" t="s">
        <v>848</v>
      </c>
      <c r="B36" s="74"/>
      <c r="C36" s="74"/>
      <c r="D36" s="74"/>
      <c r="E36" s="75"/>
    </row>
    <row r="37" spans="1:5" ht="26.45" customHeight="1">
      <c r="A37" s="61" t="s">
        <v>849</v>
      </c>
      <c r="B37" s="74">
        <v>1</v>
      </c>
      <c r="C37" s="74">
        <v>1</v>
      </c>
      <c r="D37" s="74">
        <f t="shared" ref="D37:D43" si="1">B37+C37</f>
        <v>2</v>
      </c>
      <c r="E37" s="75"/>
    </row>
    <row r="38" spans="1:5" ht="25.5" customHeight="1">
      <c r="A38" s="61" t="s">
        <v>850</v>
      </c>
      <c r="B38" s="74">
        <v>1</v>
      </c>
      <c r="C38" s="74">
        <v>1</v>
      </c>
      <c r="D38" s="74">
        <f t="shared" si="1"/>
        <v>2</v>
      </c>
      <c r="E38" s="75"/>
    </row>
    <row r="39" spans="1:5" ht="26.45" customHeight="1">
      <c r="A39" s="61" t="s">
        <v>851</v>
      </c>
      <c r="B39" s="74">
        <v>1</v>
      </c>
      <c r="C39" s="74">
        <v>1</v>
      </c>
      <c r="D39" s="74">
        <f t="shared" si="1"/>
        <v>2</v>
      </c>
      <c r="E39" s="75"/>
    </row>
    <row r="40" spans="1:5" ht="12" customHeight="1">
      <c r="A40" s="61" t="s">
        <v>852</v>
      </c>
      <c r="B40" s="74"/>
      <c r="C40" s="74"/>
      <c r="D40" s="74"/>
      <c r="E40" s="75"/>
    </row>
    <row r="41" spans="1:5" ht="26.45" customHeight="1">
      <c r="A41" s="61" t="s">
        <v>853</v>
      </c>
      <c r="B41" s="74">
        <v>1</v>
      </c>
      <c r="C41" s="74">
        <v>1</v>
      </c>
      <c r="D41" s="74">
        <f t="shared" si="1"/>
        <v>2</v>
      </c>
      <c r="E41" s="75"/>
    </row>
    <row r="42" spans="1:5" ht="27" customHeight="1">
      <c r="A42" s="61" t="s">
        <v>854</v>
      </c>
      <c r="B42" s="74">
        <v>1</v>
      </c>
      <c r="C42" s="74">
        <v>1</v>
      </c>
      <c r="D42" s="74">
        <f t="shared" si="1"/>
        <v>2</v>
      </c>
      <c r="E42" s="75"/>
    </row>
    <row r="43" spans="1:5" ht="24.95" customHeight="1">
      <c r="A43" s="61" t="s">
        <v>855</v>
      </c>
      <c r="B43" s="74">
        <v>1</v>
      </c>
      <c r="C43" s="74">
        <v>1</v>
      </c>
      <c r="D43" s="74">
        <f t="shared" si="1"/>
        <v>2</v>
      </c>
      <c r="E43" s="75"/>
    </row>
    <row r="44" spans="1:5" ht="25.5" customHeight="1">
      <c r="A44" s="59" t="s">
        <v>856</v>
      </c>
      <c r="B44" s="59"/>
      <c r="C44" s="59"/>
      <c r="D44" s="60">
        <f>SUM(D46:D65)</f>
        <v>25</v>
      </c>
      <c r="E44" s="73" t="s">
        <v>857</v>
      </c>
    </row>
    <row r="45" spans="1:5">
      <c r="A45" s="61" t="s">
        <v>858</v>
      </c>
      <c r="B45" s="76"/>
      <c r="C45" s="76"/>
      <c r="D45" s="76"/>
      <c r="E45" s="75"/>
    </row>
    <row r="46" spans="1:5" ht="38.25">
      <c r="A46" s="61" t="s">
        <v>859</v>
      </c>
      <c r="B46" s="74">
        <v>1</v>
      </c>
      <c r="C46" s="74">
        <v>1</v>
      </c>
      <c r="D46" s="74">
        <f>B46+C46</f>
        <v>2</v>
      </c>
      <c r="E46" s="75"/>
    </row>
    <row r="47" spans="1:5" ht="38.25">
      <c r="A47" s="61" t="s">
        <v>860</v>
      </c>
      <c r="B47" s="74">
        <v>1</v>
      </c>
      <c r="C47" s="74">
        <v>1</v>
      </c>
      <c r="D47" s="74">
        <f t="shared" ref="D47:D60" si="2">B47+C47</f>
        <v>2</v>
      </c>
      <c r="E47" s="75"/>
    </row>
    <row r="48" spans="1:5">
      <c r="A48" s="61" t="s">
        <v>861</v>
      </c>
      <c r="B48" s="74"/>
      <c r="C48" s="74"/>
      <c r="D48" s="74"/>
      <c r="E48" s="75"/>
    </row>
    <row r="49" spans="1:5" ht="25.5">
      <c r="A49" s="61" t="s">
        <v>862</v>
      </c>
      <c r="B49" s="74">
        <v>1</v>
      </c>
      <c r="C49" s="74">
        <v>1</v>
      </c>
      <c r="D49" s="74">
        <f t="shared" si="2"/>
        <v>2</v>
      </c>
      <c r="E49" s="75"/>
    </row>
    <row r="50" spans="1:5" ht="38.25">
      <c r="A50" s="61" t="s">
        <v>863</v>
      </c>
      <c r="B50" s="74">
        <v>1</v>
      </c>
      <c r="C50" s="74">
        <v>1</v>
      </c>
      <c r="D50" s="74">
        <f t="shared" si="2"/>
        <v>2</v>
      </c>
      <c r="E50" s="75"/>
    </row>
    <row r="51" spans="1:5">
      <c r="A51" s="61" t="s">
        <v>864</v>
      </c>
      <c r="B51" s="74"/>
      <c r="C51" s="74"/>
      <c r="D51" s="74"/>
      <c r="E51" s="75"/>
    </row>
    <row r="52" spans="1:5" ht="38.25">
      <c r="A52" s="61" t="s">
        <v>865</v>
      </c>
      <c r="B52" s="74">
        <v>1</v>
      </c>
      <c r="C52" s="74">
        <v>1</v>
      </c>
      <c r="D52" s="74">
        <f t="shared" si="2"/>
        <v>2</v>
      </c>
      <c r="E52" s="75"/>
    </row>
    <row r="53" spans="1:5" ht="25.5">
      <c r="A53" s="61" t="s">
        <v>866</v>
      </c>
      <c r="B53" s="74">
        <v>1</v>
      </c>
      <c r="C53" s="74">
        <v>1</v>
      </c>
      <c r="D53" s="74">
        <f t="shared" si="2"/>
        <v>2</v>
      </c>
      <c r="E53" s="75"/>
    </row>
    <row r="54" spans="1:5">
      <c r="A54" s="61" t="s">
        <v>867</v>
      </c>
      <c r="B54" s="74"/>
      <c r="C54" s="74"/>
      <c r="D54" s="74"/>
      <c r="E54" s="75"/>
    </row>
    <row r="55" spans="1:5" ht="38.25">
      <c r="A55" s="61" t="s">
        <v>868</v>
      </c>
      <c r="B55" s="74">
        <v>1</v>
      </c>
      <c r="C55" s="74">
        <v>1</v>
      </c>
      <c r="D55" s="74">
        <f t="shared" si="2"/>
        <v>2</v>
      </c>
      <c r="E55" s="75"/>
    </row>
    <row r="56" spans="1:5">
      <c r="A56" s="61" t="s">
        <v>869</v>
      </c>
      <c r="B56" s="74"/>
      <c r="C56" s="74"/>
      <c r="D56" s="74"/>
      <c r="E56" s="75"/>
    </row>
    <row r="57" spans="1:5" ht="25.5">
      <c r="A57" s="61" t="s">
        <v>870</v>
      </c>
      <c r="B57" s="74">
        <v>1</v>
      </c>
      <c r="C57" s="74">
        <v>1</v>
      </c>
      <c r="D57" s="74">
        <f t="shared" si="2"/>
        <v>2</v>
      </c>
      <c r="E57" s="75"/>
    </row>
    <row r="58" spans="1:5" ht="25.5">
      <c r="A58" s="61" t="s">
        <v>871</v>
      </c>
      <c r="B58" s="74"/>
      <c r="C58" s="74"/>
      <c r="D58" s="74"/>
      <c r="E58" s="75"/>
    </row>
    <row r="59" spans="1:5" ht="38.25">
      <c r="A59" s="61" t="s">
        <v>872</v>
      </c>
      <c r="B59" s="74">
        <v>1</v>
      </c>
      <c r="C59" s="74">
        <v>1</v>
      </c>
      <c r="D59" s="74">
        <f t="shared" si="2"/>
        <v>2</v>
      </c>
      <c r="E59" s="75"/>
    </row>
    <row r="60" spans="1:5">
      <c r="A60" s="61" t="s">
        <v>873</v>
      </c>
      <c r="B60" s="74">
        <v>1</v>
      </c>
      <c r="C60" s="74">
        <v>1</v>
      </c>
      <c r="D60" s="74">
        <f t="shared" si="2"/>
        <v>2</v>
      </c>
      <c r="E60" s="75"/>
    </row>
    <row r="61" spans="1:5">
      <c r="A61" s="61" t="s">
        <v>874</v>
      </c>
      <c r="B61" s="74"/>
      <c r="C61" s="74"/>
      <c r="D61" s="74"/>
      <c r="E61" s="75"/>
    </row>
    <row r="62" spans="1:5" ht="16.5" customHeight="1">
      <c r="A62" s="61" t="s">
        <v>875</v>
      </c>
      <c r="B62" s="74"/>
      <c r="C62" s="74">
        <v>1</v>
      </c>
      <c r="D62" s="74">
        <f t="shared" ref="D62:D65" si="3">B62+C62</f>
        <v>1</v>
      </c>
      <c r="E62" s="75"/>
    </row>
    <row r="63" spans="1:5" ht="25.5">
      <c r="A63" s="61" t="s">
        <v>876</v>
      </c>
      <c r="B63" s="74">
        <v>1</v>
      </c>
      <c r="C63" s="74">
        <v>1</v>
      </c>
      <c r="D63" s="74">
        <f t="shared" si="3"/>
        <v>2</v>
      </c>
      <c r="E63" s="75"/>
    </row>
    <row r="64" spans="1:5">
      <c r="A64" s="61" t="s">
        <v>877</v>
      </c>
      <c r="B64" s="74"/>
      <c r="C64" s="74"/>
      <c r="D64" s="74"/>
      <c r="E64" s="75"/>
    </row>
    <row r="65" spans="1:5" ht="27.95" customHeight="1">
      <c r="A65" s="61" t="s">
        <v>878</v>
      </c>
      <c r="B65" s="74">
        <v>1</v>
      </c>
      <c r="C65" s="74">
        <v>1</v>
      </c>
      <c r="D65" s="74">
        <f t="shared" si="3"/>
        <v>2</v>
      </c>
      <c r="E65" s="77"/>
    </row>
    <row r="66" spans="1:5" ht="29.25" customHeight="1">
      <c r="A66" s="59" t="s">
        <v>879</v>
      </c>
      <c r="B66" s="59"/>
      <c r="C66" s="59"/>
      <c r="D66" s="59">
        <f>SUM(D67:D94)</f>
        <v>35</v>
      </c>
      <c r="E66" s="73" t="s">
        <v>880</v>
      </c>
    </row>
    <row r="67" spans="1:5" ht="14.1" customHeight="1">
      <c r="A67" s="61" t="s">
        <v>881</v>
      </c>
      <c r="B67" s="74"/>
      <c r="C67" s="74"/>
      <c r="D67" s="74"/>
      <c r="E67" s="75"/>
    </row>
    <row r="68" spans="1:5" ht="26.45" customHeight="1">
      <c r="A68" s="61" t="s">
        <v>882</v>
      </c>
      <c r="B68" s="74">
        <v>1</v>
      </c>
      <c r="C68" s="74">
        <v>1</v>
      </c>
      <c r="D68" s="74">
        <v>2</v>
      </c>
      <c r="E68" s="75"/>
    </row>
    <row r="69" spans="1:5" ht="26.45" customHeight="1">
      <c r="A69" s="61" t="s">
        <v>883</v>
      </c>
      <c r="B69" s="74">
        <v>1</v>
      </c>
      <c r="C69" s="74">
        <v>1</v>
      </c>
      <c r="D69" s="74">
        <v>2</v>
      </c>
      <c r="E69" s="75"/>
    </row>
    <row r="70" spans="1:5" ht="13.5" customHeight="1">
      <c r="A70" s="61" t="s">
        <v>884</v>
      </c>
      <c r="B70" s="74"/>
      <c r="C70" s="74"/>
      <c r="D70" s="74"/>
      <c r="E70" s="75"/>
    </row>
    <row r="71" spans="1:5" ht="26.45" customHeight="1">
      <c r="A71" s="61" t="s">
        <v>885</v>
      </c>
      <c r="B71" s="74">
        <v>1</v>
      </c>
      <c r="C71" s="74">
        <v>1</v>
      </c>
      <c r="D71" s="74">
        <v>2</v>
      </c>
      <c r="E71" s="75"/>
    </row>
    <row r="72" spans="1:5" ht="26.45" customHeight="1">
      <c r="A72" s="61" t="s">
        <v>886</v>
      </c>
      <c r="B72" s="74">
        <v>1</v>
      </c>
      <c r="C72" s="74">
        <v>1</v>
      </c>
      <c r="D72" s="74">
        <v>2</v>
      </c>
      <c r="E72" s="75"/>
    </row>
    <row r="73" spans="1:5" ht="12.6" customHeight="1">
      <c r="A73" s="61" t="s">
        <v>887</v>
      </c>
      <c r="B73" s="74"/>
      <c r="C73" s="74"/>
      <c r="D73" s="74"/>
      <c r="E73" s="75"/>
    </row>
    <row r="74" spans="1:5" ht="26.45" customHeight="1">
      <c r="A74" s="61" t="s">
        <v>888</v>
      </c>
      <c r="B74" s="74">
        <v>1</v>
      </c>
      <c r="C74" s="74">
        <v>1</v>
      </c>
      <c r="D74" s="74">
        <v>2</v>
      </c>
      <c r="E74" s="75"/>
    </row>
    <row r="75" spans="1:5" ht="15" customHeight="1">
      <c r="A75" s="61" t="s">
        <v>889</v>
      </c>
      <c r="B75" s="74">
        <v>1</v>
      </c>
      <c r="C75" s="74">
        <v>1</v>
      </c>
      <c r="D75" s="74">
        <v>2</v>
      </c>
      <c r="E75" s="75"/>
    </row>
    <row r="76" spans="1:5" ht="12" customHeight="1">
      <c r="A76" s="61" t="s">
        <v>890</v>
      </c>
      <c r="B76" s="74"/>
      <c r="C76" s="74"/>
      <c r="D76" s="74"/>
      <c r="E76" s="75"/>
    </row>
    <row r="77" spans="1:5" ht="26.45" customHeight="1">
      <c r="A77" s="61" t="s">
        <v>891</v>
      </c>
      <c r="B77" s="74">
        <v>1</v>
      </c>
      <c r="C77" s="74"/>
      <c r="D77" s="74">
        <v>1</v>
      </c>
      <c r="E77" s="75"/>
    </row>
    <row r="78" spans="1:5" ht="13.5" customHeight="1">
      <c r="A78" s="61" t="s">
        <v>892</v>
      </c>
      <c r="B78" s="74"/>
      <c r="C78" s="74"/>
      <c r="D78" s="74"/>
      <c r="E78" s="75"/>
    </row>
    <row r="79" spans="1:5" ht="25.5" customHeight="1">
      <c r="A79" s="61" t="s">
        <v>893</v>
      </c>
      <c r="B79" s="74">
        <v>1</v>
      </c>
      <c r="C79" s="74">
        <v>1</v>
      </c>
      <c r="D79" s="74">
        <v>2</v>
      </c>
      <c r="E79" s="75"/>
    </row>
    <row r="80" spans="1:5" ht="27" customHeight="1">
      <c r="A80" s="61" t="s">
        <v>894</v>
      </c>
      <c r="B80" s="74">
        <v>1</v>
      </c>
      <c r="C80" s="74">
        <v>1</v>
      </c>
      <c r="D80" s="74">
        <v>2</v>
      </c>
      <c r="E80" s="75"/>
    </row>
    <row r="81" spans="1:5" ht="16.5" customHeight="1">
      <c r="A81" s="61" t="s">
        <v>895</v>
      </c>
      <c r="B81" s="74"/>
      <c r="C81" s="74"/>
      <c r="D81" s="74"/>
      <c r="E81" s="75"/>
    </row>
    <row r="82" spans="1:5" ht="26.45" customHeight="1">
      <c r="A82" s="61" t="s">
        <v>896</v>
      </c>
      <c r="B82" s="74">
        <v>1</v>
      </c>
      <c r="C82" s="74">
        <v>1</v>
      </c>
      <c r="D82" s="74">
        <v>2</v>
      </c>
      <c r="E82" s="75"/>
    </row>
    <row r="83" spans="1:5" ht="26.45" customHeight="1">
      <c r="A83" s="61" t="s">
        <v>897</v>
      </c>
      <c r="B83" s="74">
        <v>1</v>
      </c>
      <c r="C83" s="74">
        <v>1</v>
      </c>
      <c r="D83" s="74">
        <v>2</v>
      </c>
      <c r="E83" s="75"/>
    </row>
    <row r="84" spans="1:5" ht="12.6" customHeight="1">
      <c r="A84" s="61" t="s">
        <v>898</v>
      </c>
      <c r="B84" s="74"/>
      <c r="C84" s="74"/>
      <c r="D84" s="74"/>
      <c r="E84" s="75"/>
    </row>
    <row r="85" spans="1:5" ht="26.45" customHeight="1">
      <c r="A85" s="61" t="s">
        <v>899</v>
      </c>
      <c r="B85" s="74">
        <v>1</v>
      </c>
      <c r="C85" s="74">
        <v>1</v>
      </c>
      <c r="D85" s="74">
        <v>2</v>
      </c>
      <c r="E85" s="75"/>
    </row>
    <row r="86" spans="1:5" ht="26.45" customHeight="1">
      <c r="A86" s="61" t="s">
        <v>900</v>
      </c>
      <c r="B86" s="74">
        <v>1</v>
      </c>
      <c r="C86" s="74">
        <v>1</v>
      </c>
      <c r="D86" s="74">
        <v>2</v>
      </c>
      <c r="E86" s="75"/>
    </row>
    <row r="87" spans="1:5" ht="15" customHeight="1">
      <c r="A87" s="61" t="s">
        <v>901</v>
      </c>
      <c r="B87" s="74"/>
      <c r="C87" s="74"/>
      <c r="D87" s="74"/>
      <c r="E87" s="75"/>
    </row>
    <row r="88" spans="1:5" ht="26.45" customHeight="1">
      <c r="A88" s="61" t="s">
        <v>902</v>
      </c>
      <c r="B88" s="74">
        <v>1</v>
      </c>
      <c r="C88" s="74">
        <v>1</v>
      </c>
      <c r="D88" s="74">
        <v>2</v>
      </c>
      <c r="E88" s="75"/>
    </row>
    <row r="89" spans="1:5" ht="26.45" customHeight="1">
      <c r="A89" s="61" t="s">
        <v>903</v>
      </c>
      <c r="B89" s="74">
        <v>1</v>
      </c>
      <c r="C89" s="74">
        <v>1</v>
      </c>
      <c r="D89" s="74">
        <v>2</v>
      </c>
      <c r="E89" s="75"/>
    </row>
    <row r="90" spans="1:5" ht="15.95" customHeight="1">
      <c r="A90" s="61" t="s">
        <v>904</v>
      </c>
      <c r="B90" s="74"/>
      <c r="C90" s="74"/>
      <c r="D90" s="74"/>
      <c r="E90" s="75"/>
    </row>
    <row r="91" spans="1:5" ht="26.45" customHeight="1">
      <c r="A91" s="61" t="s">
        <v>905</v>
      </c>
      <c r="B91" s="74">
        <v>1</v>
      </c>
      <c r="C91" s="74">
        <v>1</v>
      </c>
      <c r="D91" s="74">
        <v>2</v>
      </c>
      <c r="E91" s="75"/>
    </row>
    <row r="92" spans="1:5" ht="15.6" customHeight="1">
      <c r="A92" s="61" t="s">
        <v>906</v>
      </c>
      <c r="B92" s="74"/>
      <c r="C92" s="74"/>
      <c r="D92" s="74"/>
      <c r="E92" s="75"/>
    </row>
    <row r="93" spans="1:5" ht="26.45" customHeight="1">
      <c r="A93" s="61" t="s">
        <v>907</v>
      </c>
      <c r="B93" s="74">
        <v>1</v>
      </c>
      <c r="C93" s="74">
        <v>1</v>
      </c>
      <c r="D93" s="74">
        <v>2</v>
      </c>
      <c r="E93" s="75"/>
    </row>
    <row r="94" spans="1:5" ht="26.45" customHeight="1">
      <c r="A94" s="61" t="s">
        <v>908</v>
      </c>
      <c r="B94" s="74">
        <v>1</v>
      </c>
      <c r="C94" s="74">
        <v>1</v>
      </c>
      <c r="D94" s="74">
        <v>2</v>
      </c>
      <c r="E94" s="75"/>
    </row>
    <row r="95" spans="1:5" ht="226.5" customHeight="1">
      <c r="A95" s="59" t="s">
        <v>909</v>
      </c>
      <c r="B95" s="59"/>
      <c r="C95" s="59"/>
      <c r="D95" s="59">
        <f>SUM(D96:D109)</f>
        <v>16</v>
      </c>
      <c r="E95" s="73" t="s">
        <v>1070</v>
      </c>
    </row>
    <row r="96" spans="1:5" ht="24.95" customHeight="1">
      <c r="A96" s="61" t="s">
        <v>910</v>
      </c>
      <c r="B96" s="74"/>
      <c r="C96" s="74"/>
      <c r="D96" s="74"/>
      <c r="E96" s="75"/>
    </row>
    <row r="97" spans="1:5" ht="24.95" customHeight="1">
      <c r="A97" s="61" t="s">
        <v>911</v>
      </c>
      <c r="B97" s="74">
        <v>1</v>
      </c>
      <c r="C97" s="74">
        <v>1</v>
      </c>
      <c r="D97" s="74">
        <f>B97+C97</f>
        <v>2</v>
      </c>
      <c r="E97" s="75"/>
    </row>
    <row r="98" spans="1:5" ht="24.95" customHeight="1">
      <c r="A98" s="61" t="s">
        <v>912</v>
      </c>
      <c r="B98" s="74">
        <v>1</v>
      </c>
      <c r="C98" s="74">
        <v>1</v>
      </c>
      <c r="D98" s="74">
        <f t="shared" ref="D98:D106" si="4">B98+C98</f>
        <v>2</v>
      </c>
      <c r="E98" s="75"/>
    </row>
    <row r="99" spans="1:5" ht="24.95" customHeight="1">
      <c r="A99" s="61" t="s">
        <v>913</v>
      </c>
      <c r="B99" s="74"/>
      <c r="C99" s="74"/>
      <c r="D99" s="74"/>
      <c r="E99" s="75"/>
    </row>
    <row r="100" spans="1:5" ht="24.95" customHeight="1">
      <c r="A100" s="61" t="s">
        <v>914</v>
      </c>
      <c r="B100" s="74">
        <v>1</v>
      </c>
      <c r="C100" s="74">
        <v>1</v>
      </c>
      <c r="D100" s="74">
        <f t="shared" si="4"/>
        <v>2</v>
      </c>
      <c r="E100" s="75"/>
    </row>
    <row r="101" spans="1:5" ht="24.95" customHeight="1">
      <c r="A101" s="61" t="s">
        <v>915</v>
      </c>
      <c r="B101" s="74"/>
      <c r="C101" s="74"/>
      <c r="D101" s="74"/>
      <c r="E101" s="75"/>
    </row>
    <row r="102" spans="1:5" ht="24.95" customHeight="1">
      <c r="A102" s="61" t="s">
        <v>916</v>
      </c>
      <c r="B102" s="74">
        <v>1</v>
      </c>
      <c r="C102" s="74">
        <v>1</v>
      </c>
      <c r="D102" s="74">
        <f t="shared" si="4"/>
        <v>2</v>
      </c>
      <c r="E102" s="75"/>
    </row>
    <row r="103" spans="1:5" ht="24.95" customHeight="1">
      <c r="A103" s="61" t="s">
        <v>917</v>
      </c>
      <c r="B103" s="74">
        <v>1</v>
      </c>
      <c r="C103" s="74">
        <v>1</v>
      </c>
      <c r="D103" s="74">
        <f t="shared" si="4"/>
        <v>2</v>
      </c>
      <c r="E103" s="75"/>
    </row>
    <row r="104" spans="1:5" ht="24.95" customHeight="1">
      <c r="A104" s="61" t="s">
        <v>918</v>
      </c>
      <c r="B104" s="74"/>
      <c r="C104" s="74"/>
      <c r="D104" s="74"/>
      <c r="E104" s="75"/>
    </row>
    <row r="105" spans="1:5" ht="24.95" customHeight="1">
      <c r="A105" s="61" t="s">
        <v>919</v>
      </c>
      <c r="B105" s="74"/>
      <c r="C105" s="74">
        <v>1</v>
      </c>
      <c r="D105" s="74">
        <f t="shared" si="4"/>
        <v>1</v>
      </c>
      <c r="E105" s="75"/>
    </row>
    <row r="106" spans="1:5" ht="24.95" customHeight="1">
      <c r="A106" s="61" t="s">
        <v>920</v>
      </c>
      <c r="B106" s="74"/>
      <c r="C106" s="74">
        <v>1</v>
      </c>
      <c r="D106" s="74">
        <f t="shared" si="4"/>
        <v>1</v>
      </c>
      <c r="E106" s="75"/>
    </row>
    <row r="107" spans="1:5" ht="24.95" customHeight="1">
      <c r="A107" s="61" t="s">
        <v>921</v>
      </c>
      <c r="B107" s="74"/>
      <c r="C107" s="74"/>
      <c r="D107" s="74"/>
      <c r="E107" s="75"/>
    </row>
    <row r="108" spans="1:5" ht="24.95" customHeight="1">
      <c r="A108" s="61" t="s">
        <v>922</v>
      </c>
      <c r="B108" s="74">
        <v>1</v>
      </c>
      <c r="C108" s="74">
        <v>1</v>
      </c>
      <c r="D108" s="74">
        <v>2</v>
      </c>
      <c r="E108" s="75"/>
    </row>
    <row r="109" spans="1:5" ht="24.95" customHeight="1">
      <c r="A109" s="61" t="s">
        <v>923</v>
      </c>
      <c r="B109" s="74">
        <v>1</v>
      </c>
      <c r="C109" s="74">
        <v>1</v>
      </c>
      <c r="D109" s="74">
        <v>2</v>
      </c>
      <c r="E109" s="75"/>
    </row>
    <row r="110" spans="1:5" ht="27.95" customHeight="1">
      <c r="A110" s="59" t="s">
        <v>924</v>
      </c>
      <c r="B110" s="59"/>
      <c r="C110" s="59"/>
      <c r="D110" s="59">
        <f>SUM(D111:D121)</f>
        <v>16</v>
      </c>
      <c r="E110" s="73" t="s">
        <v>925</v>
      </c>
    </row>
    <row r="111" spans="1:5">
      <c r="A111" s="61" t="s">
        <v>926</v>
      </c>
      <c r="B111" s="74"/>
      <c r="C111" s="74"/>
      <c r="D111" s="74"/>
      <c r="E111" s="75"/>
    </row>
    <row r="112" spans="1:5" ht="25.5">
      <c r="A112" s="61" t="s">
        <v>927</v>
      </c>
      <c r="B112" s="74">
        <v>1</v>
      </c>
      <c r="C112" s="74">
        <v>1</v>
      </c>
      <c r="D112" s="74">
        <f t="shared" ref="D112:D119" si="5">B112+C112</f>
        <v>2</v>
      </c>
      <c r="E112" s="75"/>
    </row>
    <row r="113" spans="1:5">
      <c r="A113" s="61" t="s">
        <v>928</v>
      </c>
      <c r="B113" s="74"/>
      <c r="C113" s="74"/>
      <c r="D113" s="74"/>
      <c r="E113" s="75"/>
    </row>
    <row r="114" spans="1:5" ht="28.5" customHeight="1">
      <c r="A114" s="61" t="s">
        <v>929</v>
      </c>
      <c r="B114" s="74">
        <v>1</v>
      </c>
      <c r="C114" s="74">
        <v>1</v>
      </c>
      <c r="D114" s="74">
        <f t="shared" si="5"/>
        <v>2</v>
      </c>
      <c r="E114" s="75"/>
    </row>
    <row r="115" spans="1:5" ht="38.25">
      <c r="A115" s="61" t="s">
        <v>930</v>
      </c>
      <c r="B115" s="74">
        <v>1</v>
      </c>
      <c r="C115" s="74">
        <v>1</v>
      </c>
      <c r="D115" s="74">
        <f t="shared" si="5"/>
        <v>2</v>
      </c>
      <c r="E115" s="75"/>
    </row>
    <row r="116" spans="1:5" ht="38.25">
      <c r="A116" s="61" t="s">
        <v>931</v>
      </c>
      <c r="B116" s="74">
        <v>1</v>
      </c>
      <c r="C116" s="74">
        <v>1</v>
      </c>
      <c r="D116" s="74">
        <f t="shared" si="5"/>
        <v>2</v>
      </c>
      <c r="E116" s="75"/>
    </row>
    <row r="117" spans="1:5" ht="38.25">
      <c r="A117" s="61" t="s">
        <v>932</v>
      </c>
      <c r="B117" s="74">
        <v>1</v>
      </c>
      <c r="C117" s="74">
        <v>1</v>
      </c>
      <c r="D117" s="74">
        <f t="shared" si="5"/>
        <v>2</v>
      </c>
      <c r="E117" s="75"/>
    </row>
    <row r="118" spans="1:5" ht="30" customHeight="1">
      <c r="A118" s="61" t="s">
        <v>933</v>
      </c>
      <c r="B118" s="74">
        <v>1</v>
      </c>
      <c r="C118" s="74">
        <v>1</v>
      </c>
      <c r="D118" s="74">
        <f t="shared" si="5"/>
        <v>2</v>
      </c>
      <c r="E118" s="75"/>
    </row>
    <row r="119" spans="1:5" ht="25.5">
      <c r="A119" s="61" t="s">
        <v>934</v>
      </c>
      <c r="B119" s="74">
        <v>1</v>
      </c>
      <c r="C119" s="74">
        <v>1</v>
      </c>
      <c r="D119" s="74">
        <f t="shared" si="5"/>
        <v>2</v>
      </c>
      <c r="E119" s="75"/>
    </row>
    <row r="120" spans="1:5">
      <c r="A120" s="61" t="s">
        <v>935</v>
      </c>
      <c r="B120" s="74"/>
      <c r="C120" s="74"/>
      <c r="D120" s="74"/>
      <c r="E120" s="75"/>
    </row>
    <row r="121" spans="1:5" ht="17.100000000000001" customHeight="1">
      <c r="A121" s="61" t="s">
        <v>936</v>
      </c>
      <c r="B121" s="74">
        <v>1</v>
      </c>
      <c r="C121" s="74">
        <v>1</v>
      </c>
      <c r="D121" s="74">
        <f>B121+C121</f>
        <v>2</v>
      </c>
      <c r="E121" s="75"/>
    </row>
    <row r="122" spans="1:5" ht="28.5" customHeight="1">
      <c r="A122" s="59" t="s">
        <v>937</v>
      </c>
      <c r="B122" s="59"/>
      <c r="C122" s="59"/>
      <c r="D122" s="59">
        <f>SUM(D123:D136)</f>
        <v>18</v>
      </c>
      <c r="E122" s="73" t="s">
        <v>938</v>
      </c>
    </row>
    <row r="123" spans="1:5">
      <c r="A123" s="61" t="s">
        <v>939</v>
      </c>
      <c r="B123" s="74"/>
      <c r="C123" s="74"/>
      <c r="D123" s="74"/>
      <c r="E123" s="75"/>
    </row>
    <row r="124" spans="1:5" ht="25.5">
      <c r="A124" s="61" t="s">
        <v>940</v>
      </c>
      <c r="B124" s="74">
        <v>1</v>
      </c>
      <c r="C124" s="74">
        <v>1</v>
      </c>
      <c r="D124" s="74">
        <f t="shared" ref="D124:D136" si="6">B124+C124</f>
        <v>2</v>
      </c>
      <c r="E124" s="75"/>
    </row>
    <row r="125" spans="1:5" ht="25.5">
      <c r="A125" s="61" t="s">
        <v>941</v>
      </c>
      <c r="B125" s="74">
        <v>1</v>
      </c>
      <c r="C125" s="74">
        <v>1</v>
      </c>
      <c r="D125" s="74">
        <f t="shared" si="6"/>
        <v>2</v>
      </c>
      <c r="E125" s="75"/>
    </row>
    <row r="126" spans="1:5" ht="38.25">
      <c r="A126" s="61" t="s">
        <v>942</v>
      </c>
      <c r="B126" s="74">
        <v>1</v>
      </c>
      <c r="C126" s="74">
        <v>1</v>
      </c>
      <c r="D126" s="74">
        <f t="shared" ref="D126:D132" si="7">B126+C126</f>
        <v>2</v>
      </c>
      <c r="E126" s="75"/>
    </row>
    <row r="127" spans="1:5">
      <c r="A127" s="61" t="s">
        <v>943</v>
      </c>
      <c r="B127" s="74"/>
      <c r="C127" s="74"/>
      <c r="D127" s="74"/>
      <c r="E127" s="75"/>
    </row>
    <row r="128" spans="1:5" ht="25.5">
      <c r="A128" s="61" t="s">
        <v>944</v>
      </c>
      <c r="B128" s="74">
        <v>1</v>
      </c>
      <c r="C128" s="74">
        <v>1</v>
      </c>
      <c r="D128" s="74">
        <f t="shared" si="7"/>
        <v>2</v>
      </c>
      <c r="E128" s="75"/>
    </row>
    <row r="129" spans="1:5" ht="25.5">
      <c r="A129" s="61" t="s">
        <v>945</v>
      </c>
      <c r="B129" s="74">
        <v>1</v>
      </c>
      <c r="C129" s="74">
        <v>1</v>
      </c>
      <c r="D129" s="74">
        <f t="shared" si="7"/>
        <v>2</v>
      </c>
      <c r="E129" s="75"/>
    </row>
    <row r="130" spans="1:5" ht="25.5">
      <c r="A130" s="61" t="s">
        <v>946</v>
      </c>
      <c r="B130" s="74">
        <v>1</v>
      </c>
      <c r="C130" s="74">
        <v>1</v>
      </c>
      <c r="D130" s="74">
        <f t="shared" si="7"/>
        <v>2</v>
      </c>
      <c r="E130" s="75"/>
    </row>
    <row r="131" spans="1:5">
      <c r="A131" s="61" t="s">
        <v>947</v>
      </c>
      <c r="B131" s="74"/>
      <c r="C131" s="74"/>
      <c r="D131" s="74"/>
      <c r="E131" s="75"/>
    </row>
    <row r="132" spans="1:5" ht="38.25">
      <c r="A132" s="61" t="s">
        <v>948</v>
      </c>
      <c r="B132" s="74">
        <v>1</v>
      </c>
      <c r="C132" s="74">
        <v>1</v>
      </c>
      <c r="D132" s="74">
        <f t="shared" si="7"/>
        <v>2</v>
      </c>
      <c r="E132" s="75"/>
    </row>
    <row r="133" spans="1:5" ht="25.5">
      <c r="A133" s="61" t="s">
        <v>949</v>
      </c>
      <c r="B133" s="74">
        <v>1</v>
      </c>
      <c r="C133" s="74">
        <v>1</v>
      </c>
      <c r="D133" s="74">
        <f t="shared" si="6"/>
        <v>2</v>
      </c>
      <c r="E133" s="75"/>
    </row>
    <row r="134" spans="1:5" ht="38.25">
      <c r="A134" s="61" t="s">
        <v>950</v>
      </c>
      <c r="B134" s="74"/>
      <c r="C134" s="74"/>
      <c r="D134" s="74"/>
      <c r="E134" s="75"/>
    </row>
    <row r="135" spans="1:5">
      <c r="A135" s="61" t="s">
        <v>951</v>
      </c>
      <c r="B135" s="74"/>
      <c r="C135" s="74"/>
      <c r="D135" s="74"/>
      <c r="E135" s="75"/>
    </row>
    <row r="136" spans="1:5" ht="25.5">
      <c r="A136" s="61" t="s">
        <v>952</v>
      </c>
      <c r="B136" s="74">
        <v>1</v>
      </c>
      <c r="C136" s="74">
        <v>1</v>
      </c>
      <c r="D136" s="74">
        <f t="shared" si="6"/>
        <v>2</v>
      </c>
      <c r="E136" s="75"/>
    </row>
    <row r="137" spans="1:5" ht="27.95" customHeight="1">
      <c r="A137" s="59" t="s">
        <v>953</v>
      </c>
      <c r="B137" s="59"/>
      <c r="C137" s="59"/>
      <c r="D137" s="59">
        <f>SUM(D138:D147)</f>
        <v>13</v>
      </c>
      <c r="E137" s="73" t="s">
        <v>954</v>
      </c>
    </row>
    <row r="138" spans="1:5">
      <c r="A138" s="61" t="s">
        <v>955</v>
      </c>
      <c r="B138" s="74"/>
      <c r="C138" s="74"/>
      <c r="D138" s="74"/>
      <c r="E138" s="75"/>
    </row>
    <row r="139" spans="1:5" ht="38.25">
      <c r="A139" s="61" t="s">
        <v>956</v>
      </c>
      <c r="B139" s="74"/>
      <c r="C139" s="74">
        <v>1</v>
      </c>
      <c r="D139" s="74">
        <v>1</v>
      </c>
      <c r="E139" s="75"/>
    </row>
    <row r="140" spans="1:5" ht="25.5">
      <c r="A140" s="61" t="s">
        <v>957</v>
      </c>
      <c r="B140" s="74">
        <v>1</v>
      </c>
      <c r="C140" s="74">
        <v>1</v>
      </c>
      <c r="D140" s="74">
        <v>2</v>
      </c>
      <c r="E140" s="75"/>
    </row>
    <row r="141" spans="1:5">
      <c r="A141" s="61" t="s">
        <v>958</v>
      </c>
      <c r="B141" s="74"/>
      <c r="C141" s="74"/>
      <c r="D141" s="74"/>
      <c r="E141" s="75"/>
    </row>
    <row r="142" spans="1:5">
      <c r="A142" s="61" t="s">
        <v>959</v>
      </c>
      <c r="B142" s="74">
        <v>1</v>
      </c>
      <c r="C142" s="74">
        <v>1</v>
      </c>
      <c r="D142" s="74">
        <v>2</v>
      </c>
      <c r="E142" s="75"/>
    </row>
    <row r="143" spans="1:5" ht="13.5" customHeight="1">
      <c r="A143" s="61" t="s">
        <v>960</v>
      </c>
      <c r="B143" s="74">
        <v>1</v>
      </c>
      <c r="C143" s="74">
        <v>1</v>
      </c>
      <c r="D143" s="74">
        <v>2</v>
      </c>
      <c r="E143" s="75"/>
    </row>
    <row r="144" spans="1:5" ht="25.5">
      <c r="A144" s="61" t="s">
        <v>961</v>
      </c>
      <c r="B144" s="74">
        <v>1</v>
      </c>
      <c r="C144" s="74">
        <v>1</v>
      </c>
      <c r="D144" s="74">
        <v>2</v>
      </c>
      <c r="E144" s="75"/>
    </row>
    <row r="145" spans="1:5">
      <c r="A145" s="61" t="s">
        <v>962</v>
      </c>
      <c r="B145" s="74"/>
      <c r="C145" s="74"/>
      <c r="D145" s="74"/>
      <c r="E145" s="75"/>
    </row>
    <row r="146" spans="1:5" ht="25.5">
      <c r="A146" s="61" t="s">
        <v>963</v>
      </c>
      <c r="B146" s="74">
        <v>1</v>
      </c>
      <c r="C146" s="74">
        <v>1</v>
      </c>
      <c r="D146" s="74">
        <v>2</v>
      </c>
      <c r="E146" s="75"/>
    </row>
    <row r="147" spans="1:5" ht="36.75" customHeight="1">
      <c r="A147" s="61" t="s">
        <v>964</v>
      </c>
      <c r="B147" s="74">
        <v>1</v>
      </c>
      <c r="C147" s="74">
        <v>1</v>
      </c>
      <c r="D147" s="74">
        <v>2</v>
      </c>
      <c r="E147" s="77"/>
    </row>
    <row r="148" spans="1:5">
      <c r="A148" s="78" t="s">
        <v>224</v>
      </c>
      <c r="B148" s="74">
        <f>SUM(B9:B147)</f>
        <v>86</v>
      </c>
      <c r="C148" s="74">
        <f>SUM(C9:C147)</f>
        <v>89</v>
      </c>
      <c r="D148" s="74">
        <f>SUM(D8+D27+D44+D66+D95+D110+D122+D137)</f>
        <v>175</v>
      </c>
      <c r="E148" s="79"/>
    </row>
  </sheetData>
  <mergeCells count="11">
    <mergeCell ref="E137:E147"/>
    <mergeCell ref="A1:E1"/>
    <mergeCell ref="D5:D7"/>
    <mergeCell ref="E5:E7"/>
    <mergeCell ref="E8:E26"/>
    <mergeCell ref="E122:E136"/>
    <mergeCell ref="E110:E121"/>
    <mergeCell ref="E27:E43"/>
    <mergeCell ref="E44:E65"/>
    <mergeCell ref="E66:E94"/>
    <mergeCell ref="E95:E10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88"/>
  <sheetViews>
    <sheetView topLeftCell="A54" zoomScale="115" zoomScaleNormal="115" workbookViewId="0">
      <selection activeCell="D71" sqref="A1:E88"/>
    </sheetView>
  </sheetViews>
  <sheetFormatPr defaultColWidth="9.140625" defaultRowHeight="15"/>
  <cols>
    <col min="1" max="1" width="48.85546875" style="5" customWidth="1"/>
    <col min="2" max="3" width="11" style="5" customWidth="1"/>
    <col min="4" max="4" width="14.28515625" style="5" customWidth="1"/>
    <col min="5" max="5" width="112.7109375" style="7" customWidth="1"/>
    <col min="6" max="16384" width="9.140625" style="5"/>
  </cols>
  <sheetData>
    <row r="1" spans="1:5" ht="20.25">
      <c r="A1" s="22" t="s">
        <v>965</v>
      </c>
      <c r="B1" s="23"/>
      <c r="C1" s="23"/>
      <c r="D1" s="23"/>
      <c r="E1" s="23"/>
    </row>
    <row r="2" spans="1:5" ht="24.75">
      <c r="A2" s="24" t="s">
        <v>1072</v>
      </c>
      <c r="B2" s="25"/>
      <c r="C2" s="25"/>
      <c r="D2" s="26"/>
      <c r="E2" s="27"/>
    </row>
    <row r="3" spans="1:5">
      <c r="A3" s="28" t="s">
        <v>38</v>
      </c>
      <c r="B3" s="29">
        <v>4</v>
      </c>
      <c r="C3" s="29"/>
      <c r="D3" s="26"/>
      <c r="E3" s="27"/>
    </row>
    <row r="4" spans="1:5" ht="30">
      <c r="A4" s="24" t="s">
        <v>1073</v>
      </c>
      <c r="B4" s="24" t="s">
        <v>966</v>
      </c>
      <c r="C4" s="24" t="s">
        <v>967</v>
      </c>
      <c r="D4" s="26"/>
      <c r="E4" s="27"/>
    </row>
    <row r="5" spans="1:5" ht="25.5">
      <c r="A5" s="30" t="s">
        <v>1074</v>
      </c>
      <c r="B5" s="31"/>
      <c r="C5" s="31"/>
      <c r="D5" s="32" t="s">
        <v>41</v>
      </c>
      <c r="E5" s="33" t="s">
        <v>42</v>
      </c>
    </row>
    <row r="6" spans="1:5" ht="63.75">
      <c r="A6" s="34" t="s">
        <v>968</v>
      </c>
      <c r="B6" s="34"/>
      <c r="C6" s="34"/>
      <c r="D6" s="32"/>
      <c r="E6" s="33"/>
    </row>
    <row r="7" spans="1:5">
      <c r="A7" s="35" t="s">
        <v>47</v>
      </c>
      <c r="B7" s="31" t="s">
        <v>969</v>
      </c>
      <c r="C7" s="31" t="s">
        <v>45</v>
      </c>
      <c r="D7" s="36"/>
      <c r="E7" s="37"/>
    </row>
    <row r="8" spans="1:5" s="6" customFormat="1" ht="38.25">
      <c r="A8" s="38" t="s">
        <v>970</v>
      </c>
      <c r="B8" s="38"/>
      <c r="C8" s="39"/>
      <c r="D8" s="40">
        <f>D9+D10+D11+D12+D13+D14+D15+D16+D17+D18+D19+D20</f>
        <v>24</v>
      </c>
      <c r="E8" s="41" t="s">
        <v>971</v>
      </c>
    </row>
    <row r="9" spans="1:5" s="6" customFormat="1" ht="25.5">
      <c r="A9" s="42" t="s">
        <v>972</v>
      </c>
      <c r="B9" s="43">
        <v>1</v>
      </c>
      <c r="C9" s="43">
        <v>1</v>
      </c>
      <c r="D9" s="43">
        <f>B9+C9</f>
        <v>2</v>
      </c>
      <c r="E9" s="41"/>
    </row>
    <row r="10" spans="1:5" s="6" customFormat="1" ht="51">
      <c r="A10" s="42" t="s">
        <v>973</v>
      </c>
      <c r="B10" s="43">
        <v>1</v>
      </c>
      <c r="C10" s="43">
        <v>1</v>
      </c>
      <c r="D10" s="43">
        <f t="shared" ref="D10:D20" si="0">B10+C10</f>
        <v>2</v>
      </c>
      <c r="E10" s="41"/>
    </row>
    <row r="11" spans="1:5" s="6" customFormat="1" ht="38.25">
      <c r="A11" s="42" t="s">
        <v>974</v>
      </c>
      <c r="B11" s="43">
        <v>1</v>
      </c>
      <c r="C11" s="43">
        <v>1</v>
      </c>
      <c r="D11" s="43">
        <f t="shared" si="0"/>
        <v>2</v>
      </c>
      <c r="E11" s="41"/>
    </row>
    <row r="12" spans="1:5" s="6" customFormat="1" ht="25.5">
      <c r="A12" s="42" t="s">
        <v>975</v>
      </c>
      <c r="B12" s="43">
        <v>1</v>
      </c>
      <c r="C12" s="43">
        <v>1</v>
      </c>
      <c r="D12" s="43">
        <f t="shared" si="0"/>
        <v>2</v>
      </c>
      <c r="E12" s="41"/>
    </row>
    <row r="13" spans="1:5" s="6" customFormat="1" ht="38.25">
      <c r="A13" s="42" t="s">
        <v>976</v>
      </c>
      <c r="B13" s="43">
        <v>1</v>
      </c>
      <c r="C13" s="43">
        <v>1</v>
      </c>
      <c r="D13" s="43">
        <f t="shared" si="0"/>
        <v>2</v>
      </c>
      <c r="E13" s="41"/>
    </row>
    <row r="14" spans="1:5" s="6" customFormat="1" ht="25.5">
      <c r="A14" s="42" t="s">
        <v>977</v>
      </c>
      <c r="B14" s="43">
        <v>1</v>
      </c>
      <c r="C14" s="43">
        <v>1</v>
      </c>
      <c r="D14" s="43">
        <f t="shared" si="0"/>
        <v>2</v>
      </c>
      <c r="E14" s="41"/>
    </row>
    <row r="15" spans="1:5" s="6" customFormat="1" ht="25.5">
      <c r="A15" s="42" t="s">
        <v>978</v>
      </c>
      <c r="B15" s="43">
        <v>1</v>
      </c>
      <c r="C15" s="43">
        <v>1</v>
      </c>
      <c r="D15" s="43">
        <f t="shared" si="0"/>
        <v>2</v>
      </c>
      <c r="E15" s="41"/>
    </row>
    <row r="16" spans="1:5" s="6" customFormat="1" ht="25.5">
      <c r="A16" s="42" t="s">
        <v>979</v>
      </c>
      <c r="B16" s="43">
        <v>1</v>
      </c>
      <c r="C16" s="43">
        <v>1</v>
      </c>
      <c r="D16" s="43">
        <f t="shared" si="0"/>
        <v>2</v>
      </c>
      <c r="E16" s="41"/>
    </row>
    <row r="17" spans="1:5" s="6" customFormat="1" ht="25.5">
      <c r="A17" s="42" t="s">
        <v>980</v>
      </c>
      <c r="B17" s="43">
        <v>1</v>
      </c>
      <c r="C17" s="43">
        <v>1</v>
      </c>
      <c r="D17" s="43">
        <f t="shared" si="0"/>
        <v>2</v>
      </c>
      <c r="E17" s="41"/>
    </row>
    <row r="18" spans="1:5" s="6" customFormat="1" ht="25.5">
      <c r="A18" s="42" t="s">
        <v>981</v>
      </c>
      <c r="B18" s="43">
        <v>1</v>
      </c>
      <c r="C18" s="43">
        <v>1</v>
      </c>
      <c r="D18" s="43">
        <f t="shared" si="0"/>
        <v>2</v>
      </c>
      <c r="E18" s="41"/>
    </row>
    <row r="19" spans="1:5" s="6" customFormat="1" ht="25.5">
      <c r="A19" s="42" t="s">
        <v>982</v>
      </c>
      <c r="B19" s="43">
        <v>1</v>
      </c>
      <c r="C19" s="43">
        <v>1</v>
      </c>
      <c r="D19" s="43">
        <f t="shared" si="0"/>
        <v>2</v>
      </c>
      <c r="E19" s="41"/>
    </row>
    <row r="20" spans="1:5" s="6" customFormat="1" ht="36" customHeight="1">
      <c r="A20" s="42" t="s">
        <v>983</v>
      </c>
      <c r="B20" s="43">
        <v>1</v>
      </c>
      <c r="C20" s="43">
        <v>1</v>
      </c>
      <c r="D20" s="43">
        <f t="shared" si="0"/>
        <v>2</v>
      </c>
      <c r="E20" s="41"/>
    </row>
    <row r="21" spans="1:5" s="6" customFormat="1" ht="74.099999999999994" customHeight="1">
      <c r="A21" s="38" t="s">
        <v>984</v>
      </c>
      <c r="B21" s="38"/>
      <c r="C21" s="39"/>
      <c r="D21" s="40">
        <v>20</v>
      </c>
      <c r="E21" s="41" t="s">
        <v>985</v>
      </c>
    </row>
    <row r="22" spans="1:5" s="6" customFormat="1" ht="25.5">
      <c r="A22" s="42" t="s">
        <v>986</v>
      </c>
      <c r="B22" s="44">
        <v>1</v>
      </c>
      <c r="C22" s="44">
        <v>1</v>
      </c>
      <c r="D22" s="44">
        <v>2</v>
      </c>
      <c r="E22" s="41"/>
    </row>
    <row r="23" spans="1:5" s="6" customFormat="1" ht="25.5">
      <c r="A23" s="42" t="s">
        <v>987</v>
      </c>
      <c r="B23" s="44">
        <v>1</v>
      </c>
      <c r="C23" s="44">
        <v>1</v>
      </c>
      <c r="D23" s="44">
        <v>2</v>
      </c>
      <c r="E23" s="41"/>
    </row>
    <row r="24" spans="1:5" s="6" customFormat="1" ht="25.5">
      <c r="A24" s="42" t="s">
        <v>988</v>
      </c>
      <c r="B24" s="44">
        <v>1</v>
      </c>
      <c r="C24" s="44">
        <v>1</v>
      </c>
      <c r="D24" s="44">
        <v>2</v>
      </c>
      <c r="E24" s="41"/>
    </row>
    <row r="25" spans="1:5" s="6" customFormat="1" ht="25.5">
      <c r="A25" s="42" t="s">
        <v>989</v>
      </c>
      <c r="B25" s="44">
        <v>1</v>
      </c>
      <c r="C25" s="44">
        <v>1</v>
      </c>
      <c r="D25" s="44">
        <v>2</v>
      </c>
      <c r="E25" s="41"/>
    </row>
    <row r="26" spans="1:5" s="6" customFormat="1" ht="38.25">
      <c r="A26" s="42" t="s">
        <v>990</v>
      </c>
      <c r="B26" s="44">
        <v>1</v>
      </c>
      <c r="C26" s="44">
        <v>1</v>
      </c>
      <c r="D26" s="44">
        <v>2</v>
      </c>
      <c r="E26" s="41"/>
    </row>
    <row r="27" spans="1:5" s="6" customFormat="1" ht="25.5">
      <c r="A27" s="42" t="s">
        <v>991</v>
      </c>
      <c r="B27" s="44">
        <v>1</v>
      </c>
      <c r="C27" s="44">
        <v>1</v>
      </c>
      <c r="D27" s="44">
        <v>2</v>
      </c>
      <c r="E27" s="41"/>
    </row>
    <row r="28" spans="1:5" s="6" customFormat="1" ht="38.25">
      <c r="A28" s="42" t="s">
        <v>992</v>
      </c>
      <c r="B28" s="44">
        <v>1</v>
      </c>
      <c r="C28" s="44">
        <v>1</v>
      </c>
      <c r="D28" s="44">
        <v>2</v>
      </c>
      <c r="E28" s="41"/>
    </row>
    <row r="29" spans="1:5" s="6" customFormat="1" ht="25.5">
      <c r="A29" s="42" t="s">
        <v>993</v>
      </c>
      <c r="B29" s="44">
        <v>1</v>
      </c>
      <c r="C29" s="44">
        <v>1</v>
      </c>
      <c r="D29" s="44">
        <v>2</v>
      </c>
      <c r="E29" s="41"/>
    </row>
    <row r="30" spans="1:5" s="6" customFormat="1" ht="25.5">
      <c r="A30" s="42" t="s">
        <v>994</v>
      </c>
      <c r="B30" s="44">
        <v>1</v>
      </c>
      <c r="C30" s="44">
        <v>1</v>
      </c>
      <c r="D30" s="44">
        <v>2</v>
      </c>
      <c r="E30" s="41"/>
    </row>
    <row r="31" spans="1:5" s="6" customFormat="1" ht="50.25" customHeight="1">
      <c r="A31" s="42" t="s">
        <v>995</v>
      </c>
      <c r="B31" s="44">
        <v>1</v>
      </c>
      <c r="C31" s="44">
        <v>1</v>
      </c>
      <c r="D31" s="44">
        <v>2</v>
      </c>
      <c r="E31" s="41"/>
    </row>
    <row r="32" spans="1:5" s="6" customFormat="1" ht="30.75" customHeight="1">
      <c r="A32" s="38" t="s">
        <v>996</v>
      </c>
      <c r="B32" s="38"/>
      <c r="C32" s="39"/>
      <c r="D32" s="40">
        <v>11</v>
      </c>
      <c r="E32" s="41" t="s">
        <v>997</v>
      </c>
    </row>
    <row r="33" spans="1:5" s="6" customFormat="1" ht="13.5">
      <c r="A33" s="42" t="s">
        <v>998</v>
      </c>
      <c r="B33" s="44">
        <v>1</v>
      </c>
      <c r="C33" s="44">
        <v>1</v>
      </c>
      <c r="D33" s="44">
        <f t="shared" ref="D33:D38" si="1">B33+C33</f>
        <v>2</v>
      </c>
      <c r="E33" s="41"/>
    </row>
    <row r="34" spans="1:5" s="6" customFormat="1" ht="13.5">
      <c r="A34" s="42" t="s">
        <v>999</v>
      </c>
      <c r="B34" s="44">
        <v>1</v>
      </c>
      <c r="C34" s="44">
        <v>1</v>
      </c>
      <c r="D34" s="44">
        <f t="shared" si="1"/>
        <v>2</v>
      </c>
      <c r="E34" s="41"/>
    </row>
    <row r="35" spans="1:5" s="6" customFormat="1" ht="13.5">
      <c r="A35" s="42" t="s">
        <v>1000</v>
      </c>
      <c r="B35" s="44">
        <v>1</v>
      </c>
      <c r="C35" s="44">
        <v>1</v>
      </c>
      <c r="D35" s="44">
        <f t="shared" si="1"/>
        <v>2</v>
      </c>
      <c r="E35" s="41"/>
    </row>
    <row r="36" spans="1:5" s="6" customFormat="1" ht="13.5">
      <c r="A36" s="42" t="s">
        <v>1001</v>
      </c>
      <c r="B36" s="44">
        <v>1</v>
      </c>
      <c r="C36" s="44">
        <v>1</v>
      </c>
      <c r="D36" s="44">
        <f t="shared" si="1"/>
        <v>2</v>
      </c>
      <c r="E36" s="41"/>
    </row>
    <row r="37" spans="1:5" s="6" customFormat="1" ht="13.5">
      <c r="A37" s="42" t="s">
        <v>1002</v>
      </c>
      <c r="B37" s="44">
        <v>1</v>
      </c>
      <c r="C37" s="44">
        <v>1</v>
      </c>
      <c r="D37" s="44">
        <f t="shared" si="1"/>
        <v>2</v>
      </c>
      <c r="E37" s="41"/>
    </row>
    <row r="38" spans="1:5" s="6" customFormat="1" ht="17.100000000000001" customHeight="1">
      <c r="A38" s="42" t="s">
        <v>1003</v>
      </c>
      <c r="B38" s="44">
        <v>1</v>
      </c>
      <c r="C38" s="44"/>
      <c r="D38" s="44">
        <f t="shared" si="1"/>
        <v>1</v>
      </c>
      <c r="E38" s="41"/>
    </row>
    <row r="39" spans="1:5" s="6" customFormat="1" ht="16.5" customHeight="1">
      <c r="A39" s="38" t="s">
        <v>1004</v>
      </c>
      <c r="B39" s="38"/>
      <c r="C39" s="39"/>
      <c r="D39" s="40">
        <v>5</v>
      </c>
      <c r="E39" s="45" t="s">
        <v>1005</v>
      </c>
    </row>
    <row r="40" spans="1:5" s="6" customFormat="1" ht="17.25" customHeight="1">
      <c r="A40" s="42" t="s">
        <v>1006</v>
      </c>
      <c r="B40" s="44"/>
      <c r="C40" s="44">
        <v>1</v>
      </c>
      <c r="D40" s="44">
        <v>1</v>
      </c>
      <c r="E40" s="46"/>
    </row>
    <row r="41" spans="1:5" s="6" customFormat="1" ht="16.5" customHeight="1">
      <c r="A41" s="42" t="s">
        <v>1007</v>
      </c>
      <c r="B41" s="44">
        <v>1</v>
      </c>
      <c r="C41" s="44">
        <v>1</v>
      </c>
      <c r="D41" s="44">
        <v>2</v>
      </c>
      <c r="E41" s="46"/>
    </row>
    <row r="42" spans="1:5" s="6" customFormat="1" ht="27" customHeight="1">
      <c r="A42" s="42" t="s">
        <v>1008</v>
      </c>
      <c r="B42" s="44">
        <v>1</v>
      </c>
      <c r="C42" s="44">
        <v>1</v>
      </c>
      <c r="D42" s="44">
        <v>2</v>
      </c>
      <c r="E42" s="47"/>
    </row>
    <row r="43" spans="1:5" s="6" customFormat="1" ht="29.25" customHeight="1">
      <c r="A43" s="38" t="s">
        <v>1009</v>
      </c>
      <c r="B43" s="38"/>
      <c r="C43" s="39"/>
      <c r="D43" s="40">
        <f>SUM(D44:D50)</f>
        <v>14</v>
      </c>
      <c r="E43" s="41" t="s">
        <v>1010</v>
      </c>
    </row>
    <row r="44" spans="1:5" s="6" customFormat="1" ht="13.5">
      <c r="A44" s="42" t="s">
        <v>1011</v>
      </c>
      <c r="B44" s="44">
        <v>1</v>
      </c>
      <c r="C44" s="44">
        <v>1</v>
      </c>
      <c r="D44" s="44">
        <v>2</v>
      </c>
      <c r="E44" s="41"/>
    </row>
    <row r="45" spans="1:5" s="6" customFormat="1" ht="25.5">
      <c r="A45" s="42" t="s">
        <v>1012</v>
      </c>
      <c r="B45" s="44">
        <v>1</v>
      </c>
      <c r="C45" s="44">
        <v>1</v>
      </c>
      <c r="D45" s="44">
        <f t="shared" ref="D45:D50" si="2">B45+C45</f>
        <v>2</v>
      </c>
      <c r="E45" s="41"/>
    </row>
    <row r="46" spans="1:5" s="6" customFormat="1" ht="25.5">
      <c r="A46" s="42" t="s">
        <v>1013</v>
      </c>
      <c r="B46" s="44">
        <v>1</v>
      </c>
      <c r="C46" s="44">
        <v>1</v>
      </c>
      <c r="D46" s="44">
        <f t="shared" si="2"/>
        <v>2</v>
      </c>
      <c r="E46" s="41"/>
    </row>
    <row r="47" spans="1:5" s="6" customFormat="1" ht="25.5">
      <c r="A47" s="42" t="s">
        <v>1014</v>
      </c>
      <c r="B47" s="44">
        <v>1</v>
      </c>
      <c r="C47" s="44">
        <v>1</v>
      </c>
      <c r="D47" s="44">
        <f t="shared" si="2"/>
        <v>2</v>
      </c>
      <c r="E47" s="41"/>
    </row>
    <row r="48" spans="1:5" s="6" customFormat="1" ht="25.5">
      <c r="A48" s="42" t="s">
        <v>1015</v>
      </c>
      <c r="B48" s="44">
        <v>1</v>
      </c>
      <c r="C48" s="44">
        <v>1</v>
      </c>
      <c r="D48" s="44">
        <f t="shared" si="2"/>
        <v>2</v>
      </c>
      <c r="E48" s="41"/>
    </row>
    <row r="49" spans="1:5" s="6" customFormat="1" ht="25.5">
      <c r="A49" s="42" t="s">
        <v>1016</v>
      </c>
      <c r="B49" s="44">
        <v>1</v>
      </c>
      <c r="C49" s="44">
        <v>1</v>
      </c>
      <c r="D49" s="44">
        <f t="shared" si="2"/>
        <v>2</v>
      </c>
      <c r="E49" s="41"/>
    </row>
    <row r="50" spans="1:5" s="6" customFormat="1" ht="25.5">
      <c r="A50" s="42" t="s">
        <v>1017</v>
      </c>
      <c r="B50" s="44">
        <v>1</v>
      </c>
      <c r="C50" s="44">
        <v>1</v>
      </c>
      <c r="D50" s="44">
        <f t="shared" si="2"/>
        <v>2</v>
      </c>
      <c r="E50" s="41"/>
    </row>
    <row r="51" spans="1:5" s="6" customFormat="1" ht="25.5">
      <c r="A51" s="38" t="s">
        <v>1018</v>
      </c>
      <c r="B51" s="38"/>
      <c r="C51" s="38"/>
      <c r="D51" s="38">
        <f>SUM(D52:D57)</f>
        <v>12</v>
      </c>
      <c r="E51" s="41" t="s">
        <v>1019</v>
      </c>
    </row>
    <row r="52" spans="1:5" s="6" customFormat="1" ht="25.5">
      <c r="A52" s="42" t="s">
        <v>1020</v>
      </c>
      <c r="B52" s="44">
        <v>1</v>
      </c>
      <c r="C52" s="44">
        <v>1</v>
      </c>
      <c r="D52" s="44">
        <f t="shared" ref="D52:D53" si="3">B52+C52</f>
        <v>2</v>
      </c>
      <c r="E52" s="41"/>
    </row>
    <row r="53" spans="1:5" s="6" customFormat="1" ht="25.5">
      <c r="A53" s="42" t="s">
        <v>1021</v>
      </c>
      <c r="B53" s="44">
        <v>1</v>
      </c>
      <c r="C53" s="44">
        <v>1</v>
      </c>
      <c r="D53" s="44">
        <f t="shared" si="3"/>
        <v>2</v>
      </c>
      <c r="E53" s="41"/>
    </row>
    <row r="54" spans="1:5" s="6" customFormat="1" ht="25.5">
      <c r="A54" s="42" t="s">
        <v>1022</v>
      </c>
      <c r="B54" s="44">
        <v>1</v>
      </c>
      <c r="C54" s="44">
        <v>1</v>
      </c>
      <c r="D54" s="44">
        <f t="shared" ref="D54:D57" si="4">B54+C54</f>
        <v>2</v>
      </c>
      <c r="E54" s="41"/>
    </row>
    <row r="55" spans="1:5" s="6" customFormat="1" ht="13.5">
      <c r="A55" s="42" t="s">
        <v>1023</v>
      </c>
      <c r="B55" s="44">
        <v>1</v>
      </c>
      <c r="C55" s="44">
        <v>1</v>
      </c>
      <c r="D55" s="44">
        <f t="shared" si="4"/>
        <v>2</v>
      </c>
      <c r="E55" s="41"/>
    </row>
    <row r="56" spans="1:5" s="6" customFormat="1" ht="38.25">
      <c r="A56" s="42" t="s">
        <v>1024</v>
      </c>
      <c r="B56" s="44">
        <v>1</v>
      </c>
      <c r="C56" s="44">
        <v>1</v>
      </c>
      <c r="D56" s="44">
        <f t="shared" si="4"/>
        <v>2</v>
      </c>
      <c r="E56" s="41"/>
    </row>
    <row r="57" spans="1:5" s="6" customFormat="1" ht="25.5">
      <c r="A57" s="42" t="s">
        <v>1025</v>
      </c>
      <c r="B57" s="44">
        <v>1</v>
      </c>
      <c r="C57" s="44">
        <v>1</v>
      </c>
      <c r="D57" s="44">
        <f t="shared" si="4"/>
        <v>2</v>
      </c>
      <c r="E57" s="41"/>
    </row>
    <row r="58" spans="1:5" s="6" customFormat="1" ht="24.75" customHeight="1">
      <c r="A58" s="38" t="s">
        <v>1026</v>
      </c>
      <c r="B58" s="38"/>
      <c r="C58" s="38"/>
      <c r="D58" s="38">
        <f>SUM(D59:D65)</f>
        <v>13</v>
      </c>
      <c r="E58" s="41" t="s">
        <v>1071</v>
      </c>
    </row>
    <row r="59" spans="1:5" s="6" customFormat="1" ht="25.5">
      <c r="A59" s="42" t="s">
        <v>1027</v>
      </c>
      <c r="B59" s="44">
        <v>1</v>
      </c>
      <c r="C59" s="44">
        <v>1</v>
      </c>
      <c r="D59" s="44">
        <v>2</v>
      </c>
      <c r="E59" s="41"/>
    </row>
    <row r="60" spans="1:5" s="6" customFormat="1" ht="13.5">
      <c r="A60" s="42" t="s">
        <v>1028</v>
      </c>
      <c r="B60" s="44">
        <v>1</v>
      </c>
      <c r="C60" s="44">
        <v>1</v>
      </c>
      <c r="D60" s="44">
        <v>2</v>
      </c>
      <c r="E60" s="41"/>
    </row>
    <row r="61" spans="1:5" s="6" customFormat="1" ht="25.5">
      <c r="A61" s="42" t="s">
        <v>1029</v>
      </c>
      <c r="B61" s="44">
        <v>1</v>
      </c>
      <c r="C61" s="44">
        <v>1</v>
      </c>
      <c r="D61" s="44">
        <v>2</v>
      </c>
      <c r="E61" s="41"/>
    </row>
    <row r="62" spans="1:5" s="6" customFormat="1" ht="25.5">
      <c r="A62" s="42" t="s">
        <v>1030</v>
      </c>
      <c r="B62" s="44">
        <v>1</v>
      </c>
      <c r="C62" s="44">
        <v>1</v>
      </c>
      <c r="D62" s="44">
        <v>2</v>
      </c>
      <c r="E62" s="41"/>
    </row>
    <row r="63" spans="1:5" s="6" customFormat="1" ht="25.5">
      <c r="A63" s="42" t="s">
        <v>1031</v>
      </c>
      <c r="B63" s="44">
        <v>1</v>
      </c>
      <c r="C63" s="44">
        <v>1</v>
      </c>
      <c r="D63" s="44">
        <v>2</v>
      </c>
      <c r="E63" s="41"/>
    </row>
    <row r="64" spans="1:5" s="6" customFormat="1" ht="13.5">
      <c r="A64" s="42" t="s">
        <v>1032</v>
      </c>
      <c r="B64" s="44"/>
      <c r="C64" s="44">
        <v>1</v>
      </c>
      <c r="D64" s="44">
        <v>1</v>
      </c>
      <c r="E64" s="41"/>
    </row>
    <row r="65" spans="1:5" s="6" customFormat="1" ht="38.25">
      <c r="A65" s="42" t="s">
        <v>1033</v>
      </c>
      <c r="B65" s="44">
        <v>1</v>
      </c>
      <c r="C65" s="44">
        <v>1</v>
      </c>
      <c r="D65" s="44">
        <v>2</v>
      </c>
      <c r="E65" s="41"/>
    </row>
    <row r="66" spans="1:5" s="6" customFormat="1" ht="25.5">
      <c r="A66" s="38" t="s">
        <v>1034</v>
      </c>
      <c r="B66" s="38"/>
      <c r="C66" s="38"/>
      <c r="D66" s="38">
        <v>6</v>
      </c>
      <c r="E66" s="41" t="s">
        <v>1035</v>
      </c>
    </row>
    <row r="67" spans="1:5" s="6" customFormat="1" ht="25.5">
      <c r="A67" s="42" t="s">
        <v>1036</v>
      </c>
      <c r="B67" s="44">
        <v>1</v>
      </c>
      <c r="C67" s="44">
        <v>1</v>
      </c>
      <c r="D67" s="44">
        <v>2</v>
      </c>
      <c r="E67" s="41"/>
    </row>
    <row r="68" spans="1:5" s="6" customFormat="1" ht="25.5">
      <c r="A68" s="42" t="s">
        <v>1037</v>
      </c>
      <c r="B68" s="44">
        <v>1</v>
      </c>
      <c r="C68" s="44">
        <v>1</v>
      </c>
      <c r="D68" s="44">
        <v>2</v>
      </c>
      <c r="E68" s="41"/>
    </row>
    <row r="69" spans="1:5" s="6" customFormat="1" ht="25.5">
      <c r="A69" s="42" t="s">
        <v>1038</v>
      </c>
      <c r="B69" s="44">
        <v>1</v>
      </c>
      <c r="C69" s="44">
        <v>1</v>
      </c>
      <c r="D69" s="44">
        <v>2</v>
      </c>
      <c r="E69" s="41"/>
    </row>
    <row r="70" spans="1:5" s="6" customFormat="1" ht="27.75" customHeight="1">
      <c r="A70" s="38" t="s">
        <v>1039</v>
      </c>
      <c r="B70" s="38"/>
      <c r="C70" s="38"/>
      <c r="D70" s="38">
        <f>SUM(D71:D79)</f>
        <v>14</v>
      </c>
      <c r="E70" s="45" t="s">
        <v>1040</v>
      </c>
    </row>
    <row r="71" spans="1:5" s="6" customFormat="1" ht="13.5">
      <c r="A71" s="42" t="s">
        <v>1041</v>
      </c>
      <c r="B71" s="44"/>
      <c r="C71" s="44">
        <v>1</v>
      </c>
      <c r="D71" s="44">
        <v>1</v>
      </c>
      <c r="E71" s="46"/>
    </row>
    <row r="72" spans="1:5" s="6" customFormat="1" ht="25.5">
      <c r="A72" s="42" t="s">
        <v>1042</v>
      </c>
      <c r="B72" s="44">
        <v>1</v>
      </c>
      <c r="C72" s="44"/>
      <c r="D72" s="44">
        <v>1</v>
      </c>
      <c r="E72" s="46"/>
    </row>
    <row r="73" spans="1:5" s="6" customFormat="1" ht="13.5">
      <c r="A73" s="42" t="s">
        <v>1043</v>
      </c>
      <c r="B73" s="44">
        <v>1</v>
      </c>
      <c r="C73" s="44"/>
      <c r="D73" s="44">
        <v>1</v>
      </c>
      <c r="E73" s="46"/>
    </row>
    <row r="74" spans="1:5" s="6" customFormat="1" ht="13.5">
      <c r="A74" s="42" t="s">
        <v>1044</v>
      </c>
      <c r="B74" s="44">
        <v>1</v>
      </c>
      <c r="C74" s="44"/>
      <c r="D74" s="44">
        <v>1</v>
      </c>
      <c r="E74" s="46"/>
    </row>
    <row r="75" spans="1:5" s="6" customFormat="1" ht="14.25" customHeight="1">
      <c r="A75" s="42" t="s">
        <v>1045</v>
      </c>
      <c r="B75" s="44">
        <v>1</v>
      </c>
      <c r="C75" s="44">
        <v>1</v>
      </c>
      <c r="D75" s="44">
        <v>2</v>
      </c>
      <c r="E75" s="46"/>
    </row>
    <row r="76" spans="1:5" s="6" customFormat="1" ht="25.5">
      <c r="A76" s="42" t="s">
        <v>1046</v>
      </c>
      <c r="B76" s="44">
        <v>1</v>
      </c>
      <c r="C76" s="44">
        <v>1</v>
      </c>
      <c r="D76" s="44">
        <v>2</v>
      </c>
      <c r="E76" s="46"/>
    </row>
    <row r="77" spans="1:5" s="6" customFormat="1" ht="17.25" customHeight="1">
      <c r="A77" s="42" t="s">
        <v>1047</v>
      </c>
      <c r="B77" s="44">
        <v>1</v>
      </c>
      <c r="C77" s="44">
        <v>1</v>
      </c>
      <c r="D77" s="44">
        <v>2</v>
      </c>
      <c r="E77" s="46"/>
    </row>
    <row r="78" spans="1:5" s="6" customFormat="1" ht="13.5">
      <c r="A78" s="42" t="s">
        <v>1048</v>
      </c>
      <c r="B78" s="44">
        <v>1</v>
      </c>
      <c r="C78" s="44">
        <v>1</v>
      </c>
      <c r="D78" s="44">
        <v>2</v>
      </c>
      <c r="E78" s="46"/>
    </row>
    <row r="79" spans="1:5" s="6" customFormat="1" ht="25.5">
      <c r="A79" s="42" t="s">
        <v>1049</v>
      </c>
      <c r="B79" s="44">
        <v>1</v>
      </c>
      <c r="C79" s="44">
        <v>1</v>
      </c>
      <c r="D79" s="44">
        <v>2</v>
      </c>
      <c r="E79" s="47"/>
    </row>
    <row r="80" spans="1:5" s="6" customFormat="1" ht="26.25" customHeight="1">
      <c r="A80" s="38" t="s">
        <v>1050</v>
      </c>
      <c r="B80" s="38"/>
      <c r="C80" s="38"/>
      <c r="D80" s="38">
        <v>13</v>
      </c>
      <c r="E80" s="41" t="s">
        <v>1051</v>
      </c>
    </row>
    <row r="81" spans="1:5" s="6" customFormat="1" ht="25.5">
      <c r="A81" s="42" t="s">
        <v>1052</v>
      </c>
      <c r="B81" s="44">
        <v>1</v>
      </c>
      <c r="C81" s="44">
        <v>1</v>
      </c>
      <c r="D81" s="44">
        <v>2</v>
      </c>
      <c r="E81" s="41"/>
    </row>
    <row r="82" spans="1:5" s="6" customFormat="1" ht="30" customHeight="1">
      <c r="A82" s="42" t="s">
        <v>1053</v>
      </c>
      <c r="B82" s="44">
        <v>1</v>
      </c>
      <c r="C82" s="44">
        <v>1</v>
      </c>
      <c r="D82" s="44">
        <v>2</v>
      </c>
      <c r="E82" s="41"/>
    </row>
    <row r="83" spans="1:5" s="6" customFormat="1" ht="25.5">
      <c r="A83" s="42" t="s">
        <v>1054</v>
      </c>
      <c r="B83" s="44">
        <v>1</v>
      </c>
      <c r="C83" s="44">
        <v>1</v>
      </c>
      <c r="D83" s="44">
        <v>2</v>
      </c>
      <c r="E83" s="41"/>
    </row>
    <row r="84" spans="1:5" s="6" customFormat="1" ht="25.5">
      <c r="A84" s="42" t="s">
        <v>1055</v>
      </c>
      <c r="B84" s="44">
        <v>1</v>
      </c>
      <c r="C84" s="44">
        <v>1</v>
      </c>
      <c r="D84" s="44">
        <v>2</v>
      </c>
      <c r="E84" s="41"/>
    </row>
    <row r="85" spans="1:5" s="6" customFormat="1" ht="25.5">
      <c r="A85" s="42" t="s">
        <v>1056</v>
      </c>
      <c r="B85" s="44">
        <v>1</v>
      </c>
      <c r="C85" s="44">
        <v>1</v>
      </c>
      <c r="D85" s="44">
        <v>2</v>
      </c>
      <c r="E85" s="41"/>
    </row>
    <row r="86" spans="1:5" s="6" customFormat="1" ht="25.5">
      <c r="A86" s="42" t="s">
        <v>1057</v>
      </c>
      <c r="B86" s="44"/>
      <c r="C86" s="44">
        <v>1</v>
      </c>
      <c r="D86" s="44">
        <v>1</v>
      </c>
      <c r="E86" s="41"/>
    </row>
    <row r="87" spans="1:5" s="6" customFormat="1" ht="25.5">
      <c r="A87" s="42" t="s">
        <v>1058</v>
      </c>
      <c r="B87" s="44">
        <v>1</v>
      </c>
      <c r="C87" s="44">
        <v>1</v>
      </c>
      <c r="D87" s="44">
        <v>2</v>
      </c>
      <c r="E87" s="41"/>
    </row>
    <row r="88" spans="1:5">
      <c r="A88" s="48" t="s">
        <v>224</v>
      </c>
      <c r="B88" s="49">
        <f>SUM(B9:B87)</f>
        <v>66</v>
      </c>
      <c r="C88" s="49">
        <f>SUM(C9:C87)</f>
        <v>66</v>
      </c>
      <c r="D88" s="49">
        <f>SUM(D80+D70+D66+D58+D51+D43+D39+D32+D21+D8)</f>
        <v>132</v>
      </c>
      <c r="E88" s="50"/>
    </row>
  </sheetData>
  <mergeCells count="13">
    <mergeCell ref="E39:E42"/>
    <mergeCell ref="E80:E87"/>
    <mergeCell ref="E43:E50"/>
    <mergeCell ref="E51:E57"/>
    <mergeCell ref="E58:E65"/>
    <mergeCell ref="E66:E69"/>
    <mergeCell ref="E70:E79"/>
    <mergeCell ref="A1:E1"/>
    <mergeCell ref="D5:D7"/>
    <mergeCell ref="E5:E7"/>
    <mergeCell ref="E8:E20"/>
    <mergeCell ref="E32:E38"/>
    <mergeCell ref="E21:E31"/>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73F165F32CC94696FCA374590156D5" ma:contentTypeVersion="15" ma:contentTypeDescription="Create a new document." ma:contentTypeScope="" ma:versionID="65c567a7e036da5228bb62cf97bd75d8">
  <xsd:schema xmlns:xsd="http://www.w3.org/2001/XMLSchema" xmlns:xs="http://www.w3.org/2001/XMLSchema" xmlns:p="http://schemas.microsoft.com/office/2006/metadata/properties" xmlns:ns2="f7182475-0223-4c18-9d1e-85c2871bd879" xmlns:ns3="7cf032eb-13ef-43f9-8b6c-22c602005c07" targetNamespace="http://schemas.microsoft.com/office/2006/metadata/properties" ma:root="true" ma:fieldsID="79b0bc7d3ca6b6e9c1086b97338f5776" ns2:_="" ns3:_="">
    <xsd:import namespace="f7182475-0223-4c18-9d1e-85c2871bd879"/>
    <xsd:import namespace="7cf032eb-13ef-43f9-8b6c-22c602005c0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82475-0223-4c18-9d1e-85c2871bd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f032eb-13ef-43f9-8b6c-22c602005c0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ccb32ba-88c3-46da-b70c-1f88117d00dd}" ma:internalName="TaxCatchAll" ma:showField="CatchAllData" ma:web="7cf032eb-13ef-43f9-8b6c-22c602005c0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cf032eb-13ef-43f9-8b6c-22c602005c07" xsi:nil="true"/>
    <lcf76f155ced4ddcb4097134ff3c332f xmlns="f7182475-0223-4c18-9d1e-85c2871bd879">
      <Terms xmlns="http://schemas.microsoft.com/office/infopath/2007/PartnerControls"/>
    </lcf76f155ced4ddcb4097134ff3c332f>
    <SharedWithUsers xmlns="7cf032eb-13ef-43f9-8b6c-22c602005c07">
      <UserInfo>
        <DisplayName>Louna LONQUEUR</DisplayName>
        <AccountId>78</AccountId>
        <AccountType/>
      </UserInfo>
    </SharedWithUsers>
  </documentManagement>
</p:properties>
</file>

<file path=customXml/itemProps1.xml><?xml version="1.0" encoding="utf-8"?>
<ds:datastoreItem xmlns:ds="http://schemas.openxmlformats.org/officeDocument/2006/customXml" ds:itemID="{CA47F4E4-A4BB-4463-8024-FD51C2A0B293}"/>
</file>

<file path=customXml/itemProps2.xml><?xml version="1.0" encoding="utf-8"?>
<ds:datastoreItem xmlns:ds="http://schemas.openxmlformats.org/officeDocument/2006/customXml" ds:itemID="{12F6AB0C-2D0D-45F0-B7A2-1664E3F0DB04}">
  <ds:schemaRefs>
    <ds:schemaRef ds:uri="http://schemas.microsoft.com/sharepoint/v3/contenttype/forms"/>
  </ds:schemaRefs>
</ds:datastoreItem>
</file>

<file path=customXml/itemProps3.xml><?xml version="1.0" encoding="utf-8"?>
<ds:datastoreItem xmlns:ds="http://schemas.openxmlformats.org/officeDocument/2006/customXml" ds:itemID="{78F3445A-2BAE-426E-9CF2-7E362C25D3F8}">
  <ds:schemaRefs>
    <ds:schemaRef ds:uri="f7182475-0223-4c18-9d1e-85c2871bd879"/>
    <ds:schemaRef ds:uri="http://purl.org/dc/dcmitype/"/>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7cf032eb-13ef-43f9-8b6c-22c602005c0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READ_ME</vt:lpstr>
      <vt:lpstr>Method Report</vt:lpstr>
      <vt:lpstr>Tool1_Water_Man</vt:lpstr>
      <vt:lpstr>Tool2_Agriculture Land</vt:lpstr>
      <vt:lpstr>Tool3_Pasture_land</vt:lpstr>
      <vt:lpstr>Tool4_Forest</vt:lpstr>
      <vt:lpstr>Tool5_social affairs </vt:lpstr>
      <vt:lpstr>Tool6_Woman comm</vt:lpstr>
      <vt:lpstr>Tool7_DRR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Nazgul TURDUMATOVA</cp:lastModifiedBy>
  <cp:revision/>
  <dcterms:created xsi:type="dcterms:W3CDTF">2017-10-10T11:47:39Z</dcterms:created>
  <dcterms:modified xsi:type="dcterms:W3CDTF">2024-09-25T10:33:20Z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0x0101006173F165F32CC94696FCA374590156D5</vt:lpwstr>
  </property>
  <property fmtid="{D5CDD505-2E9C-101B-9397-08002B2CF9AE}" pid="3" name="MediaServiceImageTags">
    <vt:lpwstr/>
  </property>
</Properties>
</file>