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cted-my.sharepoint.com/personal/maud_lampreia_impact-initiatives_org/Documents/Desktop/Briefs/"/>
    </mc:Choice>
  </mc:AlternateContent>
  <xr:revisionPtr revIDLastSave="2081" documentId="8_{609F7C99-64F8-4985-81DB-A07FB6F08703}" xr6:coauthVersionLast="47" xr6:coauthVersionMax="47" xr10:uidLastSave="{C13AFDFF-E290-46E9-9AA7-CD526420E477}"/>
  <bookViews>
    <workbookView xWindow="-110" yWindow="-110" windowWidth="19420" windowHeight="11500" activeTab="3" xr2:uid="{D396A2A0-ED59-4C72-AE23-13AE56DCAD9E}"/>
  </bookViews>
  <sheets>
    <sheet name="Seuil d'analyse" sheetId="9" r:id="rId1"/>
    <sheet name="Indicateurs" sheetId="10" r:id="rId2"/>
    <sheet name="Cadre d'analyse" sheetId="12" r:id="rId3"/>
    <sheet name="Priorisation" sheetId="13" r:id="rId4"/>
  </sheets>
  <definedNames>
    <definedName name="_xlnm._FilterDatabase" localSheetId="2" hidden="1">'Cadre d''analyse'!$A$2:$S$2</definedName>
    <definedName name="_xlnm._FilterDatabase" localSheetId="1" hidden="1">Indicateurs!$A$2:$X$74</definedName>
    <definedName name="_xlnm._FilterDatabase" localSheetId="3" hidden="1">Priorisation!$A$2:$S$74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2" l="1"/>
  <c r="D3" i="12"/>
  <c r="C3" i="12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E16" i="13" s="1"/>
  <c r="F16" i="13"/>
  <c r="D16" i="13" s="1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D11" i="13" s="1"/>
  <c r="E11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E15" i="13" s="1"/>
  <c r="F15" i="13"/>
  <c r="D15" i="13" s="1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D10" i="13" s="1"/>
  <c r="C10" i="13" s="1"/>
  <c r="E10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E14" i="13" s="1"/>
  <c r="C14" i="13" s="1"/>
  <c r="F14" i="13"/>
  <c r="D14" i="13" s="1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E29" i="13" s="1"/>
  <c r="C29" i="13" s="1"/>
  <c r="F29" i="13"/>
  <c r="D29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D28" i="13" s="1"/>
  <c r="E28" i="13"/>
  <c r="C28" i="13" s="1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E54" i="13" s="1"/>
  <c r="F54" i="13"/>
  <c r="D54" i="13" s="1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 s="1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E9" i="13" s="1"/>
  <c r="F9" i="13"/>
  <c r="D9" i="13" s="1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D13" i="13" s="1"/>
  <c r="C13" i="13" s="1"/>
  <c r="E1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E53" i="13" s="1"/>
  <c r="C53" i="13" s="1"/>
  <c r="F53" i="13"/>
  <c r="D53" i="13" s="1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E26" i="13" s="1"/>
  <c r="F26" i="13"/>
  <c r="D26" i="13" s="1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E3" i="13" s="1"/>
  <c r="F3" i="13"/>
  <c r="D3" i="13" s="1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E65" i="13" s="1"/>
  <c r="C65" i="13" s="1"/>
  <c r="F65" i="13"/>
  <c r="D65" i="13" s="1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E52" i="13" s="1"/>
  <c r="F52" i="13"/>
  <c r="D52" i="13"/>
  <c r="C52" i="13" s="1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E8" i="13" s="1"/>
  <c r="F8" i="13"/>
  <c r="D8" i="13" s="1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E51" i="13" s="1"/>
  <c r="F51" i="13"/>
  <c r="D51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E25" i="13" s="1"/>
  <c r="F25" i="13"/>
  <c r="D25" i="13" s="1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E7" i="13" s="1"/>
  <c r="F7" i="13"/>
  <c r="D7" i="13" s="1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D34" i="13" s="1"/>
  <c r="C34" i="13" s="1"/>
  <c r="E34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E33" i="13" s="1"/>
  <c r="C33" i="13" s="1"/>
  <c r="F33" i="13"/>
  <c r="D33" i="13" s="1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E6" i="13" s="1"/>
  <c r="F6" i="13"/>
  <c r="D6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E50" i="13" s="1"/>
  <c r="F50" i="13"/>
  <c r="D50" i="13" s="1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E43" i="13" s="1"/>
  <c r="C43" i="13" s="1"/>
  <c r="F43" i="13"/>
  <c r="D43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E74" i="13" s="1"/>
  <c r="C74" i="13" s="1"/>
  <c r="F74" i="13"/>
  <c r="D74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E73" i="13" s="1"/>
  <c r="F73" i="13"/>
  <c r="D73" i="13" s="1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 s="1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E61" i="13" s="1"/>
  <c r="F61" i="13"/>
  <c r="D61" i="13" s="1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D5" i="13" s="1"/>
  <c r="C5" i="13" s="1"/>
  <c r="E5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D60" i="13" s="1"/>
  <c r="E60" i="13"/>
  <c r="C60" i="13" s="1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E42" i="13" s="1"/>
  <c r="F42" i="13"/>
  <c r="D42" i="13" s="1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E72" i="13" s="1"/>
  <c r="F72" i="13"/>
  <c r="D72" i="13" s="1"/>
  <c r="C72" i="13" s="1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E71" i="13" s="1"/>
  <c r="F71" i="13"/>
  <c r="D71" i="13" s="1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 s="1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E40" i="13" s="1"/>
  <c r="F40" i="13"/>
  <c r="D40" i="13" s="1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E63" i="13" s="1"/>
  <c r="F63" i="13"/>
  <c r="D63" i="13" s="1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D39" i="13" s="1"/>
  <c r="E39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E4" i="13" s="1"/>
  <c r="F4" i="13"/>
  <c r="D4" i="13" s="1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D70" i="13" s="1"/>
  <c r="C70" i="13" s="1"/>
  <c r="E70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E69" i="13" s="1"/>
  <c r="F69" i="13"/>
  <c r="D69" i="13" s="1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E68" i="13" s="1"/>
  <c r="C68" i="13" s="1"/>
  <c r="F68" i="13"/>
  <c r="D6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D38" i="13" s="1"/>
  <c r="E38" i="13"/>
  <c r="C38" i="13" s="1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E59" i="13" s="1"/>
  <c r="F59" i="13"/>
  <c r="D59" i="13" s="1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 s="1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E37" i="13" s="1"/>
  <c r="F37" i="13"/>
  <c r="D37" i="13" s="1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D32" i="13" s="1"/>
  <c r="C32" i="13" s="1"/>
  <c r="E32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E24" i="13" s="1"/>
  <c r="F24" i="13"/>
  <c r="D24" i="13" s="1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E23" i="13" s="1"/>
  <c r="C23" i="13" s="1"/>
  <c r="F23" i="13"/>
  <c r="D23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D22" i="13" s="1"/>
  <c r="E22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E49" i="13" s="1"/>
  <c r="F49" i="13"/>
  <c r="D49" i="13" s="1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D31" i="13" s="1"/>
  <c r="C31" i="13" s="1"/>
  <c r="E31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E58" i="13" s="1"/>
  <c r="C58" i="13" s="1"/>
  <c r="F58" i="13"/>
  <c r="D58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E57" i="13" s="1"/>
  <c r="C57" i="13" s="1"/>
  <c r="F57" i="13"/>
  <c r="D5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E67" i="13" s="1"/>
  <c r="C67" i="13" s="1"/>
  <c r="F67" i="13"/>
  <c r="D67" i="13" s="1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E56" i="13" s="1"/>
  <c r="F56" i="13"/>
  <c r="D56" i="13" s="1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E48" i="13" s="1"/>
  <c r="F48" i="13"/>
  <c r="D48" i="13" s="1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D55" i="13" s="1"/>
  <c r="E55" i="13"/>
  <c r="C55" i="13" s="1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D47" i="13" s="1"/>
  <c r="C47" i="13" s="1"/>
  <c r="E47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E36" i="13" s="1"/>
  <c r="C36" i="13" s="1"/>
  <c r="F36" i="13"/>
  <c r="D36" i="13" s="1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E46" i="13" s="1"/>
  <c r="C46" i="13" s="1"/>
  <c r="F46" i="13"/>
  <c r="D46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D62" i="13" s="1"/>
  <c r="E62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E21" i="13" s="1"/>
  <c r="F21" i="13"/>
  <c r="D21" i="13" s="1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D20" i="13" s="1"/>
  <c r="C20" i="13" s="1"/>
  <c r="E2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E30" i="13" s="1"/>
  <c r="F30" i="13"/>
  <c r="D30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 s="1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E18" i="13" s="1"/>
  <c r="F18" i="13"/>
  <c r="D18" i="13" s="1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E66" i="13" s="1"/>
  <c r="F66" i="13"/>
  <c r="D66" i="13" s="1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E45" i="13" s="1"/>
  <c r="C45" i="13" s="1"/>
  <c r="F45" i="13"/>
  <c r="D45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D44" i="13" s="1"/>
  <c r="E44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E17" i="13" s="1"/>
  <c r="C17" i="13" s="1"/>
  <c r="F17" i="13"/>
  <c r="D17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E35" i="13" s="1"/>
  <c r="F35" i="13"/>
  <c r="D35" i="13" s="1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3" i="12"/>
  <c r="E43" i="9"/>
  <c r="E42" i="9"/>
  <c r="B42" i="9"/>
  <c r="J43" i="9" s="1"/>
  <c r="J41" i="9"/>
  <c r="E41" i="9"/>
  <c r="J40" i="9"/>
  <c r="E40" i="9"/>
  <c r="J39" i="9"/>
  <c r="E39" i="9"/>
  <c r="E34" i="9"/>
  <c r="E36" i="9"/>
  <c r="E35" i="9"/>
  <c r="B35" i="9"/>
  <c r="J36" i="9" s="1"/>
  <c r="J34" i="9"/>
  <c r="E33" i="9"/>
  <c r="J32" i="9"/>
  <c r="E32" i="9"/>
  <c r="E27" i="9"/>
  <c r="J28" i="9"/>
  <c r="J27" i="9"/>
  <c r="J26" i="9"/>
  <c r="J25" i="9"/>
  <c r="J24" i="9"/>
  <c r="E28" i="9"/>
  <c r="E26" i="9"/>
  <c r="E25" i="9"/>
  <c r="B27" i="9"/>
  <c r="E24" i="9" s="1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3" i="12"/>
  <c r="C3" i="13" l="1"/>
  <c r="C6" i="13"/>
  <c r="C51" i="13"/>
  <c r="C48" i="13"/>
  <c r="C22" i="13"/>
  <c r="C30" i="13"/>
  <c r="C39" i="13"/>
  <c r="C11" i="13"/>
  <c r="C26" i="13"/>
  <c r="C66" i="13"/>
  <c r="C44" i="13"/>
  <c r="C24" i="13"/>
  <c r="C62" i="13"/>
  <c r="C56" i="13"/>
  <c r="C63" i="13"/>
  <c r="C54" i="13"/>
  <c r="C16" i="13"/>
  <c r="C21" i="13"/>
  <c r="C40" i="13"/>
  <c r="C61" i="13"/>
  <c r="C35" i="13"/>
  <c r="C42" i="13"/>
  <c r="C37" i="13"/>
  <c r="C4" i="13"/>
  <c r="C9" i="13"/>
  <c r="C50" i="13"/>
  <c r="C8" i="13"/>
  <c r="C7" i="13"/>
  <c r="C18" i="13"/>
  <c r="C71" i="13"/>
  <c r="C73" i="13"/>
  <c r="C25" i="13"/>
  <c r="C15" i="13"/>
  <c r="C69" i="13"/>
  <c r="C49" i="13"/>
  <c r="C59" i="13"/>
  <c r="L3" i="12"/>
  <c r="J42" i="9"/>
  <c r="J33" i="9"/>
  <c r="J35" i="9"/>
  <c r="K3" i="12"/>
  <c r="R4" i="12" l="1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3" i="12"/>
  <c r="F3" i="12"/>
  <c r="G3" i="12"/>
  <c r="I3" i="12"/>
  <c r="J3" i="12"/>
  <c r="O3" i="12"/>
  <c r="P3" i="12"/>
  <c r="Q3" i="12"/>
  <c r="S3" i="12"/>
  <c r="F4" i="12"/>
  <c r="D4" i="12" s="1"/>
  <c r="G4" i="12"/>
  <c r="E4" i="12" s="1"/>
  <c r="I4" i="12"/>
  <c r="J4" i="12"/>
  <c r="O4" i="12"/>
  <c r="P4" i="12"/>
  <c r="Q4" i="12"/>
  <c r="S4" i="12"/>
  <c r="F5" i="12"/>
  <c r="D5" i="12" s="1"/>
  <c r="G5" i="12"/>
  <c r="E5" i="12" s="1"/>
  <c r="I5" i="12"/>
  <c r="J5" i="12"/>
  <c r="O5" i="12"/>
  <c r="P5" i="12"/>
  <c r="Q5" i="12"/>
  <c r="S5" i="12"/>
  <c r="F6" i="12"/>
  <c r="D6" i="12" s="1"/>
  <c r="G6" i="12"/>
  <c r="E6" i="12" s="1"/>
  <c r="I6" i="12"/>
  <c r="J6" i="12"/>
  <c r="O6" i="12"/>
  <c r="P6" i="12"/>
  <c r="Q6" i="12"/>
  <c r="S6" i="12"/>
  <c r="F7" i="12"/>
  <c r="D7" i="12" s="1"/>
  <c r="G7" i="12"/>
  <c r="E7" i="12" s="1"/>
  <c r="I7" i="12"/>
  <c r="J7" i="12"/>
  <c r="O7" i="12"/>
  <c r="P7" i="12"/>
  <c r="Q7" i="12"/>
  <c r="S7" i="12"/>
  <c r="F8" i="12"/>
  <c r="D8" i="12" s="1"/>
  <c r="G8" i="12"/>
  <c r="E8" i="12" s="1"/>
  <c r="I8" i="12"/>
  <c r="J8" i="12"/>
  <c r="O8" i="12"/>
  <c r="P8" i="12"/>
  <c r="Q8" i="12"/>
  <c r="S8" i="12"/>
  <c r="F9" i="12"/>
  <c r="D9" i="12" s="1"/>
  <c r="G9" i="12"/>
  <c r="E9" i="12" s="1"/>
  <c r="I9" i="12"/>
  <c r="J9" i="12"/>
  <c r="O9" i="12"/>
  <c r="P9" i="12"/>
  <c r="Q9" i="12"/>
  <c r="S9" i="12"/>
  <c r="F10" i="12"/>
  <c r="D10" i="12" s="1"/>
  <c r="G10" i="12"/>
  <c r="E10" i="12" s="1"/>
  <c r="I10" i="12"/>
  <c r="J10" i="12"/>
  <c r="O10" i="12"/>
  <c r="P10" i="12"/>
  <c r="Q10" i="12"/>
  <c r="S10" i="12"/>
  <c r="F11" i="12"/>
  <c r="D11" i="12" s="1"/>
  <c r="G11" i="12"/>
  <c r="E11" i="12" s="1"/>
  <c r="I11" i="12"/>
  <c r="J11" i="12"/>
  <c r="O11" i="12"/>
  <c r="P11" i="12"/>
  <c r="Q11" i="12"/>
  <c r="S11" i="12"/>
  <c r="F12" i="12"/>
  <c r="D12" i="12" s="1"/>
  <c r="G12" i="12"/>
  <c r="E12" i="12" s="1"/>
  <c r="I12" i="12"/>
  <c r="J12" i="12"/>
  <c r="O12" i="12"/>
  <c r="P12" i="12"/>
  <c r="Q12" i="12"/>
  <c r="S12" i="12"/>
  <c r="F13" i="12"/>
  <c r="D13" i="12" s="1"/>
  <c r="G13" i="12"/>
  <c r="E13" i="12" s="1"/>
  <c r="I13" i="12"/>
  <c r="J13" i="12"/>
  <c r="O13" i="12"/>
  <c r="P13" i="12"/>
  <c r="Q13" i="12"/>
  <c r="S13" i="12"/>
  <c r="F14" i="12"/>
  <c r="D14" i="12" s="1"/>
  <c r="G14" i="12"/>
  <c r="E14" i="12" s="1"/>
  <c r="I14" i="12"/>
  <c r="J14" i="12"/>
  <c r="O14" i="12"/>
  <c r="P14" i="12"/>
  <c r="Q14" i="12"/>
  <c r="S14" i="12"/>
  <c r="F15" i="12"/>
  <c r="D15" i="12" s="1"/>
  <c r="G15" i="12"/>
  <c r="E15" i="12" s="1"/>
  <c r="I15" i="12"/>
  <c r="J15" i="12"/>
  <c r="O15" i="12"/>
  <c r="P15" i="12"/>
  <c r="Q15" i="12"/>
  <c r="S15" i="12"/>
  <c r="F16" i="12"/>
  <c r="D16" i="12" s="1"/>
  <c r="G16" i="12"/>
  <c r="E16" i="12" s="1"/>
  <c r="I16" i="12"/>
  <c r="J16" i="12"/>
  <c r="O16" i="12"/>
  <c r="P16" i="12"/>
  <c r="Q16" i="12"/>
  <c r="S16" i="12"/>
  <c r="F17" i="12"/>
  <c r="D17" i="12" s="1"/>
  <c r="G17" i="12"/>
  <c r="E17" i="12" s="1"/>
  <c r="I17" i="12"/>
  <c r="J17" i="12"/>
  <c r="O17" i="12"/>
  <c r="P17" i="12"/>
  <c r="Q17" i="12"/>
  <c r="S17" i="12"/>
  <c r="F18" i="12"/>
  <c r="D18" i="12" s="1"/>
  <c r="G18" i="12"/>
  <c r="E18" i="12" s="1"/>
  <c r="I18" i="12"/>
  <c r="J18" i="12"/>
  <c r="O18" i="12"/>
  <c r="P18" i="12"/>
  <c r="Q18" i="12"/>
  <c r="S18" i="12"/>
  <c r="F19" i="12"/>
  <c r="D19" i="12" s="1"/>
  <c r="G19" i="12"/>
  <c r="E19" i="12" s="1"/>
  <c r="I19" i="12"/>
  <c r="J19" i="12"/>
  <c r="O19" i="12"/>
  <c r="P19" i="12"/>
  <c r="Q19" i="12"/>
  <c r="S19" i="12"/>
  <c r="F20" i="12"/>
  <c r="D20" i="12" s="1"/>
  <c r="G20" i="12"/>
  <c r="E20" i="12" s="1"/>
  <c r="I20" i="12"/>
  <c r="J20" i="12"/>
  <c r="O20" i="12"/>
  <c r="P20" i="12"/>
  <c r="Q20" i="12"/>
  <c r="S20" i="12"/>
  <c r="F21" i="12"/>
  <c r="D21" i="12" s="1"/>
  <c r="G21" i="12"/>
  <c r="E21" i="12" s="1"/>
  <c r="I21" i="12"/>
  <c r="J21" i="12"/>
  <c r="O21" i="12"/>
  <c r="P21" i="12"/>
  <c r="Q21" i="12"/>
  <c r="S21" i="12"/>
  <c r="F22" i="12"/>
  <c r="D22" i="12" s="1"/>
  <c r="G22" i="12"/>
  <c r="E22" i="12" s="1"/>
  <c r="I22" i="12"/>
  <c r="J22" i="12"/>
  <c r="O22" i="12"/>
  <c r="P22" i="12"/>
  <c r="Q22" i="12"/>
  <c r="S22" i="12"/>
  <c r="F23" i="12"/>
  <c r="D23" i="12" s="1"/>
  <c r="G23" i="12"/>
  <c r="E23" i="12" s="1"/>
  <c r="I23" i="12"/>
  <c r="J23" i="12"/>
  <c r="O23" i="12"/>
  <c r="P23" i="12"/>
  <c r="Q23" i="12"/>
  <c r="S23" i="12"/>
  <c r="F24" i="12"/>
  <c r="D24" i="12" s="1"/>
  <c r="G24" i="12"/>
  <c r="E24" i="12" s="1"/>
  <c r="I24" i="12"/>
  <c r="J24" i="12"/>
  <c r="O24" i="12"/>
  <c r="P24" i="12"/>
  <c r="Q24" i="12"/>
  <c r="S24" i="12"/>
  <c r="F25" i="12"/>
  <c r="D25" i="12" s="1"/>
  <c r="G25" i="12"/>
  <c r="E25" i="12" s="1"/>
  <c r="I25" i="12"/>
  <c r="J25" i="12"/>
  <c r="O25" i="12"/>
  <c r="P25" i="12"/>
  <c r="Q25" i="12"/>
  <c r="S25" i="12"/>
  <c r="F26" i="12"/>
  <c r="D26" i="12" s="1"/>
  <c r="G26" i="12"/>
  <c r="E26" i="12" s="1"/>
  <c r="I26" i="12"/>
  <c r="J26" i="12"/>
  <c r="O26" i="12"/>
  <c r="P26" i="12"/>
  <c r="Q26" i="12"/>
  <c r="S26" i="12"/>
  <c r="F27" i="12"/>
  <c r="D27" i="12" s="1"/>
  <c r="G27" i="12"/>
  <c r="E27" i="12" s="1"/>
  <c r="I27" i="12"/>
  <c r="J27" i="12"/>
  <c r="O27" i="12"/>
  <c r="P27" i="12"/>
  <c r="Q27" i="12"/>
  <c r="S27" i="12"/>
  <c r="F28" i="12"/>
  <c r="D28" i="12" s="1"/>
  <c r="G28" i="12"/>
  <c r="E28" i="12" s="1"/>
  <c r="I28" i="12"/>
  <c r="J28" i="12"/>
  <c r="O28" i="12"/>
  <c r="P28" i="12"/>
  <c r="Q28" i="12"/>
  <c r="S28" i="12"/>
  <c r="F29" i="12"/>
  <c r="D29" i="12" s="1"/>
  <c r="G29" i="12"/>
  <c r="E29" i="12" s="1"/>
  <c r="I29" i="12"/>
  <c r="J29" i="12"/>
  <c r="O29" i="12"/>
  <c r="P29" i="12"/>
  <c r="Q29" i="12"/>
  <c r="S29" i="12"/>
  <c r="F30" i="12"/>
  <c r="D30" i="12" s="1"/>
  <c r="G30" i="12"/>
  <c r="E30" i="12" s="1"/>
  <c r="I30" i="12"/>
  <c r="J30" i="12"/>
  <c r="O30" i="12"/>
  <c r="P30" i="12"/>
  <c r="Q30" i="12"/>
  <c r="S30" i="12"/>
  <c r="F31" i="12"/>
  <c r="D31" i="12" s="1"/>
  <c r="G31" i="12"/>
  <c r="E31" i="12" s="1"/>
  <c r="I31" i="12"/>
  <c r="J31" i="12"/>
  <c r="O31" i="12"/>
  <c r="P31" i="12"/>
  <c r="Q31" i="12"/>
  <c r="S31" i="12"/>
  <c r="F32" i="12"/>
  <c r="D32" i="12" s="1"/>
  <c r="G32" i="12"/>
  <c r="E32" i="12" s="1"/>
  <c r="I32" i="12"/>
  <c r="J32" i="12"/>
  <c r="O32" i="12"/>
  <c r="P32" i="12"/>
  <c r="Q32" i="12"/>
  <c r="S32" i="12"/>
  <c r="F33" i="12"/>
  <c r="D33" i="12" s="1"/>
  <c r="G33" i="12"/>
  <c r="E33" i="12" s="1"/>
  <c r="I33" i="12"/>
  <c r="J33" i="12"/>
  <c r="O33" i="12"/>
  <c r="P33" i="12"/>
  <c r="Q33" i="12"/>
  <c r="S33" i="12"/>
  <c r="F34" i="12"/>
  <c r="D34" i="12" s="1"/>
  <c r="G34" i="12"/>
  <c r="E34" i="12" s="1"/>
  <c r="I34" i="12"/>
  <c r="J34" i="12"/>
  <c r="O34" i="12"/>
  <c r="P34" i="12"/>
  <c r="Q34" i="12"/>
  <c r="S34" i="12"/>
  <c r="F35" i="12"/>
  <c r="D35" i="12" s="1"/>
  <c r="G35" i="12"/>
  <c r="E35" i="12" s="1"/>
  <c r="I35" i="12"/>
  <c r="J35" i="12"/>
  <c r="O35" i="12"/>
  <c r="P35" i="12"/>
  <c r="Q35" i="12"/>
  <c r="S35" i="12"/>
  <c r="F36" i="12"/>
  <c r="D36" i="12" s="1"/>
  <c r="G36" i="12"/>
  <c r="E36" i="12" s="1"/>
  <c r="I36" i="12"/>
  <c r="J36" i="12"/>
  <c r="O36" i="12"/>
  <c r="P36" i="12"/>
  <c r="Q36" i="12"/>
  <c r="S36" i="12"/>
  <c r="F37" i="12"/>
  <c r="D37" i="12" s="1"/>
  <c r="G37" i="12"/>
  <c r="E37" i="12" s="1"/>
  <c r="I37" i="12"/>
  <c r="J37" i="12"/>
  <c r="O37" i="12"/>
  <c r="P37" i="12"/>
  <c r="Q37" i="12"/>
  <c r="S37" i="12"/>
  <c r="F38" i="12"/>
  <c r="D38" i="12" s="1"/>
  <c r="G38" i="12"/>
  <c r="E38" i="12" s="1"/>
  <c r="I38" i="12"/>
  <c r="J38" i="12"/>
  <c r="O38" i="12"/>
  <c r="P38" i="12"/>
  <c r="Q38" i="12"/>
  <c r="S38" i="12"/>
  <c r="F39" i="12"/>
  <c r="D39" i="12" s="1"/>
  <c r="G39" i="12"/>
  <c r="E39" i="12" s="1"/>
  <c r="I39" i="12"/>
  <c r="J39" i="12"/>
  <c r="O39" i="12"/>
  <c r="P39" i="12"/>
  <c r="Q39" i="12"/>
  <c r="S39" i="12"/>
  <c r="F40" i="12"/>
  <c r="D40" i="12" s="1"/>
  <c r="G40" i="12"/>
  <c r="E40" i="12" s="1"/>
  <c r="I40" i="12"/>
  <c r="J40" i="12"/>
  <c r="O40" i="12"/>
  <c r="P40" i="12"/>
  <c r="Q40" i="12"/>
  <c r="S40" i="12"/>
  <c r="F41" i="12"/>
  <c r="D41" i="12" s="1"/>
  <c r="G41" i="12"/>
  <c r="E41" i="12" s="1"/>
  <c r="I41" i="12"/>
  <c r="J41" i="12"/>
  <c r="O41" i="12"/>
  <c r="P41" i="12"/>
  <c r="Q41" i="12"/>
  <c r="S41" i="12"/>
  <c r="F42" i="12"/>
  <c r="D42" i="12" s="1"/>
  <c r="G42" i="12"/>
  <c r="E42" i="12" s="1"/>
  <c r="I42" i="12"/>
  <c r="J42" i="12"/>
  <c r="O42" i="12"/>
  <c r="P42" i="12"/>
  <c r="Q42" i="12"/>
  <c r="S42" i="12"/>
  <c r="F43" i="12"/>
  <c r="D43" i="12" s="1"/>
  <c r="G43" i="12"/>
  <c r="E43" i="12" s="1"/>
  <c r="I43" i="12"/>
  <c r="J43" i="12"/>
  <c r="O43" i="12"/>
  <c r="P43" i="12"/>
  <c r="Q43" i="12"/>
  <c r="S43" i="12"/>
  <c r="F44" i="12"/>
  <c r="D44" i="12" s="1"/>
  <c r="G44" i="12"/>
  <c r="E44" i="12" s="1"/>
  <c r="I44" i="12"/>
  <c r="J44" i="12"/>
  <c r="O44" i="12"/>
  <c r="P44" i="12"/>
  <c r="Q44" i="12"/>
  <c r="S44" i="12"/>
  <c r="F45" i="12"/>
  <c r="D45" i="12" s="1"/>
  <c r="G45" i="12"/>
  <c r="E45" i="12" s="1"/>
  <c r="I45" i="12"/>
  <c r="J45" i="12"/>
  <c r="O45" i="12"/>
  <c r="P45" i="12"/>
  <c r="Q45" i="12"/>
  <c r="S45" i="12"/>
  <c r="F46" i="12"/>
  <c r="D46" i="12" s="1"/>
  <c r="G46" i="12"/>
  <c r="E46" i="12" s="1"/>
  <c r="I46" i="12"/>
  <c r="J46" i="12"/>
  <c r="O46" i="12"/>
  <c r="P46" i="12"/>
  <c r="Q46" i="12"/>
  <c r="S46" i="12"/>
  <c r="F47" i="12"/>
  <c r="D47" i="12" s="1"/>
  <c r="G47" i="12"/>
  <c r="E47" i="12" s="1"/>
  <c r="I47" i="12"/>
  <c r="J47" i="12"/>
  <c r="O47" i="12"/>
  <c r="P47" i="12"/>
  <c r="Q47" i="12"/>
  <c r="S47" i="12"/>
  <c r="F48" i="12"/>
  <c r="D48" i="12" s="1"/>
  <c r="G48" i="12"/>
  <c r="E48" i="12" s="1"/>
  <c r="I48" i="12"/>
  <c r="J48" i="12"/>
  <c r="O48" i="12"/>
  <c r="P48" i="12"/>
  <c r="Q48" i="12"/>
  <c r="S48" i="12"/>
  <c r="F49" i="12"/>
  <c r="D49" i="12" s="1"/>
  <c r="G49" i="12"/>
  <c r="E49" i="12" s="1"/>
  <c r="I49" i="12"/>
  <c r="J49" i="12"/>
  <c r="O49" i="12"/>
  <c r="P49" i="12"/>
  <c r="Q49" i="12"/>
  <c r="S49" i="12"/>
  <c r="F50" i="12"/>
  <c r="D50" i="12" s="1"/>
  <c r="G50" i="12"/>
  <c r="E50" i="12" s="1"/>
  <c r="I50" i="12"/>
  <c r="J50" i="12"/>
  <c r="O50" i="12"/>
  <c r="P50" i="12"/>
  <c r="Q50" i="12"/>
  <c r="S50" i="12"/>
  <c r="F51" i="12"/>
  <c r="D51" i="12" s="1"/>
  <c r="G51" i="12"/>
  <c r="E51" i="12" s="1"/>
  <c r="I51" i="12"/>
  <c r="J51" i="12"/>
  <c r="O51" i="12"/>
  <c r="P51" i="12"/>
  <c r="Q51" i="12"/>
  <c r="S51" i="12"/>
  <c r="F52" i="12"/>
  <c r="D52" i="12" s="1"/>
  <c r="G52" i="12"/>
  <c r="E52" i="12" s="1"/>
  <c r="I52" i="12"/>
  <c r="J52" i="12"/>
  <c r="O52" i="12"/>
  <c r="P52" i="12"/>
  <c r="Q52" i="12"/>
  <c r="S52" i="12"/>
  <c r="F53" i="12"/>
  <c r="D53" i="12" s="1"/>
  <c r="G53" i="12"/>
  <c r="E53" i="12" s="1"/>
  <c r="I53" i="12"/>
  <c r="J53" i="12"/>
  <c r="O53" i="12"/>
  <c r="P53" i="12"/>
  <c r="Q53" i="12"/>
  <c r="S53" i="12"/>
  <c r="F54" i="12"/>
  <c r="D54" i="12" s="1"/>
  <c r="G54" i="12"/>
  <c r="E54" i="12" s="1"/>
  <c r="I54" i="12"/>
  <c r="J54" i="12"/>
  <c r="O54" i="12"/>
  <c r="P54" i="12"/>
  <c r="Q54" i="12"/>
  <c r="S54" i="12"/>
  <c r="F55" i="12"/>
  <c r="D55" i="12" s="1"/>
  <c r="G55" i="12"/>
  <c r="E55" i="12" s="1"/>
  <c r="I55" i="12"/>
  <c r="J55" i="12"/>
  <c r="O55" i="12"/>
  <c r="P55" i="12"/>
  <c r="Q55" i="12"/>
  <c r="S55" i="12"/>
  <c r="F56" i="12"/>
  <c r="D56" i="12" s="1"/>
  <c r="G56" i="12"/>
  <c r="E56" i="12" s="1"/>
  <c r="I56" i="12"/>
  <c r="J56" i="12"/>
  <c r="O56" i="12"/>
  <c r="P56" i="12"/>
  <c r="Q56" i="12"/>
  <c r="S56" i="12"/>
  <c r="F57" i="12"/>
  <c r="D57" i="12" s="1"/>
  <c r="G57" i="12"/>
  <c r="E57" i="12" s="1"/>
  <c r="I57" i="12"/>
  <c r="J57" i="12"/>
  <c r="O57" i="12"/>
  <c r="P57" i="12"/>
  <c r="Q57" i="12"/>
  <c r="S57" i="12"/>
  <c r="F58" i="12"/>
  <c r="D58" i="12" s="1"/>
  <c r="G58" i="12"/>
  <c r="E58" i="12" s="1"/>
  <c r="I58" i="12"/>
  <c r="J58" i="12"/>
  <c r="O58" i="12"/>
  <c r="P58" i="12"/>
  <c r="Q58" i="12"/>
  <c r="S58" i="12"/>
  <c r="F59" i="12"/>
  <c r="D59" i="12" s="1"/>
  <c r="G59" i="12"/>
  <c r="E59" i="12" s="1"/>
  <c r="I59" i="12"/>
  <c r="J59" i="12"/>
  <c r="O59" i="12"/>
  <c r="P59" i="12"/>
  <c r="Q59" i="12"/>
  <c r="S59" i="12"/>
  <c r="F60" i="12"/>
  <c r="D60" i="12" s="1"/>
  <c r="G60" i="12"/>
  <c r="E60" i="12" s="1"/>
  <c r="I60" i="12"/>
  <c r="J60" i="12"/>
  <c r="O60" i="12"/>
  <c r="P60" i="12"/>
  <c r="Q60" i="12"/>
  <c r="S60" i="12"/>
  <c r="F61" i="12"/>
  <c r="D61" i="12" s="1"/>
  <c r="G61" i="12"/>
  <c r="E61" i="12" s="1"/>
  <c r="I61" i="12"/>
  <c r="J61" i="12"/>
  <c r="O61" i="12"/>
  <c r="P61" i="12"/>
  <c r="Q61" i="12"/>
  <c r="S61" i="12"/>
  <c r="F62" i="12"/>
  <c r="D62" i="12" s="1"/>
  <c r="G62" i="12"/>
  <c r="E62" i="12" s="1"/>
  <c r="I62" i="12"/>
  <c r="J62" i="12"/>
  <c r="O62" i="12"/>
  <c r="P62" i="12"/>
  <c r="Q62" i="12"/>
  <c r="S62" i="12"/>
  <c r="F63" i="12"/>
  <c r="D63" i="12" s="1"/>
  <c r="G63" i="12"/>
  <c r="E63" i="12" s="1"/>
  <c r="I63" i="12"/>
  <c r="J63" i="12"/>
  <c r="O63" i="12"/>
  <c r="P63" i="12"/>
  <c r="Q63" i="12"/>
  <c r="S63" i="12"/>
  <c r="F64" i="12"/>
  <c r="D64" i="12" s="1"/>
  <c r="G64" i="12"/>
  <c r="E64" i="12" s="1"/>
  <c r="I64" i="12"/>
  <c r="J64" i="12"/>
  <c r="O64" i="12"/>
  <c r="P64" i="12"/>
  <c r="Q64" i="12"/>
  <c r="S64" i="12"/>
  <c r="F65" i="12"/>
  <c r="D65" i="12" s="1"/>
  <c r="G65" i="12"/>
  <c r="E65" i="12" s="1"/>
  <c r="I65" i="12"/>
  <c r="J65" i="12"/>
  <c r="O65" i="12"/>
  <c r="P65" i="12"/>
  <c r="Q65" i="12"/>
  <c r="S65" i="12"/>
  <c r="F66" i="12"/>
  <c r="D66" i="12" s="1"/>
  <c r="G66" i="12"/>
  <c r="E66" i="12" s="1"/>
  <c r="I66" i="12"/>
  <c r="J66" i="12"/>
  <c r="O66" i="12"/>
  <c r="P66" i="12"/>
  <c r="Q66" i="12"/>
  <c r="S66" i="12"/>
  <c r="F67" i="12"/>
  <c r="D67" i="12" s="1"/>
  <c r="G67" i="12"/>
  <c r="E67" i="12" s="1"/>
  <c r="I67" i="12"/>
  <c r="J67" i="12"/>
  <c r="O67" i="12"/>
  <c r="P67" i="12"/>
  <c r="Q67" i="12"/>
  <c r="S67" i="12"/>
  <c r="F68" i="12"/>
  <c r="D68" i="12" s="1"/>
  <c r="G68" i="12"/>
  <c r="E68" i="12" s="1"/>
  <c r="I68" i="12"/>
  <c r="J68" i="12"/>
  <c r="O68" i="12"/>
  <c r="P68" i="12"/>
  <c r="Q68" i="12"/>
  <c r="S68" i="12"/>
  <c r="F69" i="12"/>
  <c r="D69" i="12" s="1"/>
  <c r="G69" i="12"/>
  <c r="E69" i="12" s="1"/>
  <c r="I69" i="12"/>
  <c r="J69" i="12"/>
  <c r="O69" i="12"/>
  <c r="P69" i="12"/>
  <c r="Q69" i="12"/>
  <c r="S69" i="12"/>
  <c r="F70" i="12"/>
  <c r="D70" i="12" s="1"/>
  <c r="G70" i="12"/>
  <c r="E70" i="12" s="1"/>
  <c r="I70" i="12"/>
  <c r="J70" i="12"/>
  <c r="O70" i="12"/>
  <c r="P70" i="12"/>
  <c r="Q70" i="12"/>
  <c r="S70" i="12"/>
  <c r="F71" i="12"/>
  <c r="D71" i="12" s="1"/>
  <c r="G71" i="12"/>
  <c r="E71" i="12" s="1"/>
  <c r="I71" i="12"/>
  <c r="J71" i="12"/>
  <c r="O71" i="12"/>
  <c r="P71" i="12"/>
  <c r="Q71" i="12"/>
  <c r="S71" i="12"/>
  <c r="F72" i="12"/>
  <c r="D72" i="12" s="1"/>
  <c r="G72" i="12"/>
  <c r="E72" i="12" s="1"/>
  <c r="I72" i="12"/>
  <c r="J72" i="12"/>
  <c r="O72" i="12"/>
  <c r="P72" i="12"/>
  <c r="Q72" i="12"/>
  <c r="S72" i="12"/>
  <c r="F73" i="12"/>
  <c r="D73" i="12" s="1"/>
  <c r="G73" i="12"/>
  <c r="E73" i="12" s="1"/>
  <c r="I73" i="12"/>
  <c r="J73" i="12"/>
  <c r="O73" i="12"/>
  <c r="P73" i="12"/>
  <c r="Q73" i="12"/>
  <c r="S73" i="12"/>
  <c r="F74" i="12"/>
  <c r="D74" i="12" s="1"/>
  <c r="G74" i="12"/>
  <c r="E74" i="12" s="1"/>
  <c r="H74" i="12"/>
  <c r="I74" i="12"/>
  <c r="J74" i="12"/>
  <c r="O74" i="12"/>
  <c r="P74" i="12"/>
  <c r="Q74" i="12"/>
  <c r="S74" i="12"/>
  <c r="C7" i="12" l="1"/>
  <c r="C58" i="12"/>
  <c r="C10" i="12"/>
  <c r="C20" i="12"/>
  <c r="C8" i="12"/>
  <c r="C53" i="12"/>
  <c r="C32" i="12"/>
  <c r="C44" i="12"/>
  <c r="C68" i="12"/>
  <c r="C56" i="12"/>
  <c r="C38" i="12"/>
  <c r="C14" i="12"/>
  <c r="C26" i="12"/>
  <c r="C62" i="12"/>
  <c r="C70" i="12"/>
  <c r="C46" i="12"/>
  <c r="C34" i="12"/>
  <c r="C22" i="12"/>
  <c r="C50" i="12"/>
  <c r="C29" i="12"/>
  <c r="C41" i="12"/>
  <c r="C17" i="12"/>
  <c r="C65" i="12"/>
  <c r="C71" i="12"/>
  <c r="C59" i="12"/>
  <c r="C47" i="12"/>
  <c r="C35" i="12"/>
  <c r="C23" i="12"/>
  <c r="C11" i="12"/>
  <c r="C69" i="12"/>
  <c r="C57" i="12"/>
  <c r="C45" i="12"/>
  <c r="C33" i="12"/>
  <c r="C21" i="12"/>
  <c r="C9" i="12"/>
  <c r="C55" i="12"/>
  <c r="C30" i="12"/>
  <c r="C5" i="12"/>
  <c r="C43" i="12"/>
  <c r="C54" i="12"/>
  <c r="C42" i="12"/>
  <c r="C18" i="12"/>
  <c r="C64" i="12"/>
  <c r="C52" i="12"/>
  <c r="C40" i="12"/>
  <c r="C28" i="12"/>
  <c r="C16" i="12"/>
  <c r="C4" i="12"/>
  <c r="C67" i="12"/>
  <c r="C19" i="12"/>
  <c r="C63" i="12"/>
  <c r="C51" i="12"/>
  <c r="C39" i="12"/>
  <c r="C27" i="12"/>
  <c r="C15" i="12"/>
  <c r="C66" i="12"/>
  <c r="C61" i="12"/>
  <c r="C25" i="12"/>
  <c r="C13" i="12"/>
  <c r="C31" i="12"/>
  <c r="C6" i="12"/>
  <c r="C74" i="12"/>
  <c r="C73" i="12"/>
  <c r="C49" i="12"/>
  <c r="C37" i="12"/>
  <c r="C72" i="12"/>
  <c r="C60" i="12"/>
  <c r="C48" i="12"/>
  <c r="C36" i="12"/>
  <c r="C24" i="12"/>
  <c r="C12" i="12"/>
</calcChain>
</file>

<file path=xl/sharedStrings.xml><?xml version="1.0" encoding="utf-8"?>
<sst xmlns="http://schemas.openxmlformats.org/spreadsheetml/2006/main" count="683" uniqueCount="161">
  <si>
    <t>Impact sur la population</t>
  </si>
  <si>
    <t>Facteurs contributifs directs</t>
  </si>
  <si>
    <t>Facteurs contributifs indirects</t>
  </si>
  <si>
    <t>% d'enfants de moins de 5 ans malades au cours des deux dernières semaines</t>
  </si>
  <si>
    <t>Besoins de santé non-satisfaits</t>
  </si>
  <si>
    <t>Ecart de consommation alimentaire</t>
  </si>
  <si>
    <t>Indice réduit de stratégie d'adaptation élevé</t>
  </si>
  <si>
    <t>FCS pauvre</t>
  </si>
  <si>
    <t>Echelle de la faim sévère et très sévère</t>
  </si>
  <si>
    <t>Source d'eau non-améliorée</t>
  </si>
  <si>
    <t>Installations sanitaires non-améliorées</t>
  </si>
  <si>
    <t>Pas d'endroit pour le lavage des mains dans l'habitation/la cour/le terrain</t>
  </si>
  <si>
    <t>Stratégie d'adaptation d'urgence</t>
  </si>
  <si>
    <t>Barrières physiques à l'accès au marché</t>
  </si>
  <si>
    <t>Choc - Conflits armés ou interethniques avec ou sans déplacement des populations</t>
  </si>
  <si>
    <t>Distance structure de santé - plus de 60 minutes</t>
  </si>
  <si>
    <t>Choc - Maladie grave d’un ou plusieurs membres du ménage</t>
  </si>
  <si>
    <t>Extremely high</t>
  </si>
  <si>
    <t>&gt;=60</t>
  </si>
  <si>
    <t>&gt;=25</t>
  </si>
  <si>
    <t>&gt;=50</t>
  </si>
  <si>
    <t>&gt;=40</t>
  </si>
  <si>
    <t>&gt;=20</t>
  </si>
  <si>
    <t>&gt;=62</t>
  </si>
  <si>
    <t>&gt;=95</t>
  </si>
  <si>
    <t>&gt;=64</t>
  </si>
  <si>
    <t>&gt;=70</t>
  </si>
  <si>
    <t>&gt;=85</t>
  </si>
  <si>
    <t>very high</t>
  </si>
  <si>
    <t>&gt;=30</t>
  </si>
  <si>
    <t>&gt;=15</t>
  </si>
  <si>
    <t>&lt;62</t>
  </si>
  <si>
    <t>&lt;95</t>
  </si>
  <si>
    <t>&lt;64</t>
  </si>
  <si>
    <t>high</t>
  </si>
  <si>
    <t>&gt;=10</t>
  </si>
  <si>
    <t>&lt;39</t>
  </si>
  <si>
    <t>&lt;77</t>
  </si>
  <si>
    <t>&lt;42</t>
  </si>
  <si>
    <t>&gt;=55</t>
  </si>
  <si>
    <t>moderate</t>
  </si>
  <si>
    <t>&gt;=5</t>
  </si>
  <si>
    <t>&lt;33</t>
  </si>
  <si>
    <t>&lt;74</t>
  </si>
  <si>
    <t>low</t>
  </si>
  <si>
    <t>&lt;30</t>
  </si>
  <si>
    <t>&lt;5</t>
  </si>
  <si>
    <t>&lt;20</t>
  </si>
  <si>
    <t>&lt;10</t>
  </si>
  <si>
    <t>&lt;15</t>
  </si>
  <si>
    <t>&lt;59</t>
  </si>
  <si>
    <t>&lt;40</t>
  </si>
  <si>
    <t>Scores sévérité</t>
  </si>
  <si>
    <t>Podération calculs priorité</t>
  </si>
  <si>
    <t>Score Impact</t>
  </si>
  <si>
    <t>Somme de ('Besoins de santé non-satisfaits')*2 et de % d'enfants de moins de 5 ans malades au cours des deux dernières semaines</t>
  </si>
  <si>
    <t>Score facteurs contributifs directs</t>
  </si>
  <si>
    <t>Score facteurs contributifs indirects</t>
  </si>
  <si>
    <t>1st quantil</t>
  </si>
  <si>
    <t>Extremely High: \&lt; 1st quantile - IQR</t>
  </si>
  <si>
    <t>Extremely High: \&lt; 1st quantile</t>
  </si>
  <si>
    <t>median</t>
  </si>
  <si>
    <t>Very High: \&lt; 1st quantile</t>
  </si>
  <si>
    <t>Very High: \&lt; Median</t>
  </si>
  <si>
    <t>3rd quantil</t>
  </si>
  <si>
    <t>High: \&lt; Median</t>
  </si>
  <si>
    <t>High: \&lt; 3rd quantile</t>
  </si>
  <si>
    <t>IQR</t>
  </si>
  <si>
    <t>Moderate: \&lt; 3rd quantile</t>
  </si>
  <si>
    <t>Moderate: \&lt; 3rd quantile + IQR</t>
  </si>
  <si>
    <t>Low: \&gt;= 3rd quantile</t>
  </si>
  <si>
    <t>Low: \&gt;= 3rd quantile + IQR</t>
  </si>
  <si>
    <t>Chocs</t>
  </si>
  <si>
    <t>Province (admin 1)</t>
  </si>
  <si>
    <t>Zone de santé (admin 3)</t>
  </si>
  <si>
    <t>Priorité</t>
  </si>
  <si>
    <t>Score Impact 1</t>
  </si>
  <si>
    <t>Score Impact 2</t>
  </si>
  <si>
    <t>Source d'eau non-améliorée (et eau de surface)</t>
  </si>
  <si>
    <t>Barrières pour acheter des articles sur le marché - certains articles sont trop chers</t>
  </si>
  <si>
    <t>Hausse des prix des produits alimentaires essentiels sur le marché</t>
  </si>
  <si>
    <t>Perte d’emploi par un membre du ménage</t>
  </si>
  <si>
    <t>Choc - décès membre actif</t>
  </si>
  <si>
    <t>Score sévère de protection (MSNI)</t>
  </si>
  <si>
    <t>Ituri</t>
  </si>
  <si>
    <t>Angumu</t>
  </si>
  <si>
    <t>Aungba</t>
  </si>
  <si>
    <t>Bambu</t>
  </si>
  <si>
    <t>Boga</t>
  </si>
  <si>
    <t>Bunia</t>
  </si>
  <si>
    <t>Drodro</t>
  </si>
  <si>
    <t>Fataki</t>
  </si>
  <si>
    <t>Gethy</t>
  </si>
  <si>
    <t>Jiba</t>
  </si>
  <si>
    <t>Kambala</t>
  </si>
  <si>
    <t>Komanda</t>
  </si>
  <si>
    <t>Linga</t>
  </si>
  <si>
    <t>Lita</t>
  </si>
  <si>
    <t>Logo</t>
  </si>
  <si>
    <t>Lolwa</t>
  </si>
  <si>
    <t>Mahagi</t>
  </si>
  <si>
    <t>Mambasa</t>
  </si>
  <si>
    <t>Mandima</t>
  </si>
  <si>
    <t>Mongbalu</t>
  </si>
  <si>
    <t>Nia Nia</t>
  </si>
  <si>
    <t>Nizi</t>
  </si>
  <si>
    <t>Nyankunde</t>
  </si>
  <si>
    <t>Nyarambe</t>
  </si>
  <si>
    <t>Rethy</t>
  </si>
  <si>
    <t>Rimba</t>
  </si>
  <si>
    <t>Rwampara</t>
  </si>
  <si>
    <t>Tchomia</t>
  </si>
  <si>
    <t>Nord-Kivu</t>
  </si>
  <si>
    <t>Alimbongo</t>
  </si>
  <si>
    <t>Beni</t>
  </si>
  <si>
    <t>Binza</t>
  </si>
  <si>
    <t>Birambizo</t>
  </si>
  <si>
    <t>Butembo</t>
  </si>
  <si>
    <t>Goma</t>
  </si>
  <si>
    <t>Itebero</t>
  </si>
  <si>
    <t>Kalunguta</t>
  </si>
  <si>
    <t>Karisimbi</t>
  </si>
  <si>
    <t>Katwa</t>
  </si>
  <si>
    <t>Kayna</t>
  </si>
  <si>
    <t>Kirotshe</t>
  </si>
  <si>
    <t>Kyondo</t>
  </si>
  <si>
    <t>Lubero</t>
  </si>
  <si>
    <t>Masereka</t>
  </si>
  <si>
    <t>Musienene</t>
  </si>
  <si>
    <t>Mutwanga</t>
  </si>
  <si>
    <t>Mweso</t>
  </si>
  <si>
    <t>Nyiragongo</t>
  </si>
  <si>
    <t>Oicha</t>
  </si>
  <si>
    <t>Rutshuru</t>
  </si>
  <si>
    <t>Rwanguba</t>
  </si>
  <si>
    <t>Vuhovi</t>
  </si>
  <si>
    <t>Walikale</t>
  </si>
  <si>
    <t>Sud-Kivu</t>
  </si>
  <si>
    <t>Bagira</t>
  </si>
  <si>
    <t>Fizi</t>
  </si>
  <si>
    <t>Ibanda</t>
  </si>
  <si>
    <t>Idjwi</t>
  </si>
  <si>
    <t>Kabare</t>
  </si>
  <si>
    <t>Kadutu</t>
  </si>
  <si>
    <t>Kalehe</t>
  </si>
  <si>
    <t>Kalole</t>
  </si>
  <si>
    <t>Kamituga</t>
  </si>
  <si>
    <t>Katana</t>
  </si>
  <si>
    <t>Kimbi Lulenge</t>
  </si>
  <si>
    <t>Kitutu</t>
  </si>
  <si>
    <t>Minova</t>
  </si>
  <si>
    <t>Miti-Murhesa</t>
  </si>
  <si>
    <t>Mwenga</t>
  </si>
  <si>
    <t>Nundu</t>
  </si>
  <si>
    <t>Nyangezi</t>
  </si>
  <si>
    <t>Nyantende</t>
  </si>
  <si>
    <t>Shabunda</t>
  </si>
  <si>
    <t>Uvira</t>
  </si>
  <si>
    <t>Walungu</t>
  </si>
  <si>
    <t>Zone évaluée</t>
  </si>
  <si>
    <t>Priorisation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</si>
</sst>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6"/>
      <name val="Aptos Narrow"/>
      <family val="2"/>
      <scheme val="minor"/>
    </font>
    <font>
      <sz val="12"/>
      <color rgb="FF1F2328"/>
      <name val="-Apple-System"/>
      <charset val="1"/>
    </font>
    <font>
      <b/>
      <sz val="11"/>
      <color theme="6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0" xfId="0" applyFill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5" borderId="19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11" borderId="0" xfId="0" applyFill="1"/>
    <xf numFmtId="0" fontId="0" fillId="11" borderId="12" xfId="0" applyFill="1" applyBorder="1" applyAlignment="1">
      <alignment horizontal="center" vertical="center" wrapText="1"/>
    </xf>
    <xf numFmtId="1" fontId="0" fillId="11" borderId="14" xfId="0" applyNumberFormat="1" applyFill="1" applyBorder="1" applyAlignment="1">
      <alignment horizontal="center" vertical="center"/>
    </xf>
    <xf numFmtId="1" fontId="0" fillId="11" borderId="16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8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13" borderId="0" xfId="0" applyFill="1" applyAlignment="1">
      <alignment vertical="center" wrapText="1"/>
    </xf>
    <xf numFmtId="10" fontId="0" fillId="2" borderId="0" xfId="0" applyNumberFormat="1" applyFill="1" applyAlignment="1">
      <alignment vertical="center" wrapText="1"/>
    </xf>
    <xf numFmtId="1" fontId="3" fillId="0" borderId="1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/>
    <xf numFmtId="0" fontId="0" fillId="13" borderId="2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0" fontId="0" fillId="2" borderId="6" xfId="0" applyNumberForma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" fontId="0" fillId="6" borderId="6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4" borderId="6" xfId="0" applyNumberFormat="1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164" fontId="0" fillId="4" borderId="25" xfId="1" applyNumberFormat="1" applyFont="1" applyFill="1" applyBorder="1" applyAlignment="1">
      <alignment horizontal="center" vertical="center" wrapText="1"/>
    </xf>
    <xf numFmtId="9" fontId="0" fillId="4" borderId="25" xfId="0" applyNumberForma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1" fontId="0" fillId="6" borderId="29" xfId="0" applyNumberFormat="1" applyFill="1" applyBorder="1" applyAlignment="1">
      <alignment horizontal="center" vertical="center" wrapText="1"/>
    </xf>
    <xf numFmtId="1" fontId="0" fillId="2" borderId="29" xfId="0" applyNumberFormat="1" applyFill="1" applyBorder="1" applyAlignment="1">
      <alignment horizontal="center" vertical="center" wrapText="1"/>
    </xf>
    <xf numFmtId="1" fontId="0" fillId="4" borderId="29" xfId="0" applyNumberFormat="1" applyFill="1" applyBorder="1" applyAlignment="1">
      <alignment horizontal="center" vertical="center" wrapText="1"/>
    </xf>
    <xf numFmtId="164" fontId="0" fillId="4" borderId="30" xfId="1" applyNumberFormat="1" applyFont="1" applyFill="1" applyBorder="1" applyAlignment="1">
      <alignment horizontal="center" vertical="center" wrapText="1"/>
    </xf>
    <xf numFmtId="1" fontId="0" fillId="12" borderId="6" xfId="0" applyNumberFormat="1" applyFill="1" applyBorder="1" applyAlignment="1">
      <alignment horizontal="center" vertical="center" wrapText="1"/>
    </xf>
    <xf numFmtId="0" fontId="0" fillId="13" borderId="28" xfId="0" applyFill="1" applyBorder="1" applyAlignment="1">
      <alignment horizontal="center" vertical="center" wrapText="1"/>
    </xf>
    <xf numFmtId="1" fontId="0" fillId="6" borderId="25" xfId="0" applyNumberFormat="1" applyFill="1" applyBorder="1" applyAlignment="1">
      <alignment horizontal="center" vertical="center" wrapText="1"/>
    </xf>
    <xf numFmtId="1" fontId="0" fillId="12" borderId="29" xfId="0" applyNumberFormat="1" applyFill="1" applyBorder="1" applyAlignment="1">
      <alignment horizontal="center" vertical="center" wrapText="1"/>
    </xf>
    <xf numFmtId="1" fontId="0" fillId="6" borderId="30" xfId="0" applyNumberForma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4" fillId="14" borderId="0" xfId="0" applyFont="1" applyFill="1" applyAlignment="1">
      <alignment wrapText="1"/>
    </xf>
    <xf numFmtId="0" fontId="2" fillId="0" borderId="0" xfId="0" applyFont="1"/>
    <xf numFmtId="0" fontId="5" fillId="0" borderId="0" xfId="0" applyFont="1"/>
    <xf numFmtId="1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7" borderId="32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/>
    </xf>
    <xf numFmtId="1" fontId="0" fillId="8" borderId="6" xfId="0" applyNumberFormat="1" applyFill="1" applyBorder="1" applyAlignment="1">
      <alignment horizontal="center" vertical="center" wrapText="1"/>
    </xf>
    <xf numFmtId="0" fontId="0" fillId="13" borderId="31" xfId="0" applyFill="1" applyBorder="1" applyAlignment="1">
      <alignment horizontal="center" vertical="center" wrapText="1"/>
    </xf>
    <xf numFmtId="0" fontId="0" fillId="13" borderId="33" xfId="0" applyFill="1" applyBorder="1" applyAlignment="1">
      <alignment horizontal="center" vertical="center" wrapText="1"/>
    </xf>
    <xf numFmtId="1" fontId="0" fillId="13" borderId="33" xfId="0" applyNumberFormat="1" applyFill="1" applyBorder="1" applyAlignment="1">
      <alignment horizontal="center" vertical="center" wrapText="1"/>
    </xf>
    <xf numFmtId="1" fontId="0" fillId="13" borderId="34" xfId="0" applyNumberFormat="1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1" fontId="6" fillId="8" borderId="25" xfId="0" applyNumberFormat="1" applyFont="1" applyFill="1" applyBorder="1" applyAlignment="1">
      <alignment horizontal="center" vertical="center" wrapText="1"/>
    </xf>
    <xf numFmtId="1" fontId="0" fillId="8" borderId="25" xfId="0" applyNumberFormat="1" applyFill="1" applyBorder="1" applyAlignment="1">
      <alignment horizontal="center" vertical="center" wrapText="1"/>
    </xf>
    <xf numFmtId="1" fontId="0" fillId="2" borderId="29" xfId="0" applyNumberFormat="1" applyFill="1" applyBorder="1" applyAlignment="1">
      <alignment horizontal="center" vertical="center"/>
    </xf>
    <xf numFmtId="1" fontId="0" fillId="8" borderId="29" xfId="0" applyNumberFormat="1" applyFill="1" applyBorder="1" applyAlignment="1">
      <alignment horizontal="center" vertical="center" wrapText="1"/>
    </xf>
    <xf numFmtId="1" fontId="6" fillId="8" borderId="30" xfId="0" applyNumberFormat="1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6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7"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0151-4B50-49C5-8530-8814EB5757D8}">
  <dimension ref="A1:T43"/>
  <sheetViews>
    <sheetView zoomScale="110" zoomScaleNormal="110" workbookViewId="0">
      <selection activeCell="D17" sqref="D17"/>
    </sheetView>
  </sheetViews>
  <sheetFormatPr defaultRowHeight="14.5"/>
  <cols>
    <col min="1" max="1" width="23.81640625" customWidth="1"/>
    <col min="2" max="2" width="20.453125" customWidth="1"/>
    <col min="3" max="3" width="14.1796875" customWidth="1"/>
    <col min="4" max="4" width="20.81640625" customWidth="1"/>
    <col min="5" max="5" width="15.81640625" customWidth="1"/>
    <col min="6" max="6" width="13.81640625" customWidth="1"/>
    <col min="7" max="7" width="12" customWidth="1"/>
    <col min="8" max="8" width="13.54296875" customWidth="1"/>
    <col min="9" max="9" width="15.81640625" customWidth="1"/>
    <col min="10" max="10" width="16.1796875" customWidth="1"/>
    <col min="11" max="11" width="17.81640625" customWidth="1"/>
    <col min="12" max="14" width="16.453125" customWidth="1"/>
    <col min="15" max="15" width="15.7265625" style="22" hidden="1" customWidth="1"/>
    <col min="16" max="16" width="37.453125" customWidth="1"/>
  </cols>
  <sheetData>
    <row r="1" spans="1:20" ht="15" thickBot="1">
      <c r="A1" s="125"/>
      <c r="B1" s="127" t="s">
        <v>0</v>
      </c>
      <c r="C1" s="128"/>
      <c r="D1" s="129" t="s">
        <v>1</v>
      </c>
      <c r="E1" s="130"/>
      <c r="F1" s="130"/>
      <c r="G1" s="130"/>
      <c r="H1" s="130"/>
      <c r="I1" s="130"/>
      <c r="J1" s="131"/>
      <c r="K1" s="1" t="s">
        <v>2</v>
      </c>
      <c r="L1" s="2"/>
      <c r="M1" s="2"/>
      <c r="N1" s="2"/>
      <c r="O1" s="3"/>
    </row>
    <row r="2" spans="1:20" s="6" customFormat="1" ht="87.5" thickBot="1">
      <c r="A2" s="126"/>
      <c r="B2" s="26" t="s">
        <v>3</v>
      </c>
      <c r="C2" s="27" t="s">
        <v>4</v>
      </c>
      <c r="D2" s="97" t="s">
        <v>5</v>
      </c>
      <c r="E2" s="97" t="s">
        <v>6</v>
      </c>
      <c r="F2" s="97" t="s">
        <v>7</v>
      </c>
      <c r="G2" s="97" t="s">
        <v>8</v>
      </c>
      <c r="H2" s="98" t="s">
        <v>9</v>
      </c>
      <c r="I2" s="98" t="s">
        <v>10</v>
      </c>
      <c r="J2" s="98" t="s">
        <v>11</v>
      </c>
      <c r="K2" s="104" t="s">
        <v>12</v>
      </c>
      <c r="L2" s="104" t="s">
        <v>13</v>
      </c>
      <c r="M2" s="104" t="s">
        <v>14</v>
      </c>
      <c r="N2" s="105" t="s">
        <v>15</v>
      </c>
      <c r="O2" s="23" t="s">
        <v>16</v>
      </c>
    </row>
    <row r="3" spans="1:20" s="6" customFormat="1">
      <c r="A3" s="9" t="s">
        <v>17</v>
      </c>
      <c r="B3" s="89" t="s">
        <v>18</v>
      </c>
      <c r="C3" s="83" t="s">
        <v>18</v>
      </c>
      <c r="D3" s="100" t="s">
        <v>19</v>
      </c>
      <c r="E3" s="95" t="s">
        <v>20</v>
      </c>
      <c r="F3" s="83" t="s">
        <v>21</v>
      </c>
      <c r="G3" s="83" t="s">
        <v>22</v>
      </c>
      <c r="H3" s="83" t="s">
        <v>23</v>
      </c>
      <c r="I3" s="83" t="s">
        <v>24</v>
      </c>
      <c r="J3" s="84" t="s">
        <v>25</v>
      </c>
      <c r="K3" s="89" t="s">
        <v>21</v>
      </c>
      <c r="L3" s="83" t="s">
        <v>26</v>
      </c>
      <c r="M3" s="83" t="s">
        <v>21</v>
      </c>
      <c r="N3" s="90" t="s">
        <v>21</v>
      </c>
      <c r="O3" s="24" t="s">
        <v>27</v>
      </c>
    </row>
    <row r="4" spans="1:20">
      <c r="A4" s="14" t="s">
        <v>28</v>
      </c>
      <c r="B4" s="91" t="s">
        <v>20</v>
      </c>
      <c r="C4" s="31" t="s">
        <v>20</v>
      </c>
      <c r="D4" s="101" t="s">
        <v>22</v>
      </c>
      <c r="E4" s="96" t="s">
        <v>21</v>
      </c>
      <c r="F4" s="31" t="s">
        <v>29</v>
      </c>
      <c r="G4" s="31" t="s">
        <v>30</v>
      </c>
      <c r="H4" s="31" t="s">
        <v>31</v>
      </c>
      <c r="I4" s="85" t="s">
        <v>32</v>
      </c>
      <c r="J4" s="86" t="s">
        <v>33</v>
      </c>
      <c r="K4" s="91" t="s">
        <v>29</v>
      </c>
      <c r="L4" s="31" t="s">
        <v>18</v>
      </c>
      <c r="M4" s="31" t="s">
        <v>29</v>
      </c>
      <c r="N4" s="92" t="s">
        <v>29</v>
      </c>
      <c r="O4" s="24" t="s">
        <v>26</v>
      </c>
      <c r="P4" s="6"/>
    </row>
    <row r="5" spans="1:20">
      <c r="A5" s="15" t="s">
        <v>34</v>
      </c>
      <c r="B5" s="91" t="s">
        <v>21</v>
      </c>
      <c r="C5" s="31" t="s">
        <v>21</v>
      </c>
      <c r="D5" s="101" t="s">
        <v>30</v>
      </c>
      <c r="E5" s="96" t="s">
        <v>29</v>
      </c>
      <c r="F5" s="31" t="s">
        <v>22</v>
      </c>
      <c r="G5" s="31" t="s">
        <v>35</v>
      </c>
      <c r="H5" s="31" t="s">
        <v>36</v>
      </c>
      <c r="I5" s="85" t="s">
        <v>37</v>
      </c>
      <c r="J5" s="86" t="s">
        <v>38</v>
      </c>
      <c r="K5" s="91" t="s">
        <v>22</v>
      </c>
      <c r="L5" s="31" t="s">
        <v>20</v>
      </c>
      <c r="M5" s="31" t="s">
        <v>22</v>
      </c>
      <c r="N5" s="92" t="s">
        <v>22</v>
      </c>
      <c r="O5" s="24" t="s">
        <v>39</v>
      </c>
      <c r="P5" s="6"/>
    </row>
    <row r="6" spans="1:20">
      <c r="A6" s="16" t="s">
        <v>40</v>
      </c>
      <c r="B6" s="91" t="s">
        <v>29</v>
      </c>
      <c r="C6" s="31" t="s">
        <v>29</v>
      </c>
      <c r="D6" s="101" t="s">
        <v>35</v>
      </c>
      <c r="E6" s="96" t="s">
        <v>22</v>
      </c>
      <c r="F6" s="31" t="s">
        <v>35</v>
      </c>
      <c r="G6" s="31" t="s">
        <v>41</v>
      </c>
      <c r="H6" s="99" t="s">
        <v>42</v>
      </c>
      <c r="I6" s="85" t="s">
        <v>43</v>
      </c>
      <c r="J6" s="86" t="s">
        <v>36</v>
      </c>
      <c r="K6" s="91" t="s">
        <v>35</v>
      </c>
      <c r="L6" s="31" t="s">
        <v>21</v>
      </c>
      <c r="M6" s="31" t="s">
        <v>35</v>
      </c>
      <c r="N6" s="92" t="s">
        <v>35</v>
      </c>
      <c r="O6" s="24" t="s">
        <v>21</v>
      </c>
      <c r="P6" s="6"/>
    </row>
    <row r="7" spans="1:20" ht="15" thickBot="1">
      <c r="A7" s="17" t="s">
        <v>44</v>
      </c>
      <c r="B7" s="93" t="s">
        <v>45</v>
      </c>
      <c r="C7" s="18" t="s">
        <v>45</v>
      </c>
      <c r="D7" s="102" t="s">
        <v>46</v>
      </c>
      <c r="E7" s="39" t="s">
        <v>47</v>
      </c>
      <c r="F7" s="18" t="s">
        <v>48</v>
      </c>
      <c r="G7" s="18" t="s">
        <v>46</v>
      </c>
      <c r="H7" s="103" t="s">
        <v>49</v>
      </c>
      <c r="I7" s="87" t="s">
        <v>50</v>
      </c>
      <c r="J7" s="88" t="s">
        <v>47</v>
      </c>
      <c r="K7" s="93" t="s">
        <v>48</v>
      </c>
      <c r="L7" s="18" t="s">
        <v>51</v>
      </c>
      <c r="M7" s="18" t="s">
        <v>48</v>
      </c>
      <c r="N7" s="94" t="s">
        <v>48</v>
      </c>
      <c r="O7" s="25" t="s">
        <v>51</v>
      </c>
      <c r="P7" s="6"/>
    </row>
    <row r="8" spans="1:20" ht="15" thickBot="1">
      <c r="P8" s="6"/>
    </row>
    <row r="9" spans="1:20" ht="15" thickBot="1">
      <c r="A9" s="132" t="s">
        <v>52</v>
      </c>
      <c r="B9" s="133"/>
    </row>
    <row r="10" spans="1:20">
      <c r="A10" s="9" t="s">
        <v>17</v>
      </c>
      <c r="B10" s="7">
        <v>5</v>
      </c>
    </row>
    <row r="11" spans="1:20">
      <c r="A11" s="10" t="s">
        <v>28</v>
      </c>
      <c r="B11" s="7">
        <v>4</v>
      </c>
    </row>
    <row r="12" spans="1:20">
      <c r="A12" s="11" t="s">
        <v>34</v>
      </c>
      <c r="B12" s="7">
        <v>3</v>
      </c>
    </row>
    <row r="13" spans="1:20">
      <c r="A13" s="12" t="s">
        <v>40</v>
      </c>
      <c r="B13" s="7">
        <v>2</v>
      </c>
    </row>
    <row r="14" spans="1:20" ht="15" thickBot="1">
      <c r="A14" s="13" t="s">
        <v>44</v>
      </c>
      <c r="B14" s="8">
        <v>1</v>
      </c>
    </row>
    <row r="15" spans="1:20" ht="15" thickBot="1">
      <c r="D15" s="40"/>
      <c r="E15" s="40"/>
    </row>
    <row r="16" spans="1:20" ht="15" thickBot="1">
      <c r="A16" s="134" t="s">
        <v>53</v>
      </c>
      <c r="B16" s="135"/>
      <c r="T16" s="81"/>
    </row>
    <row r="17" spans="1:12" ht="87">
      <c r="A17" s="19" t="s">
        <v>54</v>
      </c>
      <c r="B17" s="4" t="s">
        <v>55</v>
      </c>
    </row>
    <row r="18" spans="1:12" ht="29">
      <c r="A18" s="20" t="s">
        <v>56</v>
      </c>
      <c r="B18" s="4"/>
    </row>
    <row r="19" spans="1:12" ht="29.5" thickBot="1">
      <c r="A19" s="21" t="s">
        <v>57</v>
      </c>
      <c r="B19" s="5"/>
    </row>
    <row r="24" spans="1:12" ht="46.5" hidden="1">
      <c r="A24" t="s">
        <v>58</v>
      </c>
      <c r="B24">
        <v>14.861265258</v>
      </c>
      <c r="D24" s="80" t="s">
        <v>59</v>
      </c>
      <c r="E24">
        <f>B24-B27</f>
        <v>-8.8913308739999977</v>
      </c>
      <c r="H24" s="22"/>
      <c r="I24" s="80" t="s">
        <v>60</v>
      </c>
      <c r="J24" s="41">
        <f>B24</f>
        <v>14.861265258</v>
      </c>
      <c r="K24" s="81" t="s">
        <v>49</v>
      </c>
      <c r="L24" s="82" t="s">
        <v>23</v>
      </c>
    </row>
    <row r="25" spans="1:12" ht="31" hidden="1">
      <c r="A25" t="s">
        <v>61</v>
      </c>
      <c r="B25" s="41">
        <v>32.691773850000004</v>
      </c>
      <c r="D25" s="80" t="s">
        <v>62</v>
      </c>
      <c r="E25">
        <f>B24</f>
        <v>14.861265258</v>
      </c>
      <c r="H25" s="22"/>
      <c r="I25" s="80" t="s">
        <v>63</v>
      </c>
      <c r="J25" s="41">
        <f>B25</f>
        <v>32.691773850000004</v>
      </c>
      <c r="K25" s="81" t="s">
        <v>42</v>
      </c>
      <c r="L25" s="82" t="s">
        <v>31</v>
      </c>
    </row>
    <row r="26" spans="1:12" ht="31" hidden="1">
      <c r="A26" t="s">
        <v>64</v>
      </c>
      <c r="B26">
        <v>38.613861389999997</v>
      </c>
      <c r="D26" s="80" t="s">
        <v>65</v>
      </c>
      <c r="E26">
        <f>B25</f>
        <v>32.691773850000004</v>
      </c>
      <c r="H26" s="22"/>
      <c r="I26" s="80" t="s">
        <v>66</v>
      </c>
      <c r="J26" s="41">
        <f>B26</f>
        <v>38.613861389999997</v>
      </c>
      <c r="K26" s="81" t="s">
        <v>36</v>
      </c>
      <c r="L26" s="82" t="s">
        <v>36</v>
      </c>
    </row>
    <row r="27" spans="1:12" ht="46.5" hidden="1">
      <c r="A27" t="s">
        <v>67</v>
      </c>
      <c r="B27">
        <f>B26-B24</f>
        <v>23.752596131999997</v>
      </c>
      <c r="D27" s="80" t="s">
        <v>68</v>
      </c>
      <c r="E27">
        <f>B26</f>
        <v>38.613861389999997</v>
      </c>
      <c r="H27" s="22"/>
      <c r="I27" s="80" t="s">
        <v>69</v>
      </c>
      <c r="J27" s="41">
        <f>B26+B27</f>
        <v>62.36645752199999</v>
      </c>
      <c r="K27" s="81" t="s">
        <v>31</v>
      </c>
      <c r="L27" s="82" t="s">
        <v>42</v>
      </c>
    </row>
    <row r="28" spans="1:12" ht="31" hidden="1">
      <c r="D28" s="80" t="s">
        <v>70</v>
      </c>
      <c r="E28">
        <f>B26</f>
        <v>38.613861389999997</v>
      </c>
      <c r="H28" s="22"/>
      <c r="I28" s="80" t="s">
        <v>71</v>
      </c>
      <c r="J28" s="41">
        <f>B27+B26</f>
        <v>62.36645752199999</v>
      </c>
      <c r="K28" s="81" t="s">
        <v>23</v>
      </c>
      <c r="L28" s="82" t="s">
        <v>49</v>
      </c>
    </row>
    <row r="29" spans="1:12" hidden="1">
      <c r="H29" s="22"/>
    </row>
    <row r="30" spans="1:12" hidden="1">
      <c r="H30" s="22"/>
    </row>
    <row r="31" spans="1:12" hidden="1">
      <c r="H31" s="22"/>
    </row>
    <row r="32" spans="1:12" ht="46.5" hidden="1">
      <c r="A32" t="s">
        <v>58</v>
      </c>
      <c r="B32">
        <v>59.044289042000003</v>
      </c>
      <c r="D32" s="80" t="s">
        <v>59</v>
      </c>
      <c r="E32">
        <f>B32-B35</f>
        <v>41.088768450000003</v>
      </c>
      <c r="H32" s="22"/>
      <c r="I32" s="80" t="s">
        <v>60</v>
      </c>
      <c r="J32" s="41">
        <f>B32</f>
        <v>59.044289042000003</v>
      </c>
      <c r="K32" s="81" t="s">
        <v>50</v>
      </c>
      <c r="L32" s="81" t="s">
        <v>24</v>
      </c>
    </row>
    <row r="33" spans="1:12" ht="31" hidden="1">
      <c r="A33" t="s">
        <v>61</v>
      </c>
      <c r="B33" s="41">
        <v>74.175194075000007</v>
      </c>
      <c r="D33" s="80" t="s">
        <v>62</v>
      </c>
      <c r="E33">
        <f>B32</f>
        <v>59.044289042000003</v>
      </c>
      <c r="H33" s="22"/>
      <c r="I33" s="80" t="s">
        <v>63</v>
      </c>
      <c r="J33" s="41">
        <f>B33</f>
        <v>74.175194075000007</v>
      </c>
      <c r="K33" s="81" t="s">
        <v>43</v>
      </c>
      <c r="L33" s="81" t="s">
        <v>32</v>
      </c>
    </row>
    <row r="34" spans="1:12" ht="31" hidden="1">
      <c r="A34" t="s">
        <v>64</v>
      </c>
      <c r="B34">
        <v>76.999809634000002</v>
      </c>
      <c r="D34" s="80" t="s">
        <v>65</v>
      </c>
      <c r="E34">
        <f>B33</f>
        <v>74.175194075000007</v>
      </c>
      <c r="H34" s="22"/>
      <c r="I34" s="80" t="s">
        <v>66</v>
      </c>
      <c r="J34" s="41">
        <f>B34</f>
        <v>76.999809634000002</v>
      </c>
      <c r="K34" s="81" t="s">
        <v>37</v>
      </c>
      <c r="L34" s="81" t="s">
        <v>37</v>
      </c>
    </row>
    <row r="35" spans="1:12" ht="46.5" hidden="1">
      <c r="A35" t="s">
        <v>67</v>
      </c>
      <c r="B35">
        <f>B34-B32</f>
        <v>17.955520591999999</v>
      </c>
      <c r="D35" s="80" t="s">
        <v>68</v>
      </c>
      <c r="E35">
        <f>B34</f>
        <v>76.999809634000002</v>
      </c>
      <c r="H35" s="22"/>
      <c r="I35" s="80" t="s">
        <v>69</v>
      </c>
      <c r="J35" s="41">
        <f>B34+B35</f>
        <v>94.955330226000001</v>
      </c>
      <c r="K35" s="81" t="s">
        <v>32</v>
      </c>
      <c r="L35" s="81" t="s">
        <v>43</v>
      </c>
    </row>
    <row r="36" spans="1:12" ht="31" hidden="1">
      <c r="D36" s="80" t="s">
        <v>70</v>
      </c>
      <c r="E36">
        <f>B34</f>
        <v>76.999809634000002</v>
      </c>
      <c r="H36" s="22"/>
      <c r="I36" s="80" t="s">
        <v>71</v>
      </c>
      <c r="J36" s="41">
        <f>B35+B34</f>
        <v>94.955330226000001</v>
      </c>
      <c r="K36" s="81" t="s">
        <v>24</v>
      </c>
      <c r="L36" s="81" t="s">
        <v>50</v>
      </c>
    </row>
    <row r="37" spans="1:12" hidden="1">
      <c r="H37" s="22"/>
    </row>
    <row r="38" spans="1:12" hidden="1">
      <c r="H38" s="22"/>
    </row>
    <row r="39" spans="1:12" ht="46.5" hidden="1">
      <c r="A39" t="s">
        <v>58</v>
      </c>
      <c r="B39">
        <v>19.566365006000002</v>
      </c>
      <c r="D39" s="80" t="s">
        <v>59</v>
      </c>
      <c r="E39">
        <f>B39-B42</f>
        <v>-2.4542752199999995</v>
      </c>
      <c r="H39" s="22"/>
      <c r="I39" s="80" t="s">
        <v>60</v>
      </c>
      <c r="J39" s="41">
        <f>B39</f>
        <v>19.566365006000002</v>
      </c>
      <c r="K39" s="81" t="s">
        <v>47</v>
      </c>
      <c r="L39" s="81" t="s">
        <v>25</v>
      </c>
    </row>
    <row r="40" spans="1:12" ht="31" hidden="1">
      <c r="A40" t="s">
        <v>61</v>
      </c>
      <c r="B40" s="41">
        <v>39.42307692</v>
      </c>
      <c r="D40" s="80" t="s">
        <v>62</v>
      </c>
      <c r="E40">
        <f>B39</f>
        <v>19.566365006000002</v>
      </c>
      <c r="H40" s="22"/>
      <c r="I40" s="80" t="s">
        <v>63</v>
      </c>
      <c r="J40" s="41">
        <f>B40</f>
        <v>39.42307692</v>
      </c>
      <c r="K40" s="81" t="s">
        <v>36</v>
      </c>
      <c r="L40" s="81" t="s">
        <v>33</v>
      </c>
    </row>
    <row r="41" spans="1:12" ht="31" hidden="1">
      <c r="A41" t="s">
        <v>64</v>
      </c>
      <c r="B41">
        <v>41.587005232000003</v>
      </c>
      <c r="D41" s="80" t="s">
        <v>65</v>
      </c>
      <c r="E41">
        <f>B40</f>
        <v>39.42307692</v>
      </c>
      <c r="H41" s="22"/>
      <c r="I41" s="80" t="s">
        <v>66</v>
      </c>
      <c r="J41" s="41">
        <f>B41</f>
        <v>41.587005232000003</v>
      </c>
      <c r="K41" s="81" t="s">
        <v>38</v>
      </c>
      <c r="L41" s="81" t="s">
        <v>38</v>
      </c>
    </row>
    <row r="42" spans="1:12" ht="46.5" hidden="1">
      <c r="A42" t="s">
        <v>67</v>
      </c>
      <c r="B42">
        <f>B41-B39</f>
        <v>22.020640226000001</v>
      </c>
      <c r="D42" s="80" t="s">
        <v>68</v>
      </c>
      <c r="E42">
        <f>B41</f>
        <v>41.587005232000003</v>
      </c>
      <c r="H42" s="22"/>
      <c r="I42" s="80" t="s">
        <v>69</v>
      </c>
      <c r="J42" s="41">
        <f>B41+B42</f>
        <v>63.607645458000007</v>
      </c>
      <c r="K42" s="81" t="s">
        <v>33</v>
      </c>
      <c r="L42" s="81" t="s">
        <v>36</v>
      </c>
    </row>
    <row r="43" spans="1:12" ht="31" hidden="1">
      <c r="D43" s="80" t="s">
        <v>70</v>
      </c>
      <c r="E43">
        <f>B41</f>
        <v>41.587005232000003</v>
      </c>
      <c r="H43" s="22"/>
      <c r="I43" s="80" t="s">
        <v>71</v>
      </c>
      <c r="J43" s="41">
        <f>B42+B41</f>
        <v>63.607645458000007</v>
      </c>
      <c r="K43" s="81" t="s">
        <v>25</v>
      </c>
      <c r="L43" s="81" t="s">
        <v>47</v>
      </c>
    </row>
  </sheetData>
  <mergeCells count="5">
    <mergeCell ref="A1:A2"/>
    <mergeCell ref="B1:C1"/>
    <mergeCell ref="D1:J1"/>
    <mergeCell ref="A9:B9"/>
    <mergeCell ref="A16:B16"/>
  </mergeCells>
  <conditionalFormatting sqref="B2:B3">
    <cfRule type="cellIs" dxfId="36" priority="22" operator="equal">
      <formula>"low"</formula>
    </cfRule>
    <cfRule type="cellIs" dxfId="35" priority="23" operator="equal">
      <formula>"moderate"</formula>
    </cfRule>
    <cfRule type="cellIs" dxfId="34" priority="24" operator="equal">
      <formula>"high"</formula>
    </cfRule>
    <cfRule type="cellIs" dxfId="33" priority="25" operator="equal">
      <formula>"very high"</formula>
    </cfRule>
  </conditionalFormatting>
  <conditionalFormatting sqref="B3:E7">
    <cfRule type="cellIs" dxfId="32" priority="1" operator="equal">
      <formula>"low"</formula>
    </cfRule>
    <cfRule type="cellIs" dxfId="31" priority="2" operator="equal">
      <formula>"moderate"</formula>
    </cfRule>
    <cfRule type="cellIs" dxfId="30" priority="3" operator="equal">
      <formula>"high"</formula>
    </cfRule>
    <cfRule type="cellIs" dxfId="29" priority="4" operator="equal">
      <formula>"very high"</formula>
    </cfRule>
  </conditionalFormatting>
  <conditionalFormatting sqref="C2 F3:I3 K3:O7 F4:H5 F6:G7">
    <cfRule type="cellIs" dxfId="28" priority="26" operator="equal">
      <formula>"low"</formula>
    </cfRule>
    <cfRule type="cellIs" dxfId="27" priority="27" operator="equal">
      <formula>"moderate"</formula>
    </cfRule>
    <cfRule type="cellIs" dxfId="26" priority="28" operator="equal">
      <formula>"high"</formula>
    </cfRule>
    <cfRule type="cellIs" dxfId="25" priority="29" operator="equal">
      <formula>"very high"</formula>
    </cfRule>
  </conditionalFormatting>
  <conditionalFormatting sqref="N2">
    <cfRule type="cellIs" dxfId="24" priority="17" operator="equal">
      <formula>"low"</formula>
    </cfRule>
    <cfRule type="cellIs" dxfId="23" priority="18" operator="equal">
      <formula>"moderate"</formula>
    </cfRule>
    <cfRule type="cellIs" dxfId="22" priority="19" operator="equal">
      <formula>"high"</formula>
    </cfRule>
    <cfRule type="cellIs" dxfId="21" priority="20" operator="equal">
      <formula>"very high"</formula>
    </cfRule>
    <cfRule type="cellIs" dxfId="20" priority="21" operator="equal">
      <formula>"extremely high"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7B3F-64D6-4AD4-B4E4-A0372EDEFA18}">
  <dimension ref="A1:X312"/>
  <sheetViews>
    <sheetView workbookViewId="0">
      <selection activeCell="F11" sqref="F11"/>
    </sheetView>
  </sheetViews>
  <sheetFormatPr defaultColWidth="8.7265625" defaultRowHeight="14.5"/>
  <cols>
    <col min="1" max="1" width="16.1796875" style="35" customWidth="1"/>
    <col min="2" max="2" width="16.453125" style="28" customWidth="1"/>
    <col min="3" max="3" width="12" style="28" hidden="1" customWidth="1"/>
    <col min="4" max="4" width="10.81640625" style="28" hidden="1" customWidth="1"/>
    <col min="5" max="5" width="12.453125" style="28" hidden="1" customWidth="1"/>
    <col min="6" max="6" width="18.453125" style="28" customWidth="1"/>
    <col min="7" max="7" width="17.1796875" style="28" customWidth="1"/>
    <col min="8" max="8" width="17.1796875" style="38" customWidth="1"/>
    <col min="9" max="9" width="10.26953125" style="28" customWidth="1"/>
    <col min="10" max="10" width="12.81640625" style="36" customWidth="1"/>
    <col min="11" max="11" width="13.81640625" style="28" customWidth="1"/>
    <col min="12" max="12" width="11.453125" style="28" customWidth="1"/>
    <col min="13" max="13" width="12.7265625" style="28" customWidth="1"/>
    <col min="14" max="14" width="11.81640625" style="28" customWidth="1"/>
    <col min="15" max="15" width="18.1796875" style="33" customWidth="1"/>
    <col min="16" max="16" width="14.453125" style="28" customWidth="1"/>
    <col min="17" max="18" width="16.1796875" style="28" customWidth="1"/>
    <col min="19" max="19" width="12.1796875" style="37" hidden="1" customWidth="1"/>
    <col min="20" max="20" width="13.81640625" style="34" hidden="1" customWidth="1"/>
    <col min="21" max="21" width="13" style="34" hidden="1" customWidth="1"/>
    <col min="22" max="24" width="8.7265625" style="34" hidden="1" customWidth="1"/>
    <col min="25" max="16384" width="8.7265625" style="28"/>
  </cols>
  <sheetData>
    <row r="1" spans="1:24" s="32" customFormat="1" ht="15" customHeight="1">
      <c r="A1" s="50"/>
      <c r="B1" s="51"/>
      <c r="C1" s="51"/>
      <c r="D1" s="51"/>
      <c r="E1" s="51"/>
      <c r="F1" s="136" t="s">
        <v>0</v>
      </c>
      <c r="G1" s="136"/>
      <c r="H1" s="137" t="s">
        <v>1</v>
      </c>
      <c r="I1" s="137"/>
      <c r="J1" s="137"/>
      <c r="K1" s="137"/>
      <c r="L1" s="137"/>
      <c r="M1" s="137"/>
      <c r="N1" s="137"/>
      <c r="O1" s="138" t="s">
        <v>2</v>
      </c>
      <c r="P1" s="138"/>
      <c r="Q1" s="138"/>
      <c r="R1" s="118"/>
      <c r="S1" s="114"/>
      <c r="T1" s="52"/>
      <c r="U1" s="52"/>
      <c r="V1" s="52"/>
      <c r="W1" s="52" t="s">
        <v>72</v>
      </c>
      <c r="X1" s="53"/>
    </row>
    <row r="2" spans="1:24" ht="101.5">
      <c r="A2" s="54" t="s">
        <v>73</v>
      </c>
      <c r="B2" s="29" t="s">
        <v>74</v>
      </c>
      <c r="C2" s="29" t="s">
        <v>75</v>
      </c>
      <c r="D2" s="29" t="s">
        <v>76</v>
      </c>
      <c r="E2" s="29" t="s">
        <v>77</v>
      </c>
      <c r="F2" s="43" t="s">
        <v>3</v>
      </c>
      <c r="G2" s="43" t="s">
        <v>4</v>
      </c>
      <c r="H2" s="45" t="s">
        <v>5</v>
      </c>
      <c r="I2" s="44" t="s">
        <v>7</v>
      </c>
      <c r="J2" s="44" t="s">
        <v>8</v>
      </c>
      <c r="K2" s="44" t="s">
        <v>6</v>
      </c>
      <c r="L2" s="44" t="s">
        <v>78</v>
      </c>
      <c r="M2" s="44" t="s">
        <v>10</v>
      </c>
      <c r="N2" s="44" t="s">
        <v>11</v>
      </c>
      <c r="O2" s="29" t="s">
        <v>12</v>
      </c>
      <c r="P2" s="29" t="s">
        <v>13</v>
      </c>
      <c r="Q2" s="29" t="s">
        <v>14</v>
      </c>
      <c r="R2" s="119" t="s">
        <v>15</v>
      </c>
      <c r="S2" s="115" t="s">
        <v>16</v>
      </c>
      <c r="T2" s="30" t="s">
        <v>79</v>
      </c>
      <c r="U2" s="30" t="s">
        <v>80</v>
      </c>
      <c r="V2" s="30" t="s">
        <v>81</v>
      </c>
      <c r="W2" s="30" t="s">
        <v>82</v>
      </c>
      <c r="X2" s="55" t="s">
        <v>83</v>
      </c>
    </row>
    <row r="3" spans="1:24">
      <c r="A3" s="54" t="s">
        <v>84</v>
      </c>
      <c r="B3" s="46" t="s">
        <v>85</v>
      </c>
      <c r="C3" s="29"/>
      <c r="D3" s="29"/>
      <c r="E3" s="29"/>
      <c r="F3" s="47">
        <v>43.69747899</v>
      </c>
      <c r="G3" s="47">
        <v>30.5019305</v>
      </c>
      <c r="H3" s="48">
        <v>9.7087378640776698E-2</v>
      </c>
      <c r="I3" s="48">
        <v>27.184466019999999</v>
      </c>
      <c r="J3" s="48">
        <v>12.621359219999999</v>
      </c>
      <c r="K3" s="48">
        <v>55.339805830000003</v>
      </c>
      <c r="L3" s="112">
        <v>40.776699020000002</v>
      </c>
      <c r="M3" s="48">
        <v>64.077669900000004</v>
      </c>
      <c r="N3" s="48">
        <v>52.42718447</v>
      </c>
      <c r="O3" s="113">
        <v>41.747572820000002</v>
      </c>
      <c r="P3" s="113">
        <v>26.213592230000003</v>
      </c>
      <c r="Q3" s="113">
        <v>12.162162159999999</v>
      </c>
      <c r="R3" s="120">
        <v>19.41747573</v>
      </c>
      <c r="S3" s="116">
        <v>33.78378378</v>
      </c>
      <c r="T3" s="49">
        <v>85.4368932</v>
      </c>
      <c r="U3" s="49">
        <v>25.675675679999998</v>
      </c>
      <c r="V3" s="49">
        <v>4.0540540499999995</v>
      </c>
      <c r="W3" s="49">
        <v>12.162162159999999</v>
      </c>
      <c r="X3" s="56">
        <v>0.14563106796116501</v>
      </c>
    </row>
    <row r="4" spans="1:24">
      <c r="A4" s="54" t="s">
        <v>84</v>
      </c>
      <c r="B4" s="46" t="s">
        <v>86</v>
      </c>
      <c r="C4" s="29"/>
      <c r="D4" s="29"/>
      <c r="E4" s="29"/>
      <c r="F4" s="47">
        <v>45.689655170000002</v>
      </c>
      <c r="G4" s="47">
        <v>42.79279279</v>
      </c>
      <c r="H4" s="48">
        <v>3.8461538461538498E-2</v>
      </c>
      <c r="I4" s="48">
        <v>27.88461538</v>
      </c>
      <c r="J4" s="48">
        <v>3.8461538400000004</v>
      </c>
      <c r="K4" s="48">
        <v>49.03846154</v>
      </c>
      <c r="L4" s="112">
        <v>78.846153850000007</v>
      </c>
      <c r="M4" s="48">
        <v>77.88461538</v>
      </c>
      <c r="N4" s="48">
        <v>56.73076923</v>
      </c>
      <c r="O4" s="113">
        <v>24.03846154</v>
      </c>
      <c r="P4" s="113">
        <v>14.42307692</v>
      </c>
      <c r="Q4" s="113">
        <v>6.0975609799999999</v>
      </c>
      <c r="R4" s="120">
        <v>11.764705879999999</v>
      </c>
      <c r="S4" s="116">
        <v>31.707317070000002</v>
      </c>
      <c r="T4" s="49">
        <v>93.269230770000007</v>
      </c>
      <c r="U4" s="49">
        <v>29.268292680000002</v>
      </c>
      <c r="V4" s="49">
        <v>9.7560975600000006</v>
      </c>
      <c r="W4" s="49">
        <v>20.731707320000002</v>
      </c>
      <c r="X4" s="56">
        <v>8.6538461538461495E-2</v>
      </c>
    </row>
    <row r="5" spans="1:24">
      <c r="A5" s="54" t="s">
        <v>84</v>
      </c>
      <c r="B5" s="46" t="s">
        <v>87</v>
      </c>
      <c r="C5" s="29"/>
      <c r="D5" s="29"/>
      <c r="E5" s="29"/>
      <c r="F5" s="47">
        <v>37</v>
      </c>
      <c r="G5" s="47">
        <v>32.66331658</v>
      </c>
      <c r="H5" s="48">
        <v>9.6153846153846194E-3</v>
      </c>
      <c r="I5" s="48">
        <v>12.5</v>
      </c>
      <c r="J5" s="48">
        <v>0.96153846000000009</v>
      </c>
      <c r="K5" s="48">
        <v>42.30769231</v>
      </c>
      <c r="L5" s="112">
        <v>88.46153846</v>
      </c>
      <c r="M5" s="48">
        <v>73.07692308</v>
      </c>
      <c r="N5" s="48">
        <v>15.38461538</v>
      </c>
      <c r="O5" s="113">
        <v>32.69230769</v>
      </c>
      <c r="P5" s="113">
        <v>70.192307690000007</v>
      </c>
      <c r="Q5" s="113">
        <v>44.82758621</v>
      </c>
      <c r="R5" s="120">
        <v>10.57692308</v>
      </c>
      <c r="S5" s="116">
        <v>41.379310339999996</v>
      </c>
      <c r="T5" s="49">
        <v>98.07692308</v>
      </c>
      <c r="U5" s="49">
        <v>8.0459770099999997</v>
      </c>
      <c r="V5" s="49">
        <v>2.2988505699999999</v>
      </c>
      <c r="W5" s="49">
        <v>28.73563218</v>
      </c>
      <c r="X5" s="56">
        <v>0.67307692307692302</v>
      </c>
    </row>
    <row r="6" spans="1:24">
      <c r="A6" s="54" t="s">
        <v>84</v>
      </c>
      <c r="B6" s="46" t="s">
        <v>88</v>
      </c>
      <c r="C6" s="29"/>
      <c r="D6" s="29"/>
      <c r="E6" s="29"/>
      <c r="F6" s="47">
        <v>38.75968992</v>
      </c>
      <c r="G6" s="47">
        <v>32.209737830000002</v>
      </c>
      <c r="H6" s="48">
        <v>2.8846153846153799E-2</v>
      </c>
      <c r="I6" s="48">
        <v>12.5</v>
      </c>
      <c r="J6" s="48">
        <v>2.8846153800000001</v>
      </c>
      <c r="K6" s="48">
        <v>50.96153846</v>
      </c>
      <c r="L6" s="112">
        <v>57.69230769</v>
      </c>
      <c r="M6" s="48">
        <v>67.307692309999993</v>
      </c>
      <c r="N6" s="48">
        <v>4.8076923100000002</v>
      </c>
      <c r="O6" s="113">
        <v>31.73076923</v>
      </c>
      <c r="P6" s="113">
        <v>61.53846154</v>
      </c>
      <c r="Q6" s="113">
        <v>35.714285709999999</v>
      </c>
      <c r="R6" s="120">
        <v>7.6923076899999998</v>
      </c>
      <c r="S6" s="116">
        <v>40.47619048</v>
      </c>
      <c r="T6" s="49">
        <v>94.230769229999993</v>
      </c>
      <c r="U6" s="49">
        <v>2.3809523800000001</v>
      </c>
      <c r="V6" s="49">
        <v>1.19047619</v>
      </c>
      <c r="W6" s="49">
        <v>29.76190476</v>
      </c>
      <c r="X6" s="56">
        <v>0.75</v>
      </c>
    </row>
    <row r="7" spans="1:24">
      <c r="A7" s="54" t="s">
        <v>84</v>
      </c>
      <c r="B7" s="46" t="s">
        <v>89</v>
      </c>
      <c r="C7" s="29"/>
      <c r="D7" s="29"/>
      <c r="E7" s="29"/>
      <c r="F7" s="47">
        <v>21.296296300000002</v>
      </c>
      <c r="G7" s="47">
        <v>29.245283020000002</v>
      </c>
      <c r="H7" s="48">
        <v>9.9009900990098994E-3</v>
      </c>
      <c r="I7" s="48">
        <v>1.98019802</v>
      </c>
      <c r="J7" s="48">
        <v>0.99009901</v>
      </c>
      <c r="K7" s="48">
        <v>22.77227723</v>
      </c>
      <c r="L7" s="112">
        <v>5.9405940599999996</v>
      </c>
      <c r="M7" s="48">
        <v>52.475247520000003</v>
      </c>
      <c r="N7" s="48">
        <v>57.425742570000004</v>
      </c>
      <c r="O7" s="113">
        <v>8.9108910899999998</v>
      </c>
      <c r="P7" s="113">
        <v>9.9009901000000013</v>
      </c>
      <c r="Q7" s="113">
        <v>14.58333333</v>
      </c>
      <c r="R7" s="120">
        <v>3</v>
      </c>
      <c r="S7" s="116">
        <v>31.25</v>
      </c>
      <c r="T7" s="49">
        <v>59.405940589999993</v>
      </c>
      <c r="U7" s="49">
        <v>6.25</v>
      </c>
      <c r="V7" s="49">
        <v>10.41666667</v>
      </c>
      <c r="W7" s="49">
        <v>39.583333329999995</v>
      </c>
      <c r="X7" s="56">
        <v>2.9702970297029702E-2</v>
      </c>
    </row>
    <row r="8" spans="1:24">
      <c r="A8" s="54" t="s">
        <v>84</v>
      </c>
      <c r="B8" s="46" t="s">
        <v>90</v>
      </c>
      <c r="C8" s="29"/>
      <c r="D8" s="29"/>
      <c r="E8" s="29"/>
      <c r="F8" s="47">
        <v>42.30769231</v>
      </c>
      <c r="G8" s="47">
        <v>42.328042329999995</v>
      </c>
      <c r="H8" s="48">
        <v>6.8627450980392204E-2</v>
      </c>
      <c r="I8" s="48">
        <v>24.50980392</v>
      </c>
      <c r="J8" s="48">
        <v>7.8431372499999998</v>
      </c>
      <c r="K8" s="48">
        <v>47.058823529999998</v>
      </c>
      <c r="L8" s="112">
        <v>65.686274510000004</v>
      </c>
      <c r="M8" s="48">
        <v>67.647058819999998</v>
      </c>
      <c r="N8" s="48">
        <v>24.50980392</v>
      </c>
      <c r="O8" s="113">
        <v>29.41176471</v>
      </c>
      <c r="P8" s="113">
        <v>49.019607839999999</v>
      </c>
      <c r="Q8" s="113">
        <v>58.064516130000001</v>
      </c>
      <c r="R8" s="120">
        <v>6.8627451000000006</v>
      </c>
      <c r="S8" s="116">
        <v>23.655913980000001</v>
      </c>
      <c r="T8" s="49">
        <v>93.137254900000002</v>
      </c>
      <c r="U8" s="49">
        <v>9.6774193499999992</v>
      </c>
      <c r="V8" s="49">
        <v>5.3763440899999999</v>
      </c>
      <c r="W8" s="49">
        <v>30.107526880000002</v>
      </c>
      <c r="X8" s="56">
        <v>0.64705882352941202</v>
      </c>
    </row>
    <row r="9" spans="1:24">
      <c r="A9" s="54" t="s">
        <v>84</v>
      </c>
      <c r="B9" s="46" t="s">
        <v>91</v>
      </c>
      <c r="C9" s="29"/>
      <c r="D9" s="29"/>
      <c r="E9" s="29"/>
      <c r="F9" s="47">
        <v>47.872340430000001</v>
      </c>
      <c r="G9" s="47">
        <v>44.292237440000001</v>
      </c>
      <c r="H9" s="48">
        <v>7.69230769230769E-2</v>
      </c>
      <c r="I9" s="48">
        <v>25.96153846</v>
      </c>
      <c r="J9" s="48">
        <v>7.6923076899999998</v>
      </c>
      <c r="K9" s="48">
        <v>51.92307692</v>
      </c>
      <c r="L9" s="112">
        <v>57.69230769</v>
      </c>
      <c r="M9" s="48">
        <v>77.88461538</v>
      </c>
      <c r="N9" s="48">
        <v>29.80769231</v>
      </c>
      <c r="O9" s="113">
        <v>25</v>
      </c>
      <c r="P9" s="113">
        <v>49.03846154</v>
      </c>
      <c r="Q9" s="113">
        <v>72.164948449999997</v>
      </c>
      <c r="R9" s="120">
        <v>5.7692307700000001</v>
      </c>
      <c r="S9" s="116">
        <v>23.711340209999999</v>
      </c>
      <c r="T9" s="49">
        <v>96.153846149999993</v>
      </c>
      <c r="U9" s="49">
        <v>6.1855670100000006</v>
      </c>
      <c r="V9" s="49">
        <v>5.1546391800000002</v>
      </c>
      <c r="W9" s="49">
        <v>22.680412369999999</v>
      </c>
      <c r="X9" s="56">
        <v>0.71153846153846101</v>
      </c>
    </row>
    <row r="10" spans="1:24">
      <c r="A10" s="54" t="s">
        <v>84</v>
      </c>
      <c r="B10" s="46" t="s">
        <v>92</v>
      </c>
      <c r="C10" s="29"/>
      <c r="D10" s="29"/>
      <c r="E10" s="29"/>
      <c r="F10" s="47">
        <v>32.374100720000001</v>
      </c>
      <c r="G10" s="47">
        <v>44.409937890000002</v>
      </c>
      <c r="H10" s="48">
        <v>1.9230769230769201E-2</v>
      </c>
      <c r="I10" s="48">
        <v>19.23076923</v>
      </c>
      <c r="J10" s="48">
        <v>1.9230769200000002</v>
      </c>
      <c r="K10" s="48">
        <v>46.15384615</v>
      </c>
      <c r="L10" s="112">
        <v>76.923076930000008</v>
      </c>
      <c r="M10" s="48">
        <v>68.269230770000007</v>
      </c>
      <c r="N10" s="48">
        <v>6.7307692299999999</v>
      </c>
      <c r="O10" s="113">
        <v>29.80769231</v>
      </c>
      <c r="P10" s="113">
        <v>75</v>
      </c>
      <c r="Q10" s="113">
        <v>21.212121209999999</v>
      </c>
      <c r="R10" s="120">
        <v>5.7692307700000001</v>
      </c>
      <c r="S10" s="116">
        <v>59.5959596</v>
      </c>
      <c r="T10" s="49">
        <v>100</v>
      </c>
      <c r="U10" s="49">
        <v>11.111111110000001</v>
      </c>
      <c r="V10" s="49">
        <v>4.0404040400000003</v>
      </c>
      <c r="W10" s="49">
        <v>47.474747469999997</v>
      </c>
      <c r="X10" s="56">
        <v>0.67307692307692302</v>
      </c>
    </row>
    <row r="11" spans="1:24">
      <c r="A11" s="54" t="s">
        <v>84</v>
      </c>
      <c r="B11" s="46" t="s">
        <v>93</v>
      </c>
      <c r="C11" s="29"/>
      <c r="D11" s="29"/>
      <c r="E11" s="29"/>
      <c r="F11" s="47">
        <v>41.052631579999996</v>
      </c>
      <c r="G11" s="47">
        <v>40.38461538</v>
      </c>
      <c r="H11" s="48">
        <v>3.8461538461538498E-2</v>
      </c>
      <c r="I11" s="48">
        <v>12.5</v>
      </c>
      <c r="J11" s="48">
        <v>4.8076923100000002</v>
      </c>
      <c r="K11" s="48">
        <v>44.23076923</v>
      </c>
      <c r="L11" s="112">
        <v>57.69230769</v>
      </c>
      <c r="M11" s="48">
        <v>81.730769229999993</v>
      </c>
      <c r="N11" s="48">
        <v>27.88461538</v>
      </c>
      <c r="O11" s="113">
        <v>20.19230769</v>
      </c>
      <c r="P11" s="113">
        <v>48.07692308</v>
      </c>
      <c r="Q11" s="113">
        <v>32.941176470000002</v>
      </c>
      <c r="R11" s="120">
        <v>8.6538461499999997</v>
      </c>
      <c r="S11" s="116">
        <v>40</v>
      </c>
      <c r="T11" s="49">
        <v>96.153846149999993</v>
      </c>
      <c r="U11" s="49">
        <v>16.470588240000001</v>
      </c>
      <c r="V11" s="49">
        <v>8.2352941200000007</v>
      </c>
      <c r="W11" s="49">
        <v>31.764705880000001</v>
      </c>
      <c r="X11" s="56">
        <v>0.67307692307692302</v>
      </c>
    </row>
    <row r="12" spans="1:24">
      <c r="A12" s="54" t="s">
        <v>84</v>
      </c>
      <c r="B12" s="46" t="s">
        <v>94</v>
      </c>
      <c r="C12" s="29"/>
      <c r="D12" s="29"/>
      <c r="E12" s="29"/>
      <c r="F12" s="47">
        <v>40.540540539999995</v>
      </c>
      <c r="G12" s="47">
        <v>41.176470590000001</v>
      </c>
      <c r="H12" s="48">
        <v>0.134615384615385</v>
      </c>
      <c r="I12" s="48">
        <v>29.80769231</v>
      </c>
      <c r="J12" s="48">
        <v>13.461538470000001</v>
      </c>
      <c r="K12" s="48">
        <v>50</v>
      </c>
      <c r="L12" s="112">
        <v>83.653846160000001</v>
      </c>
      <c r="M12" s="48">
        <v>77.88461538</v>
      </c>
      <c r="N12" s="48">
        <v>56.73076923</v>
      </c>
      <c r="O12" s="113">
        <v>25</v>
      </c>
      <c r="P12" s="113">
        <v>12.5</v>
      </c>
      <c r="Q12" s="113">
        <v>18.68131868</v>
      </c>
      <c r="R12" s="120">
        <v>18.446601939999997</v>
      </c>
      <c r="S12" s="116">
        <v>23.07692308</v>
      </c>
      <c r="T12" s="49">
        <v>93.269230770000007</v>
      </c>
      <c r="U12" s="49">
        <v>25.274725269999998</v>
      </c>
      <c r="V12" s="49">
        <v>4.3956043999999999</v>
      </c>
      <c r="W12" s="49">
        <v>15.38461538</v>
      </c>
      <c r="X12" s="56">
        <v>0.18269230769230799</v>
      </c>
    </row>
    <row r="13" spans="1:24">
      <c r="A13" s="54" t="s">
        <v>84</v>
      </c>
      <c r="B13" s="46" t="s">
        <v>95</v>
      </c>
      <c r="C13" s="29"/>
      <c r="D13" s="29"/>
      <c r="E13" s="29"/>
      <c r="F13" s="47">
        <v>30.075187970000002</v>
      </c>
      <c r="G13" s="47">
        <v>29.515418500000003</v>
      </c>
      <c r="H13" s="48">
        <v>9.7087378640776708E-3</v>
      </c>
      <c r="I13" s="48">
        <v>17.475728159999999</v>
      </c>
      <c r="J13" s="48">
        <v>0.97087378999999996</v>
      </c>
      <c r="K13" s="48">
        <v>48.543689319999999</v>
      </c>
      <c r="L13" s="112">
        <v>58.252427179999998</v>
      </c>
      <c r="M13" s="48">
        <v>74.757281550000002</v>
      </c>
      <c r="N13" s="48">
        <v>11.650485439999999</v>
      </c>
      <c r="O13" s="113">
        <v>21.3592233</v>
      </c>
      <c r="P13" s="113">
        <v>78.640776700000004</v>
      </c>
      <c r="Q13" s="113">
        <v>43.877551019999999</v>
      </c>
      <c r="R13" s="120">
        <v>0.97087378999999996</v>
      </c>
      <c r="S13" s="116">
        <v>39.795918370000003</v>
      </c>
      <c r="T13" s="49">
        <v>98.05825243000001</v>
      </c>
      <c r="U13" s="49">
        <v>14.285714290000001</v>
      </c>
      <c r="V13" s="49">
        <v>9.1836734700000004</v>
      </c>
      <c r="W13" s="49">
        <v>29.591836729999997</v>
      </c>
      <c r="X13" s="56">
        <v>0.73786407766990303</v>
      </c>
    </row>
    <row r="14" spans="1:24">
      <c r="A14" s="54" t="s">
        <v>84</v>
      </c>
      <c r="B14" s="46" t="s">
        <v>96</v>
      </c>
      <c r="C14" s="29"/>
      <c r="D14" s="29"/>
      <c r="E14" s="29"/>
      <c r="F14" s="47">
        <v>30.555555559999998</v>
      </c>
      <c r="G14" s="47">
        <v>38.46153846</v>
      </c>
      <c r="H14" s="48">
        <v>6.7961165048543701E-2</v>
      </c>
      <c r="I14" s="48">
        <v>13.592233009999999</v>
      </c>
      <c r="J14" s="48">
        <v>6.7961165000000001</v>
      </c>
      <c r="K14" s="48">
        <v>42.7184466</v>
      </c>
      <c r="L14" s="112">
        <v>43.689320389999999</v>
      </c>
      <c r="M14" s="48">
        <v>88.349514560000003</v>
      </c>
      <c r="N14" s="48">
        <v>35.922330099999996</v>
      </c>
      <c r="O14" s="113">
        <v>26.21359223</v>
      </c>
      <c r="P14" s="113">
        <v>30.097087380000005</v>
      </c>
      <c r="Q14" s="113">
        <v>30.434782609999999</v>
      </c>
      <c r="R14" s="120">
        <v>9.7087378599999994</v>
      </c>
      <c r="S14" s="116">
        <v>31.521739129999997</v>
      </c>
      <c r="T14" s="49">
        <v>93.203883499999989</v>
      </c>
      <c r="U14" s="49">
        <v>15.217391299999999</v>
      </c>
      <c r="V14" s="49"/>
      <c r="W14" s="49">
        <v>21.739130429999999</v>
      </c>
      <c r="X14" s="56">
        <v>0.61165048543689304</v>
      </c>
    </row>
    <row r="15" spans="1:24">
      <c r="A15" s="54" t="s">
        <v>84</v>
      </c>
      <c r="B15" s="46" t="s">
        <v>97</v>
      </c>
      <c r="C15" s="29"/>
      <c r="D15" s="29"/>
      <c r="E15" s="29"/>
      <c r="F15" s="47">
        <v>25.49019608</v>
      </c>
      <c r="G15" s="47">
        <v>42.857142860000003</v>
      </c>
      <c r="H15" s="48">
        <v>9.6153846153846194E-3</v>
      </c>
      <c r="I15" s="48">
        <v>10.57692308</v>
      </c>
      <c r="J15" s="48">
        <v>0.96153846000000009</v>
      </c>
      <c r="K15" s="48">
        <v>38.46153846</v>
      </c>
      <c r="L15" s="112">
        <v>69.230769229999993</v>
      </c>
      <c r="M15" s="48">
        <v>75</v>
      </c>
      <c r="N15" s="48">
        <v>20.19230769</v>
      </c>
      <c r="O15" s="113">
        <v>26.92307692</v>
      </c>
      <c r="P15" s="113">
        <v>75.96153846</v>
      </c>
      <c r="Q15" s="113">
        <v>54.838709679999994</v>
      </c>
      <c r="R15" s="120">
        <v>12.62135922</v>
      </c>
      <c r="S15" s="116">
        <v>33.333333329999995</v>
      </c>
      <c r="T15" s="49">
        <v>95.192307690000007</v>
      </c>
      <c r="U15" s="49">
        <v>13.978494620000001</v>
      </c>
      <c r="V15" s="49">
        <v>2.1505376300000001</v>
      </c>
      <c r="W15" s="49">
        <v>29.03225806</v>
      </c>
      <c r="X15" s="56">
        <v>0.63461538461538503</v>
      </c>
    </row>
    <row r="16" spans="1:24">
      <c r="A16" s="54" t="s">
        <v>84</v>
      </c>
      <c r="B16" s="46" t="s">
        <v>98</v>
      </c>
      <c r="C16" s="29"/>
      <c r="D16" s="29"/>
      <c r="E16" s="29"/>
      <c r="F16" s="47">
        <v>33.64485981</v>
      </c>
      <c r="G16" s="47">
        <v>37.5</v>
      </c>
      <c r="H16" s="48">
        <v>5.5045871559633003E-2</v>
      </c>
      <c r="I16" s="48">
        <v>32.110091740000001</v>
      </c>
      <c r="J16" s="48">
        <v>6.4220183500000001</v>
      </c>
      <c r="K16" s="48">
        <v>55.963302749999997</v>
      </c>
      <c r="L16" s="112">
        <v>44.954128440000005</v>
      </c>
      <c r="M16" s="48">
        <v>74.31192661</v>
      </c>
      <c r="N16" s="48">
        <v>51.37614679</v>
      </c>
      <c r="O16" s="113">
        <v>29.357798169999999</v>
      </c>
      <c r="P16" s="113">
        <v>22.018348619999998</v>
      </c>
      <c r="Q16" s="113">
        <v>11.764705879999999</v>
      </c>
      <c r="R16" s="120">
        <v>18.348623850000003</v>
      </c>
      <c r="S16" s="116">
        <v>39.705882349999996</v>
      </c>
      <c r="T16" s="49">
        <v>79.816513759999992</v>
      </c>
      <c r="U16" s="49">
        <v>10.294117649999999</v>
      </c>
      <c r="V16" s="49">
        <v>1.4705882400000001</v>
      </c>
      <c r="W16" s="49">
        <v>14.70588235</v>
      </c>
      <c r="X16" s="56">
        <v>0.22935779816513799</v>
      </c>
    </row>
    <row r="17" spans="1:24">
      <c r="A17" s="54" t="s">
        <v>84</v>
      </c>
      <c r="B17" s="46" t="s">
        <v>99</v>
      </c>
      <c r="C17" s="29"/>
      <c r="D17" s="29"/>
      <c r="E17" s="29"/>
      <c r="F17" s="47">
        <v>25.252525250000001</v>
      </c>
      <c r="G17" s="47">
        <v>36.879432620000003</v>
      </c>
      <c r="H17" s="48">
        <v>0</v>
      </c>
      <c r="I17" s="48">
        <v>1.9230769200000002</v>
      </c>
      <c r="J17" s="48">
        <v>0</v>
      </c>
      <c r="K17" s="48">
        <v>20.19230769</v>
      </c>
      <c r="L17" s="112">
        <v>75</v>
      </c>
      <c r="M17" s="48">
        <v>83.653846149999993</v>
      </c>
      <c r="N17" s="48">
        <v>62.5</v>
      </c>
      <c r="O17" s="113">
        <v>21.15384615</v>
      </c>
      <c r="P17" s="113">
        <v>0.96153845999999987</v>
      </c>
      <c r="Q17" s="113">
        <v>54.054054049999998</v>
      </c>
      <c r="R17" s="120">
        <v>13.46153846</v>
      </c>
      <c r="S17" s="116">
        <v>35.135135140000003</v>
      </c>
      <c r="T17" s="49">
        <v>78.846153850000007</v>
      </c>
      <c r="U17" s="49">
        <v>2.7027026999999997</v>
      </c>
      <c r="V17" s="49"/>
      <c r="W17" s="49">
        <v>10.81081081</v>
      </c>
      <c r="X17" s="56">
        <v>0.20192307692307701</v>
      </c>
    </row>
    <row r="18" spans="1:24">
      <c r="A18" s="54" t="s">
        <v>84</v>
      </c>
      <c r="B18" s="46" t="s">
        <v>100</v>
      </c>
      <c r="C18" s="29"/>
      <c r="D18" s="29"/>
      <c r="E18" s="29"/>
      <c r="F18" s="47">
        <v>35.042735040000004</v>
      </c>
      <c r="G18" s="47">
        <v>34.200743490000001</v>
      </c>
      <c r="H18" s="48">
        <v>8.9108910891089105E-2</v>
      </c>
      <c r="I18" s="48">
        <v>23.762376239999998</v>
      </c>
      <c r="J18" s="48">
        <v>9.9009900999999996</v>
      </c>
      <c r="K18" s="48">
        <v>51.485148510000002</v>
      </c>
      <c r="L18" s="112">
        <v>52.475247529999997</v>
      </c>
      <c r="M18" s="48">
        <v>66.336633660000004</v>
      </c>
      <c r="N18" s="48">
        <v>49.5049505</v>
      </c>
      <c r="O18" s="113">
        <v>39.603960399999998</v>
      </c>
      <c r="P18" s="113">
        <v>19.801980200000003</v>
      </c>
      <c r="Q18" s="113">
        <v>11.66666667</v>
      </c>
      <c r="R18" s="120">
        <v>22.77227723</v>
      </c>
      <c r="S18" s="116">
        <v>25</v>
      </c>
      <c r="T18" s="49">
        <v>70.297029699999996</v>
      </c>
      <c r="U18" s="49">
        <v>8.3333333300000003</v>
      </c>
      <c r="V18" s="49">
        <v>3.3333333299999999</v>
      </c>
      <c r="W18" s="49">
        <v>20</v>
      </c>
      <c r="X18" s="56">
        <v>0.237623762376238</v>
      </c>
    </row>
    <row r="19" spans="1:24">
      <c r="A19" s="54" t="s">
        <v>84</v>
      </c>
      <c r="B19" s="46" t="s">
        <v>101</v>
      </c>
      <c r="C19" s="29"/>
      <c r="D19" s="29"/>
      <c r="E19" s="29"/>
      <c r="F19" s="47">
        <v>24</v>
      </c>
      <c r="G19" s="47">
        <v>31.363636360000001</v>
      </c>
      <c r="H19" s="48">
        <v>0</v>
      </c>
      <c r="I19" s="48">
        <v>0.97087378999999996</v>
      </c>
      <c r="J19" s="48">
        <v>0</v>
      </c>
      <c r="K19" s="48">
        <v>16.50485437</v>
      </c>
      <c r="L19" s="112">
        <v>33.980582519999999</v>
      </c>
      <c r="M19" s="48">
        <v>84.466019420000009</v>
      </c>
      <c r="N19" s="48">
        <v>53.398058250000005</v>
      </c>
      <c r="O19" s="113">
        <v>27.184466019999999</v>
      </c>
      <c r="P19" s="113">
        <v>1.9417475699999898</v>
      </c>
      <c r="Q19" s="113">
        <v>20</v>
      </c>
      <c r="R19" s="120">
        <v>5.8823529399999996</v>
      </c>
      <c r="S19" s="116">
        <v>46.666666669999998</v>
      </c>
      <c r="T19" s="49">
        <v>61.165048540000001</v>
      </c>
      <c r="U19" s="49"/>
      <c r="V19" s="49"/>
      <c r="W19" s="49">
        <v>20</v>
      </c>
      <c r="X19" s="56">
        <v>1.94174757281553E-2</v>
      </c>
    </row>
    <row r="20" spans="1:24">
      <c r="A20" s="54" t="s">
        <v>84</v>
      </c>
      <c r="B20" s="46" t="s">
        <v>102</v>
      </c>
      <c r="C20" s="29"/>
      <c r="D20" s="29"/>
      <c r="E20" s="29"/>
      <c r="F20" s="47">
        <v>13.33333333</v>
      </c>
      <c r="G20" s="47">
        <v>29.530201340000001</v>
      </c>
      <c r="H20" s="48">
        <v>0</v>
      </c>
      <c r="I20" s="48">
        <v>0.96153846000000009</v>
      </c>
      <c r="J20" s="48">
        <v>0</v>
      </c>
      <c r="K20" s="48">
        <v>7.6923076899999998</v>
      </c>
      <c r="L20" s="112">
        <v>58.653846160000001</v>
      </c>
      <c r="M20" s="48">
        <v>94.230769229999993</v>
      </c>
      <c r="N20" s="48">
        <v>59.61538462</v>
      </c>
      <c r="O20" s="113">
        <v>23.07692308</v>
      </c>
      <c r="P20" s="113">
        <v>0</v>
      </c>
      <c r="Q20" s="113">
        <v>5.2631578900000004</v>
      </c>
      <c r="R20" s="120">
        <v>13.46153846</v>
      </c>
      <c r="S20" s="116">
        <v>63.157894739999996</v>
      </c>
      <c r="T20" s="49">
        <v>82.692307690000007</v>
      </c>
      <c r="U20" s="49">
        <v>10.52631579</v>
      </c>
      <c r="V20" s="49">
        <v>5.2631578900000004</v>
      </c>
      <c r="W20" s="49">
        <v>21.05263158</v>
      </c>
      <c r="X20" s="56">
        <v>4.80769230769231E-2</v>
      </c>
    </row>
    <row r="21" spans="1:24">
      <c r="A21" s="54" t="s">
        <v>84</v>
      </c>
      <c r="B21" s="46" t="s">
        <v>103</v>
      </c>
      <c r="C21" s="29"/>
      <c r="D21" s="29"/>
      <c r="E21" s="29"/>
      <c r="F21" s="47">
        <v>40</v>
      </c>
      <c r="G21" s="47">
        <v>19.186046509999997</v>
      </c>
      <c r="H21" s="48">
        <v>0</v>
      </c>
      <c r="I21" s="48">
        <v>5.8823529399999996</v>
      </c>
      <c r="J21" s="48">
        <v>0</v>
      </c>
      <c r="K21" s="48">
        <v>18.627450979999999</v>
      </c>
      <c r="L21" s="112">
        <v>66.666666669999998</v>
      </c>
      <c r="M21" s="48">
        <v>77.450980389999998</v>
      </c>
      <c r="N21" s="48">
        <v>10.784313730000001</v>
      </c>
      <c r="O21" s="113">
        <v>21.568627450000001</v>
      </c>
      <c r="P21" s="113">
        <v>71.568627450000008</v>
      </c>
      <c r="Q21" s="113">
        <v>45.714285709999999</v>
      </c>
      <c r="R21" s="120">
        <v>0.98039215999999996</v>
      </c>
      <c r="S21" s="116">
        <v>35.714285709999999</v>
      </c>
      <c r="T21" s="49">
        <v>98.039215690000006</v>
      </c>
      <c r="U21" s="49">
        <v>21.428571430000002</v>
      </c>
      <c r="V21" s="49">
        <v>12.857142860000002</v>
      </c>
      <c r="W21" s="49">
        <v>24.285714289999998</v>
      </c>
      <c r="X21" s="56">
        <v>0.60784313725490202</v>
      </c>
    </row>
    <row r="22" spans="1:24">
      <c r="A22" s="54" t="s">
        <v>84</v>
      </c>
      <c r="B22" s="46" t="s">
        <v>104</v>
      </c>
      <c r="C22" s="29"/>
      <c r="D22" s="29"/>
      <c r="E22" s="29"/>
      <c r="F22" s="47">
        <v>21.81818182</v>
      </c>
      <c r="G22" s="47">
        <v>33.146067420000001</v>
      </c>
      <c r="H22" s="48">
        <v>0</v>
      </c>
      <c r="I22" s="48">
        <v>1.9230769200000002</v>
      </c>
      <c r="J22" s="48">
        <v>0</v>
      </c>
      <c r="K22" s="48">
        <v>11.53846154</v>
      </c>
      <c r="L22" s="112">
        <v>50</v>
      </c>
      <c r="M22" s="48">
        <v>75</v>
      </c>
      <c r="N22" s="48">
        <v>61.53846154</v>
      </c>
      <c r="O22" s="113">
        <v>23.07692308</v>
      </c>
      <c r="P22" s="113">
        <v>0</v>
      </c>
      <c r="Q22" s="113"/>
      <c r="R22" s="120">
        <v>5.7692307700000001</v>
      </c>
      <c r="S22" s="116">
        <v>78.947368420000004</v>
      </c>
      <c r="T22" s="49">
        <v>68.269230770000007</v>
      </c>
      <c r="U22" s="49"/>
      <c r="V22" s="49"/>
      <c r="W22" s="49">
        <v>31.578947369999998</v>
      </c>
      <c r="X22" s="57">
        <v>0</v>
      </c>
    </row>
    <row r="23" spans="1:24">
      <c r="A23" s="54" t="s">
        <v>84</v>
      </c>
      <c r="B23" s="46" t="s">
        <v>105</v>
      </c>
      <c r="C23" s="29"/>
      <c r="D23" s="29"/>
      <c r="E23" s="29"/>
      <c r="F23" s="47">
        <v>39.285714290000001</v>
      </c>
      <c r="G23" s="47">
        <v>40.625</v>
      </c>
      <c r="H23" s="48">
        <v>6.7307692307692304E-2</v>
      </c>
      <c r="I23" s="48">
        <v>29.80769231</v>
      </c>
      <c r="J23" s="48">
        <v>6.7307692299999999</v>
      </c>
      <c r="K23" s="48">
        <v>50.96153846</v>
      </c>
      <c r="L23" s="112">
        <v>49.03846154</v>
      </c>
      <c r="M23" s="48">
        <v>77.88461538</v>
      </c>
      <c r="N23" s="48">
        <v>23.07692308</v>
      </c>
      <c r="O23" s="113">
        <v>29.80769231</v>
      </c>
      <c r="P23" s="113">
        <v>55.76923077</v>
      </c>
      <c r="Q23" s="113">
        <v>83.168316829999995</v>
      </c>
      <c r="R23" s="120">
        <v>4.8543689299999997</v>
      </c>
      <c r="S23" s="116">
        <v>13.86138614</v>
      </c>
      <c r="T23" s="49">
        <v>96.153846149999993</v>
      </c>
      <c r="U23" s="49">
        <v>11.881188119999999</v>
      </c>
      <c r="V23" s="49">
        <v>3.96039604</v>
      </c>
      <c r="W23" s="49">
        <v>16.831683170000002</v>
      </c>
      <c r="X23" s="56">
        <v>0.83653846153846201</v>
      </c>
    </row>
    <row r="24" spans="1:24">
      <c r="A24" s="54" t="s">
        <v>84</v>
      </c>
      <c r="B24" s="46" t="s">
        <v>106</v>
      </c>
      <c r="C24" s="29"/>
      <c r="D24" s="29"/>
      <c r="E24" s="29"/>
      <c r="F24" s="47">
        <v>39.495798319999999</v>
      </c>
      <c r="G24" s="47">
        <v>37.062937060000003</v>
      </c>
      <c r="H24" s="48">
        <v>0</v>
      </c>
      <c r="I24" s="48">
        <v>12.5</v>
      </c>
      <c r="J24" s="48">
        <v>0</v>
      </c>
      <c r="K24" s="48">
        <v>49.03846154</v>
      </c>
      <c r="L24" s="112">
        <v>63.46153846</v>
      </c>
      <c r="M24" s="48">
        <v>66.346153850000007</v>
      </c>
      <c r="N24" s="48">
        <v>6.7307692299999999</v>
      </c>
      <c r="O24" s="113">
        <v>22.11538462</v>
      </c>
      <c r="P24" s="113">
        <v>83.653846149999993</v>
      </c>
      <c r="Q24" s="113">
        <v>26.732673270000003</v>
      </c>
      <c r="R24" s="120">
        <v>4.8076923100000002</v>
      </c>
      <c r="S24" s="116">
        <v>48.514851489999998</v>
      </c>
      <c r="T24" s="49">
        <v>99.03846154</v>
      </c>
      <c r="U24" s="49">
        <v>10.891089110000001</v>
      </c>
      <c r="V24" s="49">
        <v>10.891089110000001</v>
      </c>
      <c r="W24" s="49">
        <v>28.712871290000002</v>
      </c>
      <c r="X24" s="56">
        <v>0.71153846153846201</v>
      </c>
    </row>
    <row r="25" spans="1:24">
      <c r="A25" s="54" t="s">
        <v>84</v>
      </c>
      <c r="B25" s="46" t="s">
        <v>107</v>
      </c>
      <c r="C25" s="29"/>
      <c r="D25" s="29"/>
      <c r="E25" s="29"/>
      <c r="F25" s="47">
        <v>45.714285709999999</v>
      </c>
      <c r="G25" s="47">
        <v>42.253521129999996</v>
      </c>
      <c r="H25" s="48">
        <v>0.14018691588785001</v>
      </c>
      <c r="I25" s="48">
        <v>31.775700929999999</v>
      </c>
      <c r="J25" s="48">
        <v>15.88785047</v>
      </c>
      <c r="K25" s="48">
        <v>57.009345789999998</v>
      </c>
      <c r="L25" s="112">
        <v>75.700934579999995</v>
      </c>
      <c r="M25" s="48">
        <v>62.616822429999999</v>
      </c>
      <c r="N25" s="48">
        <v>46.728971959999996</v>
      </c>
      <c r="O25" s="113">
        <v>39.252336450000001</v>
      </c>
      <c r="P25" s="113">
        <v>26.168224299999991</v>
      </c>
      <c r="Q25" s="113">
        <v>1.08695652</v>
      </c>
      <c r="R25" s="120">
        <v>20.560747660000001</v>
      </c>
      <c r="S25" s="116">
        <v>33.695652170000002</v>
      </c>
      <c r="T25" s="49">
        <v>93.457943929999999</v>
      </c>
      <c r="U25" s="49">
        <v>21.739130429999999</v>
      </c>
      <c r="V25" s="49">
        <v>3.2608695700000001</v>
      </c>
      <c r="W25" s="49">
        <v>14.130434780000002</v>
      </c>
      <c r="X25" s="56">
        <v>8.4112149532710304E-2</v>
      </c>
    </row>
    <row r="26" spans="1:24">
      <c r="A26" s="54" t="s">
        <v>84</v>
      </c>
      <c r="B26" s="46" t="s">
        <v>108</v>
      </c>
      <c r="C26" s="29"/>
      <c r="D26" s="29"/>
      <c r="E26" s="29"/>
      <c r="F26" s="47">
        <v>27.058823529999998</v>
      </c>
      <c r="G26" s="47">
        <v>53.757225429999998</v>
      </c>
      <c r="H26" s="48">
        <v>8.7378640776699004E-2</v>
      </c>
      <c r="I26" s="48">
        <v>22.330097090000002</v>
      </c>
      <c r="J26" s="48">
        <v>8.7378640700000005</v>
      </c>
      <c r="K26" s="48">
        <v>48.543689319999999</v>
      </c>
      <c r="L26" s="112">
        <v>40.776699030000003</v>
      </c>
      <c r="M26" s="48">
        <v>85.4368932</v>
      </c>
      <c r="N26" s="48">
        <v>49.514563109999997</v>
      </c>
      <c r="O26" s="113">
        <v>28.155339810000001</v>
      </c>
      <c r="P26" s="113">
        <v>15.533980579999991</v>
      </c>
      <c r="Q26" s="113">
        <v>26.53061224</v>
      </c>
      <c r="R26" s="120">
        <v>7.7669902900000007</v>
      </c>
      <c r="S26" s="116">
        <v>25.510204079999998</v>
      </c>
      <c r="T26" s="49">
        <v>93.203883499999989</v>
      </c>
      <c r="U26" s="49">
        <v>17.346938780000002</v>
      </c>
      <c r="V26" s="49">
        <v>10.204081630000001</v>
      </c>
      <c r="W26" s="49">
        <v>26.53061224</v>
      </c>
      <c r="X26" s="56">
        <v>0.67961165048543704</v>
      </c>
    </row>
    <row r="27" spans="1:24">
      <c r="A27" s="54" t="s">
        <v>84</v>
      </c>
      <c r="B27" s="46" t="s">
        <v>109</v>
      </c>
      <c r="C27" s="29"/>
      <c r="D27" s="29"/>
      <c r="E27" s="29"/>
      <c r="F27" s="47">
        <v>44.628099169999999</v>
      </c>
      <c r="G27" s="47">
        <v>44.444444440000005</v>
      </c>
      <c r="H27" s="48">
        <v>0.134615384615385</v>
      </c>
      <c r="I27" s="48">
        <v>30.76923077</v>
      </c>
      <c r="J27" s="48">
        <v>13.46153846</v>
      </c>
      <c r="K27" s="48">
        <v>61.53846154</v>
      </c>
      <c r="L27" s="112">
        <v>54.807692299999999</v>
      </c>
      <c r="M27" s="48">
        <v>80.769230770000007</v>
      </c>
      <c r="N27" s="48">
        <v>50</v>
      </c>
      <c r="O27" s="113">
        <v>39.42307692</v>
      </c>
      <c r="P27" s="113">
        <v>19.230769229999993</v>
      </c>
      <c r="Q27" s="113">
        <v>16.091954019999999</v>
      </c>
      <c r="R27" s="120">
        <v>16.34615385</v>
      </c>
      <c r="S27" s="116">
        <v>33.333333329999995</v>
      </c>
      <c r="T27" s="49">
        <v>93.269230770000007</v>
      </c>
      <c r="U27" s="49">
        <v>25.287356319999997</v>
      </c>
      <c r="V27" s="49">
        <v>8.0459770099999997</v>
      </c>
      <c r="W27" s="49">
        <v>21.839080459999998</v>
      </c>
      <c r="X27" s="56">
        <v>0.134615384615385</v>
      </c>
    </row>
    <row r="28" spans="1:24">
      <c r="A28" s="54" t="s">
        <v>84</v>
      </c>
      <c r="B28" s="46" t="s">
        <v>110</v>
      </c>
      <c r="C28" s="29"/>
      <c r="D28" s="29"/>
      <c r="E28" s="29"/>
      <c r="F28" s="47">
        <v>33.944954129999999</v>
      </c>
      <c r="G28" s="47">
        <v>44.444444440000005</v>
      </c>
      <c r="H28" s="48">
        <v>0</v>
      </c>
      <c r="I28" s="48">
        <v>4.8543689299999997</v>
      </c>
      <c r="J28" s="48">
        <v>0</v>
      </c>
      <c r="K28" s="48">
        <v>15.533980580000001</v>
      </c>
      <c r="L28" s="112">
        <v>8.7378640800000014</v>
      </c>
      <c r="M28" s="48">
        <v>46.601941749999995</v>
      </c>
      <c r="N28" s="48">
        <v>57.281553399999993</v>
      </c>
      <c r="O28" s="113">
        <v>17.475728159999999</v>
      </c>
      <c r="P28" s="113">
        <v>17.475728160000003</v>
      </c>
      <c r="Q28" s="113">
        <v>11.627906979999999</v>
      </c>
      <c r="R28" s="120">
        <v>7.7669902900000007</v>
      </c>
      <c r="S28" s="116">
        <v>32.558139530000005</v>
      </c>
      <c r="T28" s="49">
        <v>55.339805830000003</v>
      </c>
      <c r="U28" s="49"/>
      <c r="V28" s="49">
        <v>11.627906979999999</v>
      </c>
      <c r="W28" s="49">
        <v>37.20930233</v>
      </c>
      <c r="X28" s="56">
        <v>6.7961165048543701E-2</v>
      </c>
    </row>
    <row r="29" spans="1:24">
      <c r="A29" s="54" t="s">
        <v>84</v>
      </c>
      <c r="B29" s="46" t="s">
        <v>111</v>
      </c>
      <c r="C29" s="29"/>
      <c r="D29" s="29"/>
      <c r="E29" s="29"/>
      <c r="F29" s="47">
        <v>44.067796610000002</v>
      </c>
      <c r="G29" s="47">
        <v>36.805555559999995</v>
      </c>
      <c r="H29" s="48">
        <v>1.9230769230769201E-2</v>
      </c>
      <c r="I29" s="48">
        <v>11.53846154</v>
      </c>
      <c r="J29" s="48">
        <v>1.9230769200000002</v>
      </c>
      <c r="K29" s="48">
        <v>48.07692308</v>
      </c>
      <c r="L29" s="112">
        <v>18.26923077</v>
      </c>
      <c r="M29" s="48">
        <v>58.65384615</v>
      </c>
      <c r="N29" s="48">
        <v>5.7692307700000001</v>
      </c>
      <c r="O29" s="113">
        <v>25</v>
      </c>
      <c r="P29" s="113">
        <v>73.07692308</v>
      </c>
      <c r="Q29" s="113">
        <v>28.421052629999998</v>
      </c>
      <c r="R29" s="120">
        <v>0.96153846000000009</v>
      </c>
      <c r="S29" s="116">
        <v>51.578947369999995</v>
      </c>
      <c r="T29" s="49">
        <v>99.03846154</v>
      </c>
      <c r="U29" s="49">
        <v>12.63157895</v>
      </c>
      <c r="V29" s="49">
        <v>9.47368421</v>
      </c>
      <c r="W29" s="49">
        <v>32.631578949999998</v>
      </c>
      <c r="X29" s="56">
        <v>0.67307692307692302</v>
      </c>
    </row>
    <row r="30" spans="1:24">
      <c r="A30" s="54" t="s">
        <v>112</v>
      </c>
      <c r="B30" s="46" t="s">
        <v>113</v>
      </c>
      <c r="C30" s="29"/>
      <c r="D30" s="29"/>
      <c r="E30" s="29"/>
      <c r="F30" s="47">
        <v>38.888888890000004</v>
      </c>
      <c r="G30" s="47">
        <v>51.612903229999993</v>
      </c>
      <c r="H30" s="48">
        <v>0</v>
      </c>
      <c r="I30" s="48">
        <v>6.7961165000000001</v>
      </c>
      <c r="J30" s="48">
        <v>0</v>
      </c>
      <c r="K30" s="48">
        <v>48.543689319999999</v>
      </c>
      <c r="L30" s="112">
        <v>44.660194180000005</v>
      </c>
      <c r="M30" s="48">
        <v>74.757281550000002</v>
      </c>
      <c r="N30" s="48"/>
      <c r="O30" s="113">
        <v>21.3592233</v>
      </c>
      <c r="P30" s="113">
        <v>20.388349509999998</v>
      </c>
      <c r="Q30" s="113">
        <v>16.049382720000001</v>
      </c>
      <c r="R30" s="120">
        <v>14.5631068</v>
      </c>
      <c r="S30" s="116">
        <v>16.049382720000001</v>
      </c>
      <c r="T30" s="49">
        <v>57.281553399999993</v>
      </c>
      <c r="U30" s="49">
        <v>20.987654319999997</v>
      </c>
      <c r="V30" s="49">
        <v>1.2345679000000001</v>
      </c>
      <c r="W30" s="49">
        <v>11.111111110000001</v>
      </c>
      <c r="X30" s="56">
        <v>1.94174757281553E-2</v>
      </c>
    </row>
    <row r="31" spans="1:24">
      <c r="A31" s="54" t="s">
        <v>112</v>
      </c>
      <c r="B31" s="46" t="s">
        <v>114</v>
      </c>
      <c r="C31" s="29"/>
      <c r="D31" s="29"/>
      <c r="E31" s="29"/>
      <c r="F31" s="47">
        <v>24</v>
      </c>
      <c r="G31" s="47">
        <v>38.423645319999999</v>
      </c>
      <c r="H31" s="48">
        <v>0</v>
      </c>
      <c r="I31" s="48">
        <v>5.8252427199999994</v>
      </c>
      <c r="J31" s="48">
        <v>0</v>
      </c>
      <c r="K31" s="48">
        <v>23.30097087</v>
      </c>
      <c r="L31" s="112">
        <v>17.475728159999999</v>
      </c>
      <c r="M31" s="48">
        <v>69.902912619999995</v>
      </c>
      <c r="N31" s="48">
        <v>40.776699030000003</v>
      </c>
      <c r="O31" s="113">
        <v>21.3592233</v>
      </c>
      <c r="P31" s="113">
        <v>15.533980579999991</v>
      </c>
      <c r="Q31" s="113">
        <v>35.714285709999999</v>
      </c>
      <c r="R31" s="121">
        <v>0</v>
      </c>
      <c r="S31" s="116">
        <v>17.85714286</v>
      </c>
      <c r="T31" s="49">
        <v>37.86407767</v>
      </c>
      <c r="U31" s="49">
        <v>21.428571430000002</v>
      </c>
      <c r="V31" s="49"/>
      <c r="W31" s="49">
        <v>14.285714290000001</v>
      </c>
      <c r="X31" s="56">
        <v>9.7087378640776698E-2</v>
      </c>
    </row>
    <row r="32" spans="1:24">
      <c r="A32" s="54" t="s">
        <v>112</v>
      </c>
      <c r="B32" s="46" t="s">
        <v>115</v>
      </c>
      <c r="C32" s="29"/>
      <c r="D32" s="29"/>
      <c r="E32" s="29"/>
      <c r="F32" s="47">
        <v>40.909090910000003</v>
      </c>
      <c r="G32" s="47">
        <v>30.58252427</v>
      </c>
      <c r="H32" s="48">
        <v>9.5238095238095195E-3</v>
      </c>
      <c r="I32" s="48">
        <v>46.666666669999998</v>
      </c>
      <c r="J32" s="48">
        <v>1.9047618999999998</v>
      </c>
      <c r="K32" s="48">
        <v>51.428571430000005</v>
      </c>
      <c r="L32" s="112">
        <v>0.95238094999999989</v>
      </c>
      <c r="M32" s="48">
        <v>76.190476189999998</v>
      </c>
      <c r="N32" s="48">
        <v>61.904761900000004</v>
      </c>
      <c r="O32" s="113">
        <v>44.76190476</v>
      </c>
      <c r="P32" s="113">
        <v>38.095238099999996</v>
      </c>
      <c r="Q32" s="113">
        <v>21.875</v>
      </c>
      <c r="R32" s="120">
        <v>2.8571428600000002</v>
      </c>
      <c r="S32" s="116">
        <v>57.8125</v>
      </c>
      <c r="T32" s="49">
        <v>95.238095239999993</v>
      </c>
      <c r="U32" s="49">
        <v>1.5625</v>
      </c>
      <c r="V32" s="49">
        <v>9.375</v>
      </c>
      <c r="W32" s="49">
        <v>34.375</v>
      </c>
      <c r="X32" s="56">
        <v>3.8095238095238099E-2</v>
      </c>
    </row>
    <row r="33" spans="1:24">
      <c r="A33" s="54" t="s">
        <v>112</v>
      </c>
      <c r="B33" s="46" t="s">
        <v>116</v>
      </c>
      <c r="C33" s="29"/>
      <c r="D33" s="29"/>
      <c r="E33" s="29"/>
      <c r="F33" s="47">
        <v>28.244274809999997</v>
      </c>
      <c r="G33" s="47">
        <v>13.85281385</v>
      </c>
      <c r="H33" s="48">
        <v>0</v>
      </c>
      <c r="I33" s="48">
        <v>45</v>
      </c>
      <c r="J33" s="48">
        <v>0</v>
      </c>
      <c r="K33" s="48">
        <v>55.000000000000007</v>
      </c>
      <c r="L33" s="112">
        <v>25</v>
      </c>
      <c r="M33" s="48">
        <v>56.000000000000007</v>
      </c>
      <c r="N33" s="48">
        <v>36.734693880000002</v>
      </c>
      <c r="O33" s="113">
        <v>20</v>
      </c>
      <c r="P33" s="113">
        <v>11</v>
      </c>
      <c r="Q33" s="113">
        <v>39.344262299999997</v>
      </c>
      <c r="R33" s="120">
        <v>7.1428571400000003</v>
      </c>
      <c r="S33" s="116">
        <v>18.032786890000001</v>
      </c>
      <c r="T33" s="49">
        <v>51</v>
      </c>
      <c r="U33" s="49">
        <v>6.5573770500000004</v>
      </c>
      <c r="V33" s="49">
        <v>1.6393442599999999</v>
      </c>
      <c r="W33" s="49">
        <v>18.032786890000001</v>
      </c>
      <c r="X33" s="56">
        <v>0.28999999999999998</v>
      </c>
    </row>
    <row r="34" spans="1:24">
      <c r="A34" s="54" t="s">
        <v>112</v>
      </c>
      <c r="B34" s="46" t="s">
        <v>117</v>
      </c>
      <c r="C34" s="29"/>
      <c r="D34" s="29"/>
      <c r="E34" s="29"/>
      <c r="F34" s="47">
        <v>25</v>
      </c>
      <c r="G34" s="47">
        <v>24.09638554</v>
      </c>
      <c r="H34" s="48">
        <v>0</v>
      </c>
      <c r="I34" s="48"/>
      <c r="J34" s="48">
        <v>0</v>
      </c>
      <c r="K34" s="48">
        <v>8.6538461499999997</v>
      </c>
      <c r="L34" s="112">
        <v>13.461538470000001</v>
      </c>
      <c r="M34" s="48">
        <v>58.65384615</v>
      </c>
      <c r="N34" s="48">
        <v>25</v>
      </c>
      <c r="O34" s="113">
        <v>6.7307692299999999</v>
      </c>
      <c r="P34" s="113">
        <v>0.96153845999999987</v>
      </c>
      <c r="Q34" s="113">
        <v>27.272727270000001</v>
      </c>
      <c r="R34" s="121">
        <v>0</v>
      </c>
      <c r="S34" s="116">
        <v>18.18181818</v>
      </c>
      <c r="T34" s="49">
        <v>42.30769231</v>
      </c>
      <c r="U34" s="49"/>
      <c r="V34" s="49"/>
      <c r="W34" s="49">
        <v>54.545454550000002</v>
      </c>
      <c r="X34" s="57">
        <v>0</v>
      </c>
    </row>
    <row r="35" spans="1:24">
      <c r="A35" s="54" t="s">
        <v>112</v>
      </c>
      <c r="B35" s="46" t="s">
        <v>118</v>
      </c>
      <c r="C35" s="29"/>
      <c r="D35" s="29"/>
      <c r="E35" s="29"/>
      <c r="F35" s="47">
        <v>20</v>
      </c>
      <c r="G35" s="47">
        <v>23.913043480000002</v>
      </c>
      <c r="H35" s="48">
        <v>0</v>
      </c>
      <c r="I35" s="48">
        <v>4.9504950499999998</v>
      </c>
      <c r="J35" s="48">
        <v>0</v>
      </c>
      <c r="K35" s="48">
        <v>26.732673270000003</v>
      </c>
      <c r="L35" s="112">
        <v>7.92079208</v>
      </c>
      <c r="M35" s="48">
        <v>13.86138614</v>
      </c>
      <c r="N35" s="48">
        <v>7.92079208</v>
      </c>
      <c r="O35" s="113">
        <v>13.86138614</v>
      </c>
      <c r="P35" s="113">
        <v>39.603960400000005</v>
      </c>
      <c r="Q35" s="113">
        <v>25.454545449999998</v>
      </c>
      <c r="R35" s="120">
        <v>3</v>
      </c>
      <c r="S35" s="116">
        <v>20</v>
      </c>
      <c r="T35" s="49">
        <v>56.435643560000003</v>
      </c>
      <c r="U35" s="49">
        <v>16.363636360000001</v>
      </c>
      <c r="V35" s="49">
        <v>43.636363639999999</v>
      </c>
      <c r="W35" s="49">
        <v>21.81818182</v>
      </c>
      <c r="X35" s="56">
        <v>0.24752475247524799</v>
      </c>
    </row>
    <row r="36" spans="1:24">
      <c r="A36" s="54" t="s">
        <v>112</v>
      </c>
      <c r="B36" s="46" t="s">
        <v>119</v>
      </c>
      <c r="C36" s="29"/>
      <c r="D36" s="29"/>
      <c r="E36" s="29"/>
      <c r="F36" s="47">
        <v>50.588235290000007</v>
      </c>
      <c r="G36" s="47">
        <v>55.491329479999997</v>
      </c>
      <c r="H36" s="48">
        <v>0</v>
      </c>
      <c r="I36" s="48">
        <v>12.121212119999999</v>
      </c>
      <c r="J36" s="48">
        <v>0</v>
      </c>
      <c r="K36" s="48">
        <v>33.333333329999995</v>
      </c>
      <c r="L36" s="112">
        <v>29.29292929</v>
      </c>
      <c r="M36" s="48">
        <v>52.525252530000003</v>
      </c>
      <c r="N36" s="48">
        <v>77.777777780000008</v>
      </c>
      <c r="O36" s="113">
        <v>43.434343429999998</v>
      </c>
      <c r="P36" s="113">
        <v>12.121212119999996</v>
      </c>
      <c r="Q36" s="113">
        <v>37.113402059999999</v>
      </c>
      <c r="R36" s="120">
        <v>21.212121209999999</v>
      </c>
      <c r="S36" s="116">
        <v>11.34020619</v>
      </c>
      <c r="T36" s="49">
        <v>80.808080810000007</v>
      </c>
      <c r="U36" s="49">
        <v>11.34020619</v>
      </c>
      <c r="V36" s="49">
        <v>2.0618556699999999</v>
      </c>
      <c r="W36" s="49">
        <v>10.30927835</v>
      </c>
      <c r="X36" s="56">
        <v>0.33333333333333298</v>
      </c>
    </row>
    <row r="37" spans="1:24">
      <c r="A37" s="54" t="s">
        <v>112</v>
      </c>
      <c r="B37" s="46" t="s">
        <v>120</v>
      </c>
      <c r="C37" s="29"/>
      <c r="D37" s="29"/>
      <c r="E37" s="29"/>
      <c r="F37" s="47">
        <v>25.373134330000003</v>
      </c>
      <c r="G37" s="47">
        <v>40.875912409999998</v>
      </c>
      <c r="H37" s="48">
        <v>0</v>
      </c>
      <c r="I37" s="48"/>
      <c r="J37" s="48">
        <v>0</v>
      </c>
      <c r="K37" s="48">
        <v>23.07692308</v>
      </c>
      <c r="L37" s="112">
        <v>58.65384615</v>
      </c>
      <c r="M37" s="48">
        <v>87.5</v>
      </c>
      <c r="N37" s="48">
        <v>51.92307692</v>
      </c>
      <c r="O37" s="113">
        <v>15.38461538</v>
      </c>
      <c r="P37" s="113">
        <v>0</v>
      </c>
      <c r="Q37" s="113">
        <v>17.647058820000002</v>
      </c>
      <c r="R37" s="120">
        <v>0.97087378999999996</v>
      </c>
      <c r="S37" s="116">
        <v>14.70588235</v>
      </c>
      <c r="T37" s="49">
        <v>44.23076923</v>
      </c>
      <c r="U37" s="49">
        <v>5.8823529399999996</v>
      </c>
      <c r="V37" s="49"/>
      <c r="W37" s="49">
        <v>26.470588239999998</v>
      </c>
      <c r="X37" s="56">
        <v>7.69230769230769E-2</v>
      </c>
    </row>
    <row r="38" spans="1:24">
      <c r="A38" s="54" t="s">
        <v>112</v>
      </c>
      <c r="B38" s="46" t="s">
        <v>121</v>
      </c>
      <c r="C38" s="29"/>
      <c r="D38" s="29"/>
      <c r="E38" s="29"/>
      <c r="F38" s="47">
        <v>30.76923077</v>
      </c>
      <c r="G38" s="47">
        <v>18.85714286</v>
      </c>
      <c r="H38" s="48">
        <v>1.03092783505155E-2</v>
      </c>
      <c r="I38" s="48">
        <v>7.1428571400000003</v>
      </c>
      <c r="J38" s="48">
        <v>2.0618556699999999</v>
      </c>
      <c r="K38" s="48">
        <v>40.816326530000005</v>
      </c>
      <c r="L38" s="112">
        <v>0</v>
      </c>
      <c r="M38" s="48">
        <v>30.6122449</v>
      </c>
      <c r="N38" s="48">
        <v>25.510204079999998</v>
      </c>
      <c r="O38" s="113">
        <v>5.10204082</v>
      </c>
      <c r="P38" s="113">
        <v>94.897959180000001</v>
      </c>
      <c r="Q38" s="113">
        <v>32.142857139999997</v>
      </c>
      <c r="R38" s="121">
        <v>0</v>
      </c>
      <c r="S38" s="116">
        <v>25</v>
      </c>
      <c r="T38" s="49">
        <v>94.897959180000001</v>
      </c>
      <c r="U38" s="49">
        <v>16.071428569999998</v>
      </c>
      <c r="V38" s="49">
        <v>41.071428570000002</v>
      </c>
      <c r="W38" s="49">
        <v>23.214285709999999</v>
      </c>
      <c r="X38" s="56">
        <v>0.31632653061224503</v>
      </c>
    </row>
    <row r="39" spans="1:24">
      <c r="A39" s="54" t="s">
        <v>112</v>
      </c>
      <c r="B39" s="46" t="s">
        <v>122</v>
      </c>
      <c r="C39" s="29"/>
      <c r="D39" s="29"/>
      <c r="E39" s="29"/>
      <c r="F39" s="47">
        <v>40.579710140000003</v>
      </c>
      <c r="G39" s="47">
        <v>32</v>
      </c>
      <c r="H39" s="48">
        <v>0</v>
      </c>
      <c r="I39" s="48"/>
      <c r="J39" s="48">
        <v>0</v>
      </c>
      <c r="K39" s="48">
        <v>13.592233009999999</v>
      </c>
      <c r="L39" s="112">
        <v>24.271844659999999</v>
      </c>
      <c r="M39" s="48">
        <v>72.815533979999998</v>
      </c>
      <c r="N39" s="48">
        <v>27.184466019999999</v>
      </c>
      <c r="O39" s="113">
        <v>0.97087378999999996</v>
      </c>
      <c r="P39" s="113">
        <v>0</v>
      </c>
      <c r="Q39" s="113">
        <v>9.0909090900000002</v>
      </c>
      <c r="R39" s="121">
        <v>0</v>
      </c>
      <c r="S39" s="116">
        <v>18.18181818</v>
      </c>
      <c r="T39" s="49">
        <v>45.631067959999996</v>
      </c>
      <c r="U39" s="49"/>
      <c r="V39" s="49"/>
      <c r="W39" s="49">
        <v>63.636363640000006</v>
      </c>
      <c r="X39" s="57">
        <v>0</v>
      </c>
    </row>
    <row r="40" spans="1:24">
      <c r="A40" s="54" t="s">
        <v>112</v>
      </c>
      <c r="B40" s="46" t="s">
        <v>123</v>
      </c>
      <c r="C40" s="29"/>
      <c r="D40" s="29"/>
      <c r="E40" s="29"/>
      <c r="F40" s="47">
        <v>28.676470590000001</v>
      </c>
      <c r="G40" s="47">
        <v>45.299145299999999</v>
      </c>
      <c r="H40" s="48">
        <v>2.8846153846153799E-2</v>
      </c>
      <c r="I40" s="48">
        <v>8.6538461499999997</v>
      </c>
      <c r="J40" s="48">
        <v>2.8846153800000001</v>
      </c>
      <c r="K40" s="48">
        <v>44.23076923</v>
      </c>
      <c r="L40" s="112">
        <v>15.38461538</v>
      </c>
      <c r="M40" s="48">
        <v>74.03846154</v>
      </c>
      <c r="N40" s="48">
        <v>1.9230769200000002</v>
      </c>
      <c r="O40" s="113">
        <v>33.65384615</v>
      </c>
      <c r="P40" s="113">
        <v>18.269230770000007</v>
      </c>
      <c r="Q40" s="113">
        <v>12.32876712</v>
      </c>
      <c r="R40" s="120">
        <v>2.9126213599999997</v>
      </c>
      <c r="S40" s="116">
        <v>23.287671230000001</v>
      </c>
      <c r="T40" s="49">
        <v>44.23076923</v>
      </c>
      <c r="U40" s="49">
        <v>5.4794520499999999</v>
      </c>
      <c r="V40" s="49">
        <v>4.1095890400000004</v>
      </c>
      <c r="W40" s="49">
        <v>8.2191780800000007</v>
      </c>
      <c r="X40" s="56">
        <v>2.8846153846153799E-2</v>
      </c>
    </row>
    <row r="41" spans="1:24">
      <c r="A41" s="54" t="s">
        <v>112</v>
      </c>
      <c r="B41" s="46" t="s">
        <v>124</v>
      </c>
      <c r="C41" s="29"/>
      <c r="D41" s="29"/>
      <c r="E41" s="29"/>
      <c r="F41" s="47">
        <v>28.776978419999999</v>
      </c>
      <c r="G41" s="47">
        <v>12.340425530000001</v>
      </c>
      <c r="H41" s="48">
        <v>9.7087378640776708E-3</v>
      </c>
      <c r="I41" s="48">
        <v>36.893203879999994</v>
      </c>
      <c r="J41" s="48">
        <v>0.97087378999999996</v>
      </c>
      <c r="K41" s="48">
        <v>53.398058250000005</v>
      </c>
      <c r="L41" s="112">
        <v>49.514563109999997</v>
      </c>
      <c r="M41" s="48">
        <v>58.252427179999998</v>
      </c>
      <c r="N41" s="48">
        <v>34.951456309999998</v>
      </c>
      <c r="O41" s="113">
        <v>19.41747573</v>
      </c>
      <c r="P41" s="113">
        <v>2.9126213600000028</v>
      </c>
      <c r="Q41" s="113">
        <v>17.647058820000002</v>
      </c>
      <c r="R41" s="120">
        <v>6.7961165000000001</v>
      </c>
      <c r="S41" s="116">
        <v>29.41176471</v>
      </c>
      <c r="T41" s="49">
        <v>58.252427179999998</v>
      </c>
      <c r="U41" s="49">
        <v>2.9411764699999998</v>
      </c>
      <c r="V41" s="49">
        <v>2.9411764699999998</v>
      </c>
      <c r="W41" s="49">
        <v>27.941176470000002</v>
      </c>
      <c r="X41" s="56">
        <v>0.31067961165048502</v>
      </c>
    </row>
    <row r="42" spans="1:24">
      <c r="A42" s="54" t="s">
        <v>112</v>
      </c>
      <c r="B42" s="46" t="s">
        <v>125</v>
      </c>
      <c r="C42" s="29"/>
      <c r="D42" s="29"/>
      <c r="E42" s="29"/>
      <c r="F42" s="47">
        <v>23.07692308</v>
      </c>
      <c r="G42" s="47">
        <v>29.220779219999997</v>
      </c>
      <c r="H42" s="48">
        <v>0</v>
      </c>
      <c r="I42" s="48">
        <v>1.94174757</v>
      </c>
      <c r="J42" s="48">
        <v>0</v>
      </c>
      <c r="K42" s="48">
        <v>26.21359223</v>
      </c>
      <c r="L42" s="112">
        <v>33.009708740000001</v>
      </c>
      <c r="M42" s="48">
        <v>88.349514560000003</v>
      </c>
      <c r="N42" s="48">
        <v>41.747572820000002</v>
      </c>
      <c r="O42" s="113">
        <v>19.41747573</v>
      </c>
      <c r="P42" s="113">
        <v>0.97087378999999885</v>
      </c>
      <c r="Q42" s="113"/>
      <c r="R42" s="120">
        <v>2.9126213599999997</v>
      </c>
      <c r="S42" s="116">
        <v>9.375</v>
      </c>
      <c r="T42" s="49">
        <v>34.951456309999998</v>
      </c>
      <c r="U42" s="49"/>
      <c r="V42" s="49">
        <v>3.125</v>
      </c>
      <c r="W42" s="49">
        <v>18.75</v>
      </c>
      <c r="X42" s="56">
        <v>0.14563106796116501</v>
      </c>
    </row>
    <row r="43" spans="1:24">
      <c r="A43" s="54" t="s">
        <v>112</v>
      </c>
      <c r="B43" s="46" t="s">
        <v>126</v>
      </c>
      <c r="C43" s="29"/>
      <c r="D43" s="29"/>
      <c r="E43" s="29"/>
      <c r="F43" s="47">
        <v>29.629629629999997</v>
      </c>
      <c r="G43" s="47">
        <v>45.12195122</v>
      </c>
      <c r="H43" s="48">
        <v>0</v>
      </c>
      <c r="I43" s="48">
        <v>7.7669902900000007</v>
      </c>
      <c r="J43" s="48">
        <v>0</v>
      </c>
      <c r="K43" s="48">
        <v>41.747572820000002</v>
      </c>
      <c r="L43" s="112">
        <v>44.660194180000005</v>
      </c>
      <c r="M43" s="48">
        <v>81.553398060000006</v>
      </c>
      <c r="N43" s="48"/>
      <c r="O43" s="113">
        <v>17.475728159999999</v>
      </c>
      <c r="P43" s="113">
        <v>12.621359219999988</v>
      </c>
      <c r="Q43" s="113">
        <v>14.864864859999999</v>
      </c>
      <c r="R43" s="120">
        <v>19.41747573</v>
      </c>
      <c r="S43" s="116">
        <v>9.4594594599999997</v>
      </c>
      <c r="T43" s="49">
        <v>51.456310679999994</v>
      </c>
      <c r="U43" s="49">
        <v>28.378378380000001</v>
      </c>
      <c r="V43" s="49">
        <v>2.7027026999999997</v>
      </c>
      <c r="W43" s="49">
        <v>8.1081081099999999</v>
      </c>
      <c r="X43" s="56">
        <v>2.9126213592233E-2</v>
      </c>
    </row>
    <row r="44" spans="1:24">
      <c r="A44" s="54" t="s">
        <v>112</v>
      </c>
      <c r="B44" s="46" t="s">
        <v>127</v>
      </c>
      <c r="C44" s="29"/>
      <c r="D44" s="29"/>
      <c r="E44" s="29"/>
      <c r="F44" s="47">
        <v>17.431192660000001</v>
      </c>
      <c r="G44" s="47">
        <v>38.953488370000002</v>
      </c>
      <c r="H44" s="48">
        <v>9.6153846153846194E-3</v>
      </c>
      <c r="I44" s="48">
        <v>4.8076923100000002</v>
      </c>
      <c r="J44" s="48">
        <v>0.96153846000000009</v>
      </c>
      <c r="K44" s="48">
        <v>38.46153846</v>
      </c>
      <c r="L44" s="112">
        <v>46.15384615</v>
      </c>
      <c r="M44" s="48">
        <v>81.730769229999993</v>
      </c>
      <c r="N44" s="48"/>
      <c r="O44" s="113">
        <v>14.42307692</v>
      </c>
      <c r="P44" s="113">
        <v>0.96153845999999987</v>
      </c>
      <c r="Q44" s="113">
        <v>14.66666667</v>
      </c>
      <c r="R44" s="120">
        <v>3.8461538500000003</v>
      </c>
      <c r="S44" s="116">
        <v>12</v>
      </c>
      <c r="T44" s="49">
        <v>55.76923077</v>
      </c>
      <c r="U44" s="49">
        <v>25.333333330000002</v>
      </c>
      <c r="V44" s="49">
        <v>1.3333333299999999</v>
      </c>
      <c r="W44" s="49">
        <v>9.3333333300000003</v>
      </c>
      <c r="X44" s="57">
        <v>0</v>
      </c>
    </row>
    <row r="45" spans="1:24">
      <c r="A45" s="54" t="s">
        <v>112</v>
      </c>
      <c r="B45" s="46" t="s">
        <v>128</v>
      </c>
      <c r="C45" s="29"/>
      <c r="D45" s="29"/>
      <c r="E45" s="29"/>
      <c r="F45" s="47">
        <v>47.5</v>
      </c>
      <c r="G45" s="47">
        <v>54.037267079999992</v>
      </c>
      <c r="H45" s="48">
        <v>0</v>
      </c>
      <c r="I45" s="48">
        <v>0.97087378999999996</v>
      </c>
      <c r="J45" s="48">
        <v>0</v>
      </c>
      <c r="K45" s="48">
        <v>12.62135922</v>
      </c>
      <c r="L45" s="112">
        <v>47.572815539999993</v>
      </c>
      <c r="M45" s="48">
        <v>85.4368932</v>
      </c>
      <c r="N45" s="48">
        <v>42.7184466</v>
      </c>
      <c r="O45" s="113">
        <v>1.94174757</v>
      </c>
      <c r="P45" s="113">
        <v>0</v>
      </c>
      <c r="Q45" s="113">
        <v>18.75</v>
      </c>
      <c r="R45" s="120">
        <v>16.50485437</v>
      </c>
      <c r="S45" s="116"/>
      <c r="T45" s="49">
        <v>44.660194169999997</v>
      </c>
      <c r="U45" s="49">
        <v>12.5</v>
      </c>
      <c r="V45" s="49">
        <v>6.25</v>
      </c>
      <c r="W45" s="49">
        <v>18.75</v>
      </c>
      <c r="X45" s="56">
        <v>5.8252427184466E-2</v>
      </c>
    </row>
    <row r="46" spans="1:24">
      <c r="A46" s="54" t="s">
        <v>112</v>
      </c>
      <c r="B46" s="46" t="s">
        <v>129</v>
      </c>
      <c r="C46" s="29"/>
      <c r="D46" s="29"/>
      <c r="E46" s="29"/>
      <c r="F46" s="47">
        <v>27.16049383</v>
      </c>
      <c r="G46" s="47">
        <v>31.818181820000003</v>
      </c>
      <c r="H46" s="48">
        <v>0</v>
      </c>
      <c r="I46" s="48">
        <v>5.9405940599999996</v>
      </c>
      <c r="J46" s="48">
        <v>0</v>
      </c>
      <c r="K46" s="48">
        <v>40.59405941</v>
      </c>
      <c r="L46" s="112">
        <v>32.673267330000002</v>
      </c>
      <c r="M46" s="48">
        <v>80.198019799999997</v>
      </c>
      <c r="N46" s="48">
        <v>34.653465350000005</v>
      </c>
      <c r="O46" s="113">
        <v>11.881188119999999</v>
      </c>
      <c r="P46" s="113">
        <v>2.9702970299999976</v>
      </c>
      <c r="Q46" s="113">
        <v>23.529411759999999</v>
      </c>
      <c r="R46" s="120">
        <v>5.9405940599999996</v>
      </c>
      <c r="S46" s="116">
        <v>23.529411759999999</v>
      </c>
      <c r="T46" s="49">
        <v>38.613861389999997</v>
      </c>
      <c r="U46" s="49">
        <v>5.8823529399999996</v>
      </c>
      <c r="V46" s="49">
        <v>11.764705879999999</v>
      </c>
      <c r="W46" s="49">
        <v>17.647058820000002</v>
      </c>
      <c r="X46" s="56">
        <v>0.21782178217821799</v>
      </c>
    </row>
    <row r="47" spans="1:24">
      <c r="A47" s="54" t="s">
        <v>112</v>
      </c>
      <c r="B47" s="46" t="s">
        <v>130</v>
      </c>
      <c r="C47" s="29"/>
      <c r="D47" s="29"/>
      <c r="E47" s="29"/>
      <c r="F47" s="47">
        <v>30.508474580000001</v>
      </c>
      <c r="G47" s="47">
        <v>13.49206349</v>
      </c>
      <c r="H47" s="48">
        <v>1.9801980198019799E-2</v>
      </c>
      <c r="I47" s="48">
        <v>41.584158420000001</v>
      </c>
      <c r="J47" s="48">
        <v>1.98019802</v>
      </c>
      <c r="K47" s="48">
        <v>48.514851489999998</v>
      </c>
      <c r="L47" s="112">
        <v>18.811881189999998</v>
      </c>
      <c r="M47" s="48">
        <v>57.425742570000004</v>
      </c>
      <c r="N47" s="48">
        <v>38.613861389999997</v>
      </c>
      <c r="O47" s="113">
        <v>30.693069309999998</v>
      </c>
      <c r="P47" s="113">
        <v>20.792079209999997</v>
      </c>
      <c r="Q47" s="113">
        <v>44.82758621</v>
      </c>
      <c r="R47" s="120">
        <v>12.63157895</v>
      </c>
      <c r="S47" s="116">
        <v>10.34482759</v>
      </c>
      <c r="T47" s="49">
        <v>54.455445539999999</v>
      </c>
      <c r="U47" s="49">
        <v>6.8965517200000006</v>
      </c>
      <c r="V47" s="49"/>
      <c r="W47" s="49">
        <v>15.51724138</v>
      </c>
      <c r="X47" s="56">
        <v>0.33663366336633699</v>
      </c>
    </row>
    <row r="48" spans="1:24">
      <c r="A48" s="54" t="s">
        <v>112</v>
      </c>
      <c r="B48" s="46" t="s">
        <v>131</v>
      </c>
      <c r="C48" s="29"/>
      <c r="D48" s="29"/>
      <c r="E48" s="29"/>
      <c r="F48" s="47">
        <v>29.333333329999999</v>
      </c>
      <c r="G48" s="47">
        <v>16.393442620000002</v>
      </c>
      <c r="H48" s="48">
        <v>0.01</v>
      </c>
      <c r="I48" s="48">
        <v>10</v>
      </c>
      <c r="J48" s="48">
        <v>1</v>
      </c>
      <c r="K48" s="48">
        <v>56.999999999999993</v>
      </c>
      <c r="L48" s="112">
        <v>0</v>
      </c>
      <c r="M48" s="48">
        <v>49</v>
      </c>
      <c r="N48" s="48">
        <v>23</v>
      </c>
      <c r="O48" s="113">
        <v>14.000000000000002</v>
      </c>
      <c r="P48" s="113">
        <v>100</v>
      </c>
      <c r="Q48" s="113">
        <v>41.666666670000005</v>
      </c>
      <c r="R48" s="120">
        <v>3</v>
      </c>
      <c r="S48" s="116">
        <v>18.333333330000002</v>
      </c>
      <c r="T48" s="49">
        <v>100</v>
      </c>
      <c r="U48" s="49">
        <v>11.66666667</v>
      </c>
      <c r="V48" s="49">
        <v>53.333333330000002</v>
      </c>
      <c r="W48" s="49">
        <v>31.666666669999998</v>
      </c>
      <c r="X48" s="56">
        <v>0.32</v>
      </c>
    </row>
    <row r="49" spans="1:24">
      <c r="A49" s="54" t="s">
        <v>112</v>
      </c>
      <c r="B49" s="46" t="s">
        <v>132</v>
      </c>
      <c r="C49" s="29"/>
      <c r="D49" s="29"/>
      <c r="E49" s="29"/>
      <c r="F49" s="47">
        <v>25.274725269999998</v>
      </c>
      <c r="G49" s="47">
        <v>27.717391299999999</v>
      </c>
      <c r="H49" s="48">
        <v>0</v>
      </c>
      <c r="I49" s="48">
        <v>12.74509804</v>
      </c>
      <c r="J49" s="48">
        <v>0</v>
      </c>
      <c r="K49" s="48">
        <v>65.686274510000004</v>
      </c>
      <c r="L49" s="112">
        <v>24.50980392</v>
      </c>
      <c r="M49" s="48">
        <v>87.254901959999998</v>
      </c>
      <c r="N49" s="48">
        <v>41.176470590000001</v>
      </c>
      <c r="O49" s="113">
        <v>34.313725490000003</v>
      </c>
      <c r="P49" s="113">
        <v>14.705882349999996</v>
      </c>
      <c r="Q49" s="113">
        <v>11.764705879999999</v>
      </c>
      <c r="R49" s="120">
        <v>2.9411764699999998</v>
      </c>
      <c r="S49" s="116">
        <v>47.058823529999998</v>
      </c>
      <c r="T49" s="49">
        <v>44.117647059999996</v>
      </c>
      <c r="U49" s="49">
        <v>61.764705880000001</v>
      </c>
      <c r="V49" s="49">
        <v>11.764705879999999</v>
      </c>
      <c r="W49" s="49">
        <v>32.352941180000002</v>
      </c>
      <c r="X49" s="56">
        <v>0.11764705882352899</v>
      </c>
    </row>
    <row r="50" spans="1:24">
      <c r="A50" s="54" t="s">
        <v>112</v>
      </c>
      <c r="B50" s="46" t="s">
        <v>133</v>
      </c>
      <c r="C50" s="29"/>
      <c r="D50" s="29"/>
      <c r="E50" s="29"/>
      <c r="F50" s="47">
        <v>42.063492060000002</v>
      </c>
      <c r="G50" s="47">
        <v>39.130434780000002</v>
      </c>
      <c r="H50" s="48">
        <v>0</v>
      </c>
      <c r="I50" s="48">
        <v>37.373737370000001</v>
      </c>
      <c r="J50" s="48">
        <v>0</v>
      </c>
      <c r="K50" s="48">
        <v>45.454545449999998</v>
      </c>
      <c r="L50" s="112">
        <v>2.0202020200000002</v>
      </c>
      <c r="M50" s="48">
        <v>70.707070709999996</v>
      </c>
      <c r="N50" s="48">
        <v>55.555555560000002</v>
      </c>
      <c r="O50" s="113">
        <v>32.323232320000002</v>
      </c>
      <c r="P50" s="113">
        <v>40.4040404</v>
      </c>
      <c r="Q50" s="113">
        <v>10</v>
      </c>
      <c r="R50" s="120">
        <v>5.0505050499999999</v>
      </c>
      <c r="S50" s="116">
        <v>50</v>
      </c>
      <c r="T50" s="49">
        <v>87.878787880000004</v>
      </c>
      <c r="U50" s="49"/>
      <c r="V50" s="49">
        <v>4</v>
      </c>
      <c r="W50" s="49">
        <v>26</v>
      </c>
      <c r="X50" s="56">
        <v>6.0606060606060601E-2</v>
      </c>
    </row>
    <row r="51" spans="1:24">
      <c r="A51" s="54" t="s">
        <v>112</v>
      </c>
      <c r="B51" s="46" t="s">
        <v>134</v>
      </c>
      <c r="C51" s="29"/>
      <c r="D51" s="29"/>
      <c r="E51" s="29"/>
      <c r="F51" s="47">
        <v>34.426229509999999</v>
      </c>
      <c r="G51" s="47">
        <v>37.6344086</v>
      </c>
      <c r="H51" s="48">
        <v>0</v>
      </c>
      <c r="I51" s="48">
        <v>42.574257430000003</v>
      </c>
      <c r="J51" s="48">
        <v>0</v>
      </c>
      <c r="K51" s="48">
        <v>43.564356440000005</v>
      </c>
      <c r="L51" s="112">
        <v>18.811881189999998</v>
      </c>
      <c r="M51" s="48">
        <v>69.306930690000002</v>
      </c>
      <c r="N51" s="48">
        <v>59.405940589999993</v>
      </c>
      <c r="O51" s="113">
        <v>39.603960399999998</v>
      </c>
      <c r="P51" s="113">
        <v>37.623762380000002</v>
      </c>
      <c r="Q51" s="113">
        <v>3.2258064500000003</v>
      </c>
      <c r="R51" s="120">
        <v>6.9306930700000002</v>
      </c>
      <c r="S51" s="116">
        <v>45.161290320000006</v>
      </c>
      <c r="T51" s="49">
        <v>91.089108910000007</v>
      </c>
      <c r="U51" s="49">
        <v>4.83870968</v>
      </c>
      <c r="V51" s="49">
        <v>4.83870968</v>
      </c>
      <c r="W51" s="49">
        <v>38.709677419999998</v>
      </c>
      <c r="X51" s="56">
        <v>1.9801980198019799E-2</v>
      </c>
    </row>
    <row r="52" spans="1:24">
      <c r="A52" s="54" t="s">
        <v>112</v>
      </c>
      <c r="B52" s="46" t="s">
        <v>135</v>
      </c>
      <c r="C52" s="29"/>
      <c r="D52" s="29"/>
      <c r="E52" s="29"/>
      <c r="F52" s="47">
        <v>42.857142860000003</v>
      </c>
      <c r="G52" s="47">
        <v>58.433734940000001</v>
      </c>
      <c r="H52" s="48">
        <v>0</v>
      </c>
      <c r="I52" s="48"/>
      <c r="J52" s="48">
        <v>0</v>
      </c>
      <c r="K52" s="48">
        <v>11.53846154</v>
      </c>
      <c r="L52" s="112">
        <v>33.65384615</v>
      </c>
      <c r="M52" s="48">
        <v>86.53846154</v>
      </c>
      <c r="N52" s="48">
        <v>51.92307692</v>
      </c>
      <c r="O52" s="113">
        <v>3.8461538500000003</v>
      </c>
      <c r="P52" s="113">
        <v>0</v>
      </c>
      <c r="Q52" s="113"/>
      <c r="R52" s="121">
        <v>0</v>
      </c>
      <c r="S52" s="116"/>
      <c r="T52" s="49">
        <v>58.65384615</v>
      </c>
      <c r="U52" s="49"/>
      <c r="V52" s="49"/>
      <c r="W52" s="49">
        <v>9.0909090900000002</v>
      </c>
      <c r="X52" s="56">
        <v>4.80769230769231E-2</v>
      </c>
    </row>
    <row r="53" spans="1:24">
      <c r="A53" s="54" t="s">
        <v>112</v>
      </c>
      <c r="B53" s="46" t="s">
        <v>136</v>
      </c>
      <c r="C53" s="29"/>
      <c r="D53" s="29"/>
      <c r="E53" s="29"/>
      <c r="F53" s="47">
        <v>52.205882349999996</v>
      </c>
      <c r="G53" s="47">
        <v>31.02409639</v>
      </c>
      <c r="H53" s="48">
        <v>9.6153846153846107E-3</v>
      </c>
      <c r="I53" s="48">
        <v>8.6538461499999997</v>
      </c>
      <c r="J53" s="48">
        <v>0.96153846000000009</v>
      </c>
      <c r="K53" s="48">
        <v>24.03846154</v>
      </c>
      <c r="L53" s="112">
        <v>36.53846154</v>
      </c>
      <c r="M53" s="48">
        <v>50</v>
      </c>
      <c r="N53" s="48">
        <v>85.57692308</v>
      </c>
      <c r="O53" s="113">
        <v>40.38461538</v>
      </c>
      <c r="P53" s="113">
        <v>7.6923076900000069</v>
      </c>
      <c r="Q53" s="113">
        <v>48.484848479999997</v>
      </c>
      <c r="R53" s="120">
        <v>0.96153846000000009</v>
      </c>
      <c r="S53" s="116">
        <v>8.0808080800000006</v>
      </c>
      <c r="T53" s="49">
        <v>71.153846149999993</v>
      </c>
      <c r="U53" s="49">
        <v>13.131313129999999</v>
      </c>
      <c r="V53" s="49">
        <v>3.0303030299999998</v>
      </c>
      <c r="W53" s="49">
        <v>9.0909090900000002</v>
      </c>
      <c r="X53" s="56">
        <v>0.32692307692307698</v>
      </c>
    </row>
    <row r="54" spans="1:24">
      <c r="A54" s="54" t="s">
        <v>137</v>
      </c>
      <c r="B54" s="46" t="s">
        <v>138</v>
      </c>
      <c r="C54" s="29"/>
      <c r="D54" s="29"/>
      <c r="E54" s="29"/>
      <c r="F54" s="47">
        <v>30.555555559999998</v>
      </c>
      <c r="G54" s="47">
        <v>43.928571430000005</v>
      </c>
      <c r="H54" s="48">
        <v>8.5470085470085496E-3</v>
      </c>
      <c r="I54" s="48">
        <v>3.4188034200000001</v>
      </c>
      <c r="J54" s="48">
        <v>2.5641025600000003</v>
      </c>
      <c r="K54" s="48">
        <v>42.735042740000004</v>
      </c>
      <c r="L54" s="112">
        <v>2.5641025600000003</v>
      </c>
      <c r="M54" s="48">
        <v>52.136752139999999</v>
      </c>
      <c r="N54" s="48">
        <v>13.675213680000001</v>
      </c>
      <c r="O54" s="113">
        <v>22.222222220000003</v>
      </c>
      <c r="P54" s="113">
        <v>61.53846154</v>
      </c>
      <c r="Q54" s="113"/>
      <c r="R54" s="121">
        <v>0</v>
      </c>
      <c r="S54" s="116">
        <v>56.164383559999997</v>
      </c>
      <c r="T54" s="49">
        <v>81.196581199999997</v>
      </c>
      <c r="U54" s="49">
        <v>4.1095890400000004</v>
      </c>
      <c r="V54" s="49">
        <v>42.465753419999999</v>
      </c>
      <c r="W54" s="49">
        <v>31.506849320000001</v>
      </c>
      <c r="X54" s="56">
        <v>0.27350427350427298</v>
      </c>
    </row>
    <row r="55" spans="1:24">
      <c r="A55" s="54" t="s">
        <v>137</v>
      </c>
      <c r="B55" s="46" t="s">
        <v>139</v>
      </c>
      <c r="C55" s="29"/>
      <c r="D55" s="29"/>
      <c r="E55" s="29"/>
      <c r="F55" s="47">
        <v>48.979591839999998</v>
      </c>
      <c r="G55" s="47">
        <v>52.87958115</v>
      </c>
      <c r="H55" s="48">
        <v>1.94174757281553E-2</v>
      </c>
      <c r="I55" s="48">
        <v>7.7669902900000007</v>
      </c>
      <c r="J55" s="48">
        <v>2.9126213600000002</v>
      </c>
      <c r="K55" s="48">
        <v>55.339805830000003</v>
      </c>
      <c r="L55" s="112">
        <v>21.3592233</v>
      </c>
      <c r="M55" s="48">
        <v>76.69902913</v>
      </c>
      <c r="N55" s="48">
        <v>82.524271839999997</v>
      </c>
      <c r="O55" s="113">
        <v>22.330097090000002</v>
      </c>
      <c r="P55" s="113">
        <v>0</v>
      </c>
      <c r="Q55" s="113">
        <v>7.5</v>
      </c>
      <c r="R55" s="120">
        <v>5.8252427199999994</v>
      </c>
      <c r="S55" s="116">
        <v>47.5</v>
      </c>
      <c r="T55" s="49">
        <v>62.135922330000007</v>
      </c>
      <c r="U55" s="49">
        <v>1.25</v>
      </c>
      <c r="V55" s="49">
        <v>2.5</v>
      </c>
      <c r="W55" s="49">
        <v>47.5</v>
      </c>
      <c r="X55" s="56">
        <v>0.12621359223301001</v>
      </c>
    </row>
    <row r="56" spans="1:24">
      <c r="A56" s="54" t="s">
        <v>137</v>
      </c>
      <c r="B56" s="46" t="s">
        <v>140</v>
      </c>
      <c r="C56" s="29"/>
      <c r="D56" s="29"/>
      <c r="E56" s="29"/>
      <c r="F56" s="47">
        <v>28.448275859999999</v>
      </c>
      <c r="G56" s="47">
        <v>57.345971559999995</v>
      </c>
      <c r="H56" s="48">
        <v>0</v>
      </c>
      <c r="I56" s="48">
        <v>0.98039215999999996</v>
      </c>
      <c r="J56" s="48">
        <v>0</v>
      </c>
      <c r="K56" s="48">
        <v>36.274509799999997</v>
      </c>
      <c r="L56" s="112">
        <v>9.80392157</v>
      </c>
      <c r="M56" s="48">
        <v>38.235294119999999</v>
      </c>
      <c r="N56" s="48">
        <v>14.70588235</v>
      </c>
      <c r="O56" s="113">
        <v>20.58823529</v>
      </c>
      <c r="P56" s="113">
        <v>52.941176470000002</v>
      </c>
      <c r="Q56" s="113">
        <v>4.8780487800000003</v>
      </c>
      <c r="R56" s="120">
        <v>0.98039215999999996</v>
      </c>
      <c r="S56" s="116">
        <v>34.146341460000002</v>
      </c>
      <c r="T56" s="49">
        <v>46.078431369999997</v>
      </c>
      <c r="U56" s="49">
        <v>21.951219510000001</v>
      </c>
      <c r="V56" s="49">
        <v>26.829268290000002</v>
      </c>
      <c r="W56" s="49">
        <v>9.7560975600000006</v>
      </c>
      <c r="X56" s="56">
        <v>0.11764705882352899</v>
      </c>
    </row>
    <row r="57" spans="1:24">
      <c r="A57" s="54" t="s">
        <v>137</v>
      </c>
      <c r="B57" s="46" t="s">
        <v>141</v>
      </c>
      <c r="C57" s="29"/>
      <c r="D57" s="29"/>
      <c r="E57" s="29"/>
      <c r="F57" s="47">
        <v>36.98630137</v>
      </c>
      <c r="G57" s="47">
        <v>33.78378378</v>
      </c>
      <c r="H57" s="48">
        <v>0</v>
      </c>
      <c r="I57" s="48">
        <v>21.568627450000001</v>
      </c>
      <c r="J57" s="48">
        <v>0.98039215999999996</v>
      </c>
      <c r="K57" s="48">
        <v>52.941176469999995</v>
      </c>
      <c r="L57" s="112">
        <v>31.372549020000001</v>
      </c>
      <c r="M57" s="48">
        <v>98.039215690000006</v>
      </c>
      <c r="N57" s="48">
        <v>51.960784309999994</v>
      </c>
      <c r="O57" s="113">
        <v>24.50980392</v>
      </c>
      <c r="P57" s="113">
        <v>48.039215690000006</v>
      </c>
      <c r="Q57" s="113"/>
      <c r="R57" s="120">
        <v>17.647058820000002</v>
      </c>
      <c r="S57" s="116">
        <v>85.714285709999999</v>
      </c>
      <c r="T57" s="49">
        <v>87.254901959999998</v>
      </c>
      <c r="U57" s="49">
        <v>1.78571429</v>
      </c>
      <c r="V57" s="49">
        <v>16.071428569999998</v>
      </c>
      <c r="W57" s="49">
        <v>7.1428571400000003</v>
      </c>
      <c r="X57" s="57">
        <v>0</v>
      </c>
    </row>
    <row r="58" spans="1:24">
      <c r="A58" s="54" t="s">
        <v>137</v>
      </c>
      <c r="B58" s="46" t="s">
        <v>142</v>
      </c>
      <c r="C58" s="29"/>
      <c r="D58" s="29"/>
      <c r="E58" s="29"/>
      <c r="F58" s="47">
        <v>25.806451609999996</v>
      </c>
      <c r="G58" s="47">
        <v>60.162601629999997</v>
      </c>
      <c r="H58" s="48">
        <v>2.9126213592233E-2</v>
      </c>
      <c r="I58" s="48">
        <v>10.67961165</v>
      </c>
      <c r="J58" s="48">
        <v>2.9126213600000002</v>
      </c>
      <c r="K58" s="48">
        <v>55.339805830000003</v>
      </c>
      <c r="L58" s="112">
        <v>27.184466020000002</v>
      </c>
      <c r="M58" s="48">
        <v>69.902912619999995</v>
      </c>
      <c r="N58" s="48">
        <v>28.155339810000001</v>
      </c>
      <c r="O58" s="113">
        <v>40.776699030000003</v>
      </c>
      <c r="P58" s="113">
        <v>62.13592233</v>
      </c>
      <c r="Q58" s="113">
        <v>6.1538461500000006</v>
      </c>
      <c r="R58" s="120">
        <v>4.8543689299999997</v>
      </c>
      <c r="S58" s="116">
        <v>50.769230769999993</v>
      </c>
      <c r="T58" s="49">
        <v>80.582524269999993</v>
      </c>
      <c r="U58" s="49">
        <v>16.92307692</v>
      </c>
      <c r="V58" s="49">
        <v>13.84615385</v>
      </c>
      <c r="W58" s="49">
        <v>21.53846154</v>
      </c>
      <c r="X58" s="56">
        <v>0.43689320388349501</v>
      </c>
    </row>
    <row r="59" spans="1:24">
      <c r="A59" s="54" t="s">
        <v>137</v>
      </c>
      <c r="B59" s="46" t="s">
        <v>143</v>
      </c>
      <c r="C59" s="29"/>
      <c r="D59" s="29"/>
      <c r="E59" s="29"/>
      <c r="F59" s="47">
        <v>32.450331129999995</v>
      </c>
      <c r="G59" s="47">
        <v>39.914163090000002</v>
      </c>
      <c r="H59" s="48">
        <v>0</v>
      </c>
      <c r="I59" s="48">
        <v>3.0303030299999998</v>
      </c>
      <c r="J59" s="48">
        <v>0</v>
      </c>
      <c r="K59" s="48">
        <v>37.373737370000001</v>
      </c>
      <c r="L59" s="112">
        <v>4.0404040400000003</v>
      </c>
      <c r="M59" s="48">
        <v>60.60606061</v>
      </c>
      <c r="N59" s="48">
        <v>10.1010101</v>
      </c>
      <c r="O59" s="113">
        <v>15.15151515</v>
      </c>
      <c r="P59" s="113">
        <v>48.484848479999997</v>
      </c>
      <c r="Q59" s="113"/>
      <c r="R59" s="121">
        <v>0</v>
      </c>
      <c r="S59" s="116">
        <v>62.5</v>
      </c>
      <c r="T59" s="49">
        <v>44.444444440000005</v>
      </c>
      <c r="U59" s="49">
        <v>1.78571429</v>
      </c>
      <c r="V59" s="49">
        <v>28.571428570000002</v>
      </c>
      <c r="W59" s="49">
        <v>25</v>
      </c>
      <c r="X59" s="56">
        <v>0.19191919191919199</v>
      </c>
    </row>
    <row r="60" spans="1:24">
      <c r="A60" s="54" t="s">
        <v>137</v>
      </c>
      <c r="B60" s="46" t="s">
        <v>144</v>
      </c>
      <c r="C60" s="29"/>
      <c r="D60" s="29"/>
      <c r="E60" s="29"/>
      <c r="F60" s="47">
        <v>37.1257485</v>
      </c>
      <c r="G60" s="47">
        <v>29.122807020000003</v>
      </c>
      <c r="H60" s="48">
        <v>9.6153846153846107E-3</v>
      </c>
      <c r="I60" s="48">
        <v>26.92307692</v>
      </c>
      <c r="J60" s="48">
        <v>0.96153846000000009</v>
      </c>
      <c r="K60" s="48">
        <v>64.42307692</v>
      </c>
      <c r="L60" s="112">
        <v>14.42307692</v>
      </c>
      <c r="M60" s="48">
        <v>91.346153850000007</v>
      </c>
      <c r="N60" s="48">
        <v>39.42307692</v>
      </c>
      <c r="O60" s="113">
        <v>21.15384615</v>
      </c>
      <c r="P60" s="113">
        <v>52.88461538</v>
      </c>
      <c r="Q60" s="113">
        <v>5.0847457599999997</v>
      </c>
      <c r="R60" s="120">
        <v>2.8846153800000001</v>
      </c>
      <c r="S60" s="116">
        <v>52.542372880000002</v>
      </c>
      <c r="T60" s="49">
        <v>86.53846154</v>
      </c>
      <c r="U60" s="49"/>
      <c r="V60" s="49">
        <v>23.728813559999999</v>
      </c>
      <c r="W60" s="49">
        <v>23.728813559999999</v>
      </c>
      <c r="X60" s="56">
        <v>3.8461538461538498E-2</v>
      </c>
    </row>
    <row r="61" spans="1:24">
      <c r="A61" s="54" t="s">
        <v>137</v>
      </c>
      <c r="B61" s="46" t="s">
        <v>145</v>
      </c>
      <c r="C61" s="29"/>
      <c r="D61" s="29"/>
      <c r="E61" s="29"/>
      <c r="F61" s="47">
        <v>61.818181819999992</v>
      </c>
      <c r="G61" s="47">
        <v>54.481132080000009</v>
      </c>
      <c r="H61" s="48">
        <v>6.8627450980392204E-2</v>
      </c>
      <c r="I61" s="48"/>
      <c r="J61" s="48">
        <v>6.8627450999999997</v>
      </c>
      <c r="K61" s="48">
        <v>53.921568630000003</v>
      </c>
      <c r="L61" s="112">
        <v>87.254901959999998</v>
      </c>
      <c r="M61" s="48">
        <v>92.156862750000002</v>
      </c>
      <c r="N61" s="48">
        <v>18.627450979999999</v>
      </c>
      <c r="O61" s="113">
        <v>24.50980392</v>
      </c>
      <c r="P61" s="113">
        <v>42.156862750000002</v>
      </c>
      <c r="Q61" s="113">
        <v>14.285714290000001</v>
      </c>
      <c r="R61" s="120">
        <v>2.8846153800000001</v>
      </c>
      <c r="S61" s="116">
        <v>45.714285709999999</v>
      </c>
      <c r="T61" s="49">
        <v>74.509803919999996</v>
      </c>
      <c r="U61" s="49"/>
      <c r="V61" s="49">
        <v>1.4285714300000001</v>
      </c>
      <c r="W61" s="49">
        <v>45.714285709999999</v>
      </c>
      <c r="X61" s="56">
        <v>0.36274509803921601</v>
      </c>
    </row>
    <row r="62" spans="1:24">
      <c r="A62" s="54" t="s">
        <v>137</v>
      </c>
      <c r="B62" s="46" t="s">
        <v>146</v>
      </c>
      <c r="C62" s="29"/>
      <c r="D62" s="29"/>
      <c r="E62" s="29"/>
      <c r="F62" s="47">
        <v>29.80769231</v>
      </c>
      <c r="G62" s="47">
        <v>59.090909089999997</v>
      </c>
      <c r="H62" s="48">
        <v>1.94174757281553E-2</v>
      </c>
      <c r="I62" s="48">
        <v>2.9126213599999997</v>
      </c>
      <c r="J62" s="48">
        <v>1.9417475799999999</v>
      </c>
      <c r="K62" s="48">
        <v>48.543689319999999</v>
      </c>
      <c r="L62" s="112">
        <v>30.097087379999998</v>
      </c>
      <c r="M62" s="48">
        <v>69.902912619999995</v>
      </c>
      <c r="N62" s="48">
        <v>27.184466019999999</v>
      </c>
      <c r="O62" s="113">
        <v>12.62135922</v>
      </c>
      <c r="P62" s="113">
        <v>70.873786410000008</v>
      </c>
      <c r="Q62" s="113">
        <v>2.7777777800000001</v>
      </c>
      <c r="R62" s="120">
        <v>5.7692307700000001</v>
      </c>
      <c r="S62" s="116">
        <v>62.5</v>
      </c>
      <c r="T62" s="49">
        <v>99.029126210000001</v>
      </c>
      <c r="U62" s="49">
        <v>9.7222222200000008</v>
      </c>
      <c r="V62" s="49">
        <v>8.3333333300000003</v>
      </c>
      <c r="W62" s="49">
        <v>38.888888890000004</v>
      </c>
      <c r="X62" s="56">
        <v>0.223300970873786</v>
      </c>
    </row>
    <row r="63" spans="1:24">
      <c r="A63" s="54" t="s">
        <v>137</v>
      </c>
      <c r="B63" s="46" t="s">
        <v>147</v>
      </c>
      <c r="C63" s="29"/>
      <c r="D63" s="29"/>
      <c r="E63" s="29"/>
      <c r="F63" s="47">
        <v>34.24657534</v>
      </c>
      <c r="G63" s="47">
        <v>37.269372690000004</v>
      </c>
      <c r="H63" s="48">
        <v>1.9230769230769201E-2</v>
      </c>
      <c r="I63" s="48">
        <v>24.03846154</v>
      </c>
      <c r="J63" s="48">
        <v>1.9230769200000002</v>
      </c>
      <c r="K63" s="48">
        <v>63.46153846</v>
      </c>
      <c r="L63" s="112">
        <v>6.7307692299999999</v>
      </c>
      <c r="M63" s="48">
        <v>88.46153846</v>
      </c>
      <c r="N63" s="48">
        <v>41.34615385</v>
      </c>
      <c r="O63" s="113">
        <v>21.15384615</v>
      </c>
      <c r="P63" s="113">
        <v>53.84615385</v>
      </c>
      <c r="Q63" s="113">
        <v>1.8518518500000001</v>
      </c>
      <c r="R63" s="120">
        <v>2.8846153800000001</v>
      </c>
      <c r="S63" s="116">
        <v>77.777777780000008</v>
      </c>
      <c r="T63" s="49">
        <v>85.57692308</v>
      </c>
      <c r="U63" s="49">
        <v>3.7037037000000002</v>
      </c>
      <c r="V63" s="49">
        <v>22.222222220000003</v>
      </c>
      <c r="W63" s="49">
        <v>18.518518520000001</v>
      </c>
      <c r="X63" s="56">
        <v>0.115384615384615</v>
      </c>
    </row>
    <row r="64" spans="1:24">
      <c r="A64" s="54" t="s">
        <v>137</v>
      </c>
      <c r="B64" s="46" t="s">
        <v>148</v>
      </c>
      <c r="C64" s="29"/>
      <c r="D64" s="29"/>
      <c r="E64" s="29"/>
      <c r="F64" s="47">
        <v>57.037037040000001</v>
      </c>
      <c r="G64" s="47">
        <v>45.87628866</v>
      </c>
      <c r="H64" s="48">
        <v>9.6153846153846107E-3</v>
      </c>
      <c r="I64" s="48">
        <v>3.8461538500000003</v>
      </c>
      <c r="J64" s="48">
        <v>0.96153846000000009</v>
      </c>
      <c r="K64" s="48">
        <v>50</v>
      </c>
      <c r="L64" s="112">
        <v>49.03846154</v>
      </c>
      <c r="M64" s="48">
        <v>82.692307690000007</v>
      </c>
      <c r="N64" s="48">
        <v>81.730769229999993</v>
      </c>
      <c r="O64" s="113">
        <v>11.53846154</v>
      </c>
      <c r="P64" s="113">
        <v>0</v>
      </c>
      <c r="Q64" s="113">
        <v>4.3010752700000001</v>
      </c>
      <c r="R64" s="120">
        <v>3.8461538500000003</v>
      </c>
      <c r="S64" s="116">
        <v>59.139784949999999</v>
      </c>
      <c r="T64" s="49">
        <v>84.61538462</v>
      </c>
      <c r="U64" s="49"/>
      <c r="V64" s="49">
        <v>4.3010752700000001</v>
      </c>
      <c r="W64" s="49">
        <v>41.935483869999999</v>
      </c>
      <c r="X64" s="56">
        <v>4.80769230769231E-2</v>
      </c>
    </row>
    <row r="65" spans="1:24">
      <c r="A65" s="54" t="s">
        <v>137</v>
      </c>
      <c r="B65" s="46" t="s">
        <v>149</v>
      </c>
      <c r="C65" s="29"/>
      <c r="D65" s="29"/>
      <c r="E65" s="29"/>
      <c r="F65" s="47">
        <v>45.161290320000006</v>
      </c>
      <c r="G65" s="47">
        <v>57.327586210000007</v>
      </c>
      <c r="H65" s="48">
        <v>2.8846153846153799E-2</v>
      </c>
      <c r="I65" s="48">
        <v>4.8076923100000002</v>
      </c>
      <c r="J65" s="48">
        <v>2.8846153800000001</v>
      </c>
      <c r="K65" s="48">
        <v>39.42307692</v>
      </c>
      <c r="L65" s="112">
        <v>71.153846160000001</v>
      </c>
      <c r="M65" s="48">
        <v>67.307692309999993</v>
      </c>
      <c r="N65" s="48">
        <v>13.46153846</v>
      </c>
      <c r="O65" s="113">
        <v>17.30769231</v>
      </c>
      <c r="P65" s="113">
        <v>71.153846149999993</v>
      </c>
      <c r="Q65" s="113">
        <v>6.75675676</v>
      </c>
      <c r="R65" s="120">
        <v>20.19230769</v>
      </c>
      <c r="S65" s="116">
        <v>55.40540541</v>
      </c>
      <c r="T65" s="49">
        <v>98.07692308</v>
      </c>
      <c r="U65" s="49">
        <v>6.75675676</v>
      </c>
      <c r="V65" s="49">
        <v>2.7027026999999997</v>
      </c>
      <c r="W65" s="49">
        <v>55.40540541</v>
      </c>
      <c r="X65" s="56">
        <v>0.31730769230769201</v>
      </c>
    </row>
    <row r="66" spans="1:24">
      <c r="A66" s="54" t="s">
        <v>137</v>
      </c>
      <c r="B66" s="46" t="s">
        <v>150</v>
      </c>
      <c r="C66" s="29"/>
      <c r="D66" s="29"/>
      <c r="E66" s="29"/>
      <c r="F66" s="47">
        <v>41.721854299999997</v>
      </c>
      <c r="G66" s="47">
        <v>40.273037540000004</v>
      </c>
      <c r="H66" s="48">
        <v>0</v>
      </c>
      <c r="I66" s="48">
        <v>20.754716979999998</v>
      </c>
      <c r="J66" s="48">
        <v>0</v>
      </c>
      <c r="K66" s="48">
        <v>64.150943400000003</v>
      </c>
      <c r="L66" s="112">
        <v>23.584905659999997</v>
      </c>
      <c r="M66" s="48">
        <v>91.509433959999996</v>
      </c>
      <c r="N66" s="48">
        <v>33.962264149999996</v>
      </c>
      <c r="O66" s="113">
        <v>34.90566038</v>
      </c>
      <c r="P66" s="113">
        <v>42.45283019</v>
      </c>
      <c r="Q66" s="113"/>
      <c r="R66" s="120">
        <v>2.83018868</v>
      </c>
      <c r="S66" s="116">
        <v>65.957446809999993</v>
      </c>
      <c r="T66" s="49">
        <v>73.584905660000004</v>
      </c>
      <c r="U66" s="49">
        <v>6.3829787200000005</v>
      </c>
      <c r="V66" s="49">
        <v>14.893617019999999</v>
      </c>
      <c r="W66" s="49">
        <v>23.404255320000001</v>
      </c>
      <c r="X66" s="56">
        <v>5.6603773584905703E-2</v>
      </c>
    </row>
    <row r="67" spans="1:24">
      <c r="A67" s="54" t="s">
        <v>137</v>
      </c>
      <c r="B67" s="46" t="s">
        <v>151</v>
      </c>
      <c r="C67" s="29"/>
      <c r="D67" s="29"/>
      <c r="E67" s="29"/>
      <c r="F67" s="47">
        <v>33.333333329999995</v>
      </c>
      <c r="G67" s="47">
        <v>33.157894739999996</v>
      </c>
      <c r="H67" s="48">
        <v>1.9607843137254902E-2</v>
      </c>
      <c r="I67" s="48">
        <v>22.549019610000002</v>
      </c>
      <c r="J67" s="48">
        <v>1.9607843199999999</v>
      </c>
      <c r="K67" s="48">
        <v>47.058823529999998</v>
      </c>
      <c r="L67" s="112">
        <v>40.19607843</v>
      </c>
      <c r="M67" s="48">
        <v>100</v>
      </c>
      <c r="N67" s="48">
        <v>50.980392160000001</v>
      </c>
      <c r="O67" s="113">
        <v>13.725490200000001</v>
      </c>
      <c r="P67" s="113">
        <v>49.019607839999999</v>
      </c>
      <c r="Q67" s="113"/>
      <c r="R67" s="120">
        <v>10.784313730000001</v>
      </c>
      <c r="S67" s="116">
        <v>75</v>
      </c>
      <c r="T67" s="49">
        <v>87.254901959999998</v>
      </c>
      <c r="U67" s="49">
        <v>1.9230769200000002</v>
      </c>
      <c r="V67" s="49">
        <v>25</v>
      </c>
      <c r="W67" s="49">
        <v>9.6153846200000004</v>
      </c>
      <c r="X67" s="56">
        <v>4.9019607843137303E-2</v>
      </c>
    </row>
    <row r="68" spans="1:24">
      <c r="A68" s="54" t="s">
        <v>137</v>
      </c>
      <c r="B68" s="46" t="s">
        <v>152</v>
      </c>
      <c r="C68" s="29"/>
      <c r="D68" s="29"/>
      <c r="E68" s="29"/>
      <c r="F68" s="47">
        <v>27.500000000000004</v>
      </c>
      <c r="G68" s="47">
        <v>50.370370369999996</v>
      </c>
      <c r="H68" s="48">
        <v>9.6153846153846194E-3</v>
      </c>
      <c r="I68" s="48">
        <v>10.57692308</v>
      </c>
      <c r="J68" s="48">
        <v>0.96153846000000009</v>
      </c>
      <c r="K68" s="48">
        <v>68.269230770000007</v>
      </c>
      <c r="L68" s="112">
        <v>30.76923077</v>
      </c>
      <c r="M68" s="48">
        <v>64.42307692</v>
      </c>
      <c r="N68" s="48">
        <v>22.11538462</v>
      </c>
      <c r="O68" s="113">
        <v>12.5</v>
      </c>
      <c r="P68" s="113">
        <v>81.730769229999993</v>
      </c>
      <c r="Q68" s="113">
        <v>14.432989690000001</v>
      </c>
      <c r="R68" s="120">
        <v>0.96153846000000009</v>
      </c>
      <c r="S68" s="116">
        <v>64.948453610000001</v>
      </c>
      <c r="T68" s="49">
        <v>100</v>
      </c>
      <c r="U68" s="49">
        <v>16.494845359999999</v>
      </c>
      <c r="V68" s="49">
        <v>6.1855670100000006</v>
      </c>
      <c r="W68" s="49">
        <v>38.144329900000002</v>
      </c>
      <c r="X68" s="56">
        <v>0.33653846153846201</v>
      </c>
    </row>
    <row r="69" spans="1:24">
      <c r="A69" s="54" t="s">
        <v>137</v>
      </c>
      <c r="B69" s="46" t="s">
        <v>153</v>
      </c>
      <c r="C69" s="29"/>
      <c r="D69" s="29"/>
      <c r="E69" s="29"/>
      <c r="F69" s="47">
        <v>44.578313250000001</v>
      </c>
      <c r="G69" s="47">
        <v>46.742209629999998</v>
      </c>
      <c r="H69" s="48">
        <v>0</v>
      </c>
      <c r="I69" s="48">
        <v>3.9215686299999994</v>
      </c>
      <c r="J69" s="48">
        <v>0</v>
      </c>
      <c r="K69" s="48">
        <v>49.019607839999999</v>
      </c>
      <c r="L69" s="112">
        <v>42.156862740000001</v>
      </c>
      <c r="M69" s="48">
        <v>90.19607843</v>
      </c>
      <c r="N69" s="48">
        <v>86.274509800000004</v>
      </c>
      <c r="O69" s="113">
        <v>30.392156860000004</v>
      </c>
      <c r="P69" s="113">
        <v>0</v>
      </c>
      <c r="Q69" s="113">
        <v>1.7241379300000002</v>
      </c>
      <c r="R69" s="120">
        <v>8.8235294100000008</v>
      </c>
      <c r="S69" s="116">
        <v>53.448275860000003</v>
      </c>
      <c r="T69" s="49">
        <v>74.509803919999996</v>
      </c>
      <c r="U69" s="49"/>
      <c r="V69" s="49">
        <v>3.4482758600000003</v>
      </c>
      <c r="W69" s="49">
        <v>24.137931030000001</v>
      </c>
      <c r="X69" s="56">
        <v>5.8823529411764698E-2</v>
      </c>
    </row>
    <row r="70" spans="1:24">
      <c r="A70" s="54" t="s">
        <v>137</v>
      </c>
      <c r="B70" s="46" t="s">
        <v>154</v>
      </c>
      <c r="C70" s="29"/>
      <c r="D70" s="29"/>
      <c r="E70" s="29"/>
      <c r="F70" s="47">
        <v>32.638888890000004</v>
      </c>
      <c r="G70" s="47">
        <v>59.856630819999999</v>
      </c>
      <c r="H70" s="48">
        <v>9.7087378640776708E-3</v>
      </c>
      <c r="I70" s="48">
        <v>21.3592233</v>
      </c>
      <c r="J70" s="48">
        <v>1.94174757</v>
      </c>
      <c r="K70" s="48">
        <v>58.252427179999998</v>
      </c>
      <c r="L70" s="112">
        <v>28.155339810000001</v>
      </c>
      <c r="M70" s="48">
        <v>61.165048540000001</v>
      </c>
      <c r="N70" s="48">
        <v>30.097087379999998</v>
      </c>
      <c r="O70" s="113">
        <v>36.893203879999994</v>
      </c>
      <c r="P70" s="113">
        <v>62.13592233</v>
      </c>
      <c r="Q70" s="113">
        <v>3.4482758600000003</v>
      </c>
      <c r="R70" s="120">
        <v>6.7961165000000001</v>
      </c>
      <c r="S70" s="116">
        <v>53.448275860000003</v>
      </c>
      <c r="T70" s="49">
        <v>92.233009710000005</v>
      </c>
      <c r="U70" s="49">
        <v>10.34482759</v>
      </c>
      <c r="V70" s="49">
        <v>22.413793099999999</v>
      </c>
      <c r="W70" s="49">
        <v>29.310344830000002</v>
      </c>
      <c r="X70" s="56">
        <v>0.45631067961165001</v>
      </c>
    </row>
    <row r="71" spans="1:24">
      <c r="A71" s="54" t="s">
        <v>137</v>
      </c>
      <c r="B71" s="46" t="s">
        <v>155</v>
      </c>
      <c r="C71" s="29"/>
      <c r="D71" s="29"/>
      <c r="E71" s="29"/>
      <c r="F71" s="47">
        <v>28.000000000000004</v>
      </c>
      <c r="G71" s="47">
        <v>60.301507539999996</v>
      </c>
      <c r="H71" s="48">
        <v>0</v>
      </c>
      <c r="I71" s="48">
        <v>4.8543689299999997</v>
      </c>
      <c r="J71" s="48">
        <v>0</v>
      </c>
      <c r="K71" s="48">
        <v>36.893203879999994</v>
      </c>
      <c r="L71" s="112">
        <v>11.65048543</v>
      </c>
      <c r="M71" s="48">
        <v>64.077669900000004</v>
      </c>
      <c r="N71" s="48">
        <v>40.776699030000003</v>
      </c>
      <c r="O71" s="113">
        <v>15.533980580000001</v>
      </c>
      <c r="P71" s="113">
        <v>75.728155340000001</v>
      </c>
      <c r="Q71" s="113">
        <v>3.5714285700000001</v>
      </c>
      <c r="R71" s="120">
        <v>3.8834951499999999</v>
      </c>
      <c r="S71" s="116">
        <v>55.357142859999996</v>
      </c>
      <c r="T71" s="49">
        <v>100</v>
      </c>
      <c r="U71" s="49"/>
      <c r="V71" s="49">
        <v>21.428571430000002</v>
      </c>
      <c r="W71" s="49">
        <v>26.785714290000001</v>
      </c>
      <c r="X71" s="56">
        <v>0.466019417475728</v>
      </c>
    </row>
    <row r="72" spans="1:24">
      <c r="A72" s="54" t="s">
        <v>137</v>
      </c>
      <c r="B72" s="46" t="s">
        <v>156</v>
      </c>
      <c r="C72" s="29"/>
      <c r="D72" s="29"/>
      <c r="E72" s="29"/>
      <c r="F72" s="47">
        <v>52.604166669999998</v>
      </c>
      <c r="G72" s="47">
        <v>47.537473229999996</v>
      </c>
      <c r="H72" s="48">
        <v>1.9230769230769201E-2</v>
      </c>
      <c r="I72" s="48">
        <v>0.96153846000000009</v>
      </c>
      <c r="J72" s="48">
        <v>1.9230769200000002</v>
      </c>
      <c r="K72" s="48">
        <v>47.11538462</v>
      </c>
      <c r="L72" s="112">
        <v>67.307692309999993</v>
      </c>
      <c r="M72" s="48">
        <v>93.269230770000007</v>
      </c>
      <c r="N72" s="48">
        <v>21.15384615</v>
      </c>
      <c r="O72" s="113">
        <v>18.26923077</v>
      </c>
      <c r="P72" s="113">
        <v>42.30769231</v>
      </c>
      <c r="Q72" s="113">
        <v>1.3513513499999998</v>
      </c>
      <c r="R72" s="120">
        <v>7.6923076899999998</v>
      </c>
      <c r="S72" s="116">
        <v>59.459459459999998</v>
      </c>
      <c r="T72" s="49">
        <v>77.88461538</v>
      </c>
      <c r="U72" s="49">
        <v>1.3513513499999998</v>
      </c>
      <c r="V72" s="49">
        <v>2.7027026999999997</v>
      </c>
      <c r="W72" s="49">
        <v>51.351351349999995</v>
      </c>
      <c r="X72" s="56">
        <v>0.28846153846153799</v>
      </c>
    </row>
    <row r="73" spans="1:24">
      <c r="A73" s="54" t="s">
        <v>137</v>
      </c>
      <c r="B73" s="46" t="s">
        <v>157</v>
      </c>
      <c r="C73" s="29"/>
      <c r="D73" s="29"/>
      <c r="E73" s="29"/>
      <c r="F73" s="47">
        <v>40.19607843</v>
      </c>
      <c r="G73" s="47">
        <v>53.943217669999996</v>
      </c>
      <c r="H73" s="48">
        <v>9.7087378640776708E-3</v>
      </c>
      <c r="I73" s="48">
        <v>0.97087378999999996</v>
      </c>
      <c r="J73" s="48">
        <v>0.97087378999999996</v>
      </c>
      <c r="K73" s="48">
        <v>35.922330099999996</v>
      </c>
      <c r="L73" s="112">
        <v>23.30097087</v>
      </c>
      <c r="M73" s="48">
        <v>46.601941749999995</v>
      </c>
      <c r="N73" s="48">
        <v>61.165048540000001</v>
      </c>
      <c r="O73" s="113">
        <v>18.446601939999997</v>
      </c>
      <c r="P73" s="113">
        <v>11.650485439999997</v>
      </c>
      <c r="Q73" s="113">
        <v>13.698630140000001</v>
      </c>
      <c r="R73" s="121">
        <v>0</v>
      </c>
      <c r="S73" s="116">
        <v>34.24657534</v>
      </c>
      <c r="T73" s="49">
        <v>87.378640780000012</v>
      </c>
      <c r="U73" s="49">
        <v>9.5890410999999993</v>
      </c>
      <c r="V73" s="49">
        <v>9.5890410999999993</v>
      </c>
      <c r="W73" s="49">
        <v>28.767123290000001</v>
      </c>
      <c r="X73" s="56">
        <v>0.233009708737864</v>
      </c>
    </row>
    <row r="74" spans="1:24" ht="15" thickBot="1">
      <c r="A74" s="58" t="s">
        <v>137</v>
      </c>
      <c r="B74" s="59" t="s">
        <v>158</v>
      </c>
      <c r="C74" s="60"/>
      <c r="D74" s="60"/>
      <c r="E74" s="60"/>
      <c r="F74" s="61">
        <v>34.482758619999998</v>
      </c>
      <c r="G74" s="61">
        <v>59.349593499999997</v>
      </c>
      <c r="H74" s="62">
        <v>9.7087378640776708E-3</v>
      </c>
      <c r="I74" s="62">
        <v>12.62135922</v>
      </c>
      <c r="J74" s="62">
        <v>0.97087378999999996</v>
      </c>
      <c r="K74" s="62">
        <v>46.601941749999995</v>
      </c>
      <c r="L74" s="122">
        <v>47.572815529999993</v>
      </c>
      <c r="M74" s="62">
        <v>69.902912619999995</v>
      </c>
      <c r="N74" s="62">
        <v>39.805825239999997</v>
      </c>
      <c r="O74" s="123">
        <v>21.3592233</v>
      </c>
      <c r="P74" s="123">
        <v>68.932038829999996</v>
      </c>
      <c r="Q74" s="123">
        <v>4.4117647099999999</v>
      </c>
      <c r="R74" s="124">
        <v>2.9126213599999997</v>
      </c>
      <c r="S74" s="117">
        <v>51.470588240000005</v>
      </c>
      <c r="T74" s="63">
        <v>100</v>
      </c>
      <c r="U74" s="63">
        <v>4.4117647099999999</v>
      </c>
      <c r="V74" s="63">
        <v>14.70588235</v>
      </c>
      <c r="W74" s="63">
        <v>33.823529409999999</v>
      </c>
      <c r="X74" s="64">
        <v>0.59223300970873805</v>
      </c>
    </row>
    <row r="75" spans="1:24">
      <c r="H75" s="28"/>
      <c r="J75" s="28"/>
      <c r="O75" s="28"/>
    </row>
    <row r="76" spans="1:24">
      <c r="H76" s="28"/>
      <c r="J76" s="28"/>
      <c r="O76" s="28"/>
    </row>
    <row r="77" spans="1:24">
      <c r="H77" s="28"/>
      <c r="J77" s="28"/>
      <c r="O77" s="28"/>
    </row>
    <row r="78" spans="1:24">
      <c r="H78" s="28"/>
      <c r="J78" s="28"/>
      <c r="O78" s="28"/>
    </row>
    <row r="79" spans="1:24">
      <c r="H79" s="28"/>
      <c r="J79" s="28"/>
      <c r="O79" s="28"/>
    </row>
    <row r="80" spans="1:24">
      <c r="H80" s="28"/>
      <c r="J80" s="28"/>
      <c r="O80" s="28"/>
    </row>
    <row r="81" spans="8:24">
      <c r="H81" s="28"/>
      <c r="J81" s="28"/>
      <c r="O81" s="28"/>
    </row>
    <row r="82" spans="8:24">
      <c r="H82" s="28"/>
      <c r="J82" s="28"/>
      <c r="O82" s="28"/>
    </row>
    <row r="83" spans="8:24">
      <c r="H83" s="28"/>
      <c r="J83" s="28"/>
      <c r="O83" s="28"/>
    </row>
    <row r="84" spans="8:24">
      <c r="H84" s="28"/>
      <c r="J84" s="28"/>
      <c r="O84" s="28"/>
    </row>
    <row r="85" spans="8:24">
      <c r="H85" s="28"/>
      <c r="J85" s="28"/>
      <c r="O85" s="28"/>
    </row>
    <row r="86" spans="8:24">
      <c r="H86" s="28"/>
      <c r="J86" s="28"/>
      <c r="O86" s="28"/>
    </row>
    <row r="87" spans="8:24">
      <c r="H87" s="28"/>
      <c r="J87" s="28"/>
      <c r="O87" s="28"/>
      <c r="S87" s="28"/>
      <c r="T87" s="28"/>
      <c r="U87" s="28"/>
      <c r="V87" s="28"/>
      <c r="W87" s="28"/>
      <c r="X87" s="28"/>
    </row>
    <row r="88" spans="8:24">
      <c r="H88" s="28"/>
      <c r="J88" s="28"/>
      <c r="O88" s="28"/>
      <c r="S88" s="28"/>
      <c r="T88" s="28"/>
      <c r="U88" s="28"/>
      <c r="V88" s="28"/>
      <c r="W88" s="28"/>
      <c r="X88" s="28"/>
    </row>
    <row r="89" spans="8:24">
      <c r="H89" s="28"/>
      <c r="J89" s="28"/>
      <c r="O89" s="28"/>
      <c r="S89" s="28"/>
      <c r="T89" s="28"/>
      <c r="U89" s="28"/>
      <c r="V89" s="28"/>
      <c r="W89" s="28"/>
      <c r="X89" s="28"/>
    </row>
    <row r="90" spans="8:24">
      <c r="H90" s="28"/>
      <c r="J90" s="28"/>
      <c r="O90" s="28"/>
      <c r="S90" s="28"/>
      <c r="T90" s="28"/>
      <c r="U90" s="28"/>
      <c r="V90" s="28"/>
      <c r="W90" s="28"/>
      <c r="X90" s="28"/>
    </row>
    <row r="91" spans="8:24">
      <c r="H91" s="28"/>
      <c r="J91" s="28"/>
      <c r="O91" s="28"/>
      <c r="S91" s="28"/>
      <c r="T91" s="28"/>
      <c r="U91" s="28"/>
      <c r="V91" s="28"/>
      <c r="W91" s="28"/>
      <c r="X91" s="28"/>
    </row>
    <row r="92" spans="8:24">
      <c r="H92" s="28"/>
      <c r="J92" s="28"/>
      <c r="O92" s="28"/>
      <c r="S92" s="28"/>
      <c r="T92" s="28"/>
      <c r="U92" s="28"/>
      <c r="V92" s="28"/>
      <c r="W92" s="28"/>
      <c r="X92" s="28"/>
    </row>
    <row r="93" spans="8:24">
      <c r="H93" s="28"/>
      <c r="J93" s="28"/>
      <c r="O93" s="28"/>
      <c r="S93" s="28"/>
      <c r="T93" s="28"/>
      <c r="U93" s="28"/>
      <c r="V93" s="28"/>
      <c r="W93" s="28"/>
      <c r="X93" s="28"/>
    </row>
    <row r="94" spans="8:24">
      <c r="H94" s="28"/>
      <c r="J94" s="28"/>
      <c r="O94" s="28"/>
      <c r="S94" s="28"/>
      <c r="T94" s="28"/>
      <c r="U94" s="28"/>
      <c r="V94" s="28"/>
      <c r="W94" s="28"/>
      <c r="X94" s="28"/>
    </row>
    <row r="95" spans="8:24">
      <c r="H95" s="28"/>
      <c r="J95" s="28"/>
      <c r="O95" s="28"/>
      <c r="S95" s="28"/>
      <c r="T95" s="28"/>
      <c r="U95" s="28"/>
      <c r="V95" s="28"/>
      <c r="W95" s="28"/>
      <c r="X95" s="28"/>
    </row>
    <row r="96" spans="8:24">
      <c r="H96" s="28"/>
      <c r="J96" s="28"/>
      <c r="O96" s="28"/>
      <c r="S96" s="28"/>
      <c r="T96" s="28"/>
      <c r="U96" s="28"/>
      <c r="V96" s="28"/>
      <c r="W96" s="28"/>
      <c r="X96" s="28"/>
    </row>
    <row r="97" spans="8:24">
      <c r="H97" s="28"/>
      <c r="J97" s="28"/>
      <c r="O97" s="28"/>
      <c r="S97" s="28"/>
      <c r="T97" s="28"/>
      <c r="U97" s="28"/>
      <c r="V97" s="28"/>
      <c r="W97" s="28"/>
      <c r="X97" s="28"/>
    </row>
    <row r="98" spans="8:24">
      <c r="H98" s="28"/>
      <c r="J98" s="28"/>
      <c r="O98" s="28"/>
      <c r="S98" s="28"/>
      <c r="T98" s="28"/>
      <c r="U98" s="28"/>
      <c r="V98" s="28"/>
      <c r="W98" s="28"/>
      <c r="X98" s="28"/>
    </row>
    <row r="99" spans="8:24">
      <c r="H99" s="28"/>
      <c r="J99" s="28"/>
      <c r="O99" s="28"/>
      <c r="S99" s="28"/>
      <c r="T99" s="28"/>
      <c r="U99" s="28"/>
      <c r="V99" s="28"/>
      <c r="W99" s="28"/>
      <c r="X99" s="28"/>
    </row>
    <row r="100" spans="8:24">
      <c r="H100" s="28"/>
      <c r="J100" s="28"/>
      <c r="O100" s="28"/>
      <c r="S100" s="28"/>
      <c r="T100" s="28"/>
      <c r="U100" s="28"/>
      <c r="V100" s="28"/>
      <c r="W100" s="28"/>
      <c r="X100" s="28"/>
    </row>
    <row r="101" spans="8:24">
      <c r="H101" s="28"/>
      <c r="J101" s="28"/>
      <c r="O101" s="28"/>
      <c r="S101" s="28"/>
      <c r="T101" s="28"/>
      <c r="U101" s="28"/>
      <c r="V101" s="28"/>
      <c r="W101" s="28"/>
      <c r="X101" s="28"/>
    </row>
    <row r="102" spans="8:24">
      <c r="H102" s="28"/>
      <c r="J102" s="28"/>
      <c r="O102" s="28"/>
      <c r="S102" s="28"/>
      <c r="T102" s="28"/>
      <c r="U102" s="28"/>
      <c r="V102" s="28"/>
      <c r="W102" s="28"/>
      <c r="X102" s="28"/>
    </row>
    <row r="103" spans="8:24">
      <c r="H103" s="28"/>
      <c r="J103" s="28"/>
      <c r="O103" s="28"/>
      <c r="S103" s="28"/>
      <c r="T103" s="28"/>
      <c r="U103" s="28"/>
      <c r="V103" s="28"/>
      <c r="W103" s="28"/>
      <c r="X103" s="28"/>
    </row>
    <row r="104" spans="8:24">
      <c r="H104" s="28"/>
      <c r="J104" s="28"/>
      <c r="O104" s="28"/>
      <c r="S104" s="28"/>
      <c r="T104" s="28"/>
      <c r="U104" s="28"/>
      <c r="V104" s="28"/>
      <c r="W104" s="28"/>
      <c r="X104" s="28"/>
    </row>
    <row r="105" spans="8:24">
      <c r="H105" s="28"/>
      <c r="J105" s="28"/>
      <c r="O105" s="28"/>
      <c r="S105" s="28"/>
      <c r="T105" s="28"/>
      <c r="U105" s="28"/>
      <c r="V105" s="28"/>
      <c r="W105" s="28"/>
      <c r="X105" s="28"/>
    </row>
    <row r="106" spans="8:24">
      <c r="H106" s="28"/>
      <c r="J106" s="28"/>
      <c r="O106" s="28"/>
      <c r="S106" s="28"/>
      <c r="T106" s="28"/>
      <c r="U106" s="28"/>
      <c r="V106" s="28"/>
      <c r="W106" s="28"/>
      <c r="X106" s="28"/>
    </row>
    <row r="107" spans="8:24">
      <c r="H107" s="28"/>
      <c r="J107" s="28"/>
      <c r="O107" s="28"/>
      <c r="S107" s="28"/>
      <c r="T107" s="28"/>
      <c r="U107" s="28"/>
      <c r="V107" s="28"/>
      <c r="W107" s="28"/>
      <c r="X107" s="28"/>
    </row>
    <row r="108" spans="8:24">
      <c r="H108" s="28"/>
      <c r="J108" s="28"/>
      <c r="O108" s="28"/>
      <c r="S108" s="28"/>
      <c r="T108" s="28"/>
      <c r="U108" s="28"/>
      <c r="V108" s="28"/>
      <c r="W108" s="28"/>
      <c r="X108" s="28"/>
    </row>
    <row r="109" spans="8:24">
      <c r="H109" s="28"/>
      <c r="J109" s="28"/>
      <c r="O109" s="28"/>
      <c r="S109" s="28"/>
      <c r="T109" s="28"/>
      <c r="U109" s="28"/>
      <c r="V109" s="28"/>
      <c r="W109" s="28"/>
      <c r="X109" s="28"/>
    </row>
    <row r="110" spans="8:24">
      <c r="H110" s="28"/>
      <c r="J110" s="28"/>
      <c r="O110" s="28"/>
      <c r="S110" s="28"/>
      <c r="T110" s="28"/>
      <c r="U110" s="28"/>
      <c r="V110" s="28"/>
      <c r="W110" s="28"/>
      <c r="X110" s="28"/>
    </row>
    <row r="111" spans="8:24">
      <c r="H111" s="28"/>
      <c r="J111" s="28"/>
      <c r="O111" s="28"/>
      <c r="S111" s="28"/>
      <c r="T111" s="28"/>
      <c r="U111" s="28"/>
      <c r="V111" s="28"/>
      <c r="W111" s="28"/>
      <c r="X111" s="28"/>
    </row>
    <row r="112" spans="8:24">
      <c r="H112" s="28"/>
      <c r="J112" s="28"/>
      <c r="O112" s="28"/>
      <c r="S112" s="28"/>
      <c r="T112" s="28"/>
      <c r="U112" s="28"/>
      <c r="V112" s="28"/>
      <c r="W112" s="28"/>
      <c r="X112" s="28"/>
    </row>
    <row r="113" spans="8:24">
      <c r="H113" s="28"/>
      <c r="J113" s="28"/>
      <c r="O113" s="28"/>
      <c r="S113" s="28"/>
      <c r="T113" s="28"/>
      <c r="U113" s="28"/>
      <c r="V113" s="28"/>
      <c r="W113" s="28"/>
      <c r="X113" s="28"/>
    </row>
    <row r="114" spans="8:24">
      <c r="H114" s="28"/>
      <c r="J114" s="28"/>
      <c r="O114" s="28"/>
      <c r="S114" s="28"/>
      <c r="T114" s="28"/>
      <c r="U114" s="28"/>
      <c r="V114" s="28"/>
      <c r="W114" s="28"/>
      <c r="X114" s="28"/>
    </row>
    <row r="115" spans="8:24">
      <c r="H115" s="28"/>
      <c r="J115" s="28"/>
      <c r="O115" s="28"/>
      <c r="S115" s="28"/>
      <c r="T115" s="28"/>
      <c r="U115" s="28"/>
      <c r="V115" s="28"/>
      <c r="W115" s="28"/>
      <c r="X115" s="28"/>
    </row>
    <row r="116" spans="8:24">
      <c r="H116" s="28"/>
      <c r="J116" s="28"/>
      <c r="O116" s="28"/>
      <c r="S116" s="28"/>
      <c r="T116" s="28"/>
      <c r="U116" s="28"/>
      <c r="V116" s="28"/>
      <c r="W116" s="28"/>
      <c r="X116" s="28"/>
    </row>
    <row r="117" spans="8:24">
      <c r="H117" s="28"/>
      <c r="J117" s="28"/>
      <c r="O117" s="28"/>
      <c r="S117" s="28"/>
      <c r="T117" s="28"/>
      <c r="U117" s="28"/>
      <c r="V117" s="28"/>
      <c r="W117" s="28"/>
      <c r="X117" s="28"/>
    </row>
    <row r="118" spans="8:24">
      <c r="H118" s="28"/>
      <c r="J118" s="28"/>
      <c r="O118" s="28"/>
      <c r="S118" s="28"/>
      <c r="T118" s="28"/>
      <c r="U118" s="28"/>
      <c r="V118" s="28"/>
      <c r="W118" s="28"/>
      <c r="X118" s="28"/>
    </row>
    <row r="119" spans="8:24">
      <c r="H119" s="28"/>
      <c r="J119" s="28"/>
      <c r="O119" s="28"/>
      <c r="S119" s="28"/>
      <c r="T119" s="28"/>
      <c r="U119" s="28"/>
      <c r="V119" s="28"/>
      <c r="W119" s="28"/>
      <c r="X119" s="28"/>
    </row>
    <row r="120" spans="8:24">
      <c r="H120" s="28"/>
      <c r="J120" s="28"/>
      <c r="O120" s="28"/>
      <c r="S120" s="28"/>
      <c r="T120" s="28"/>
      <c r="U120" s="28"/>
      <c r="V120" s="28"/>
      <c r="W120" s="28"/>
      <c r="X120" s="28"/>
    </row>
    <row r="121" spans="8:24">
      <c r="H121" s="28"/>
      <c r="J121" s="28"/>
      <c r="O121" s="28"/>
      <c r="S121" s="28"/>
      <c r="T121" s="28"/>
      <c r="U121" s="28"/>
      <c r="V121" s="28"/>
      <c r="W121" s="28"/>
      <c r="X121" s="28"/>
    </row>
    <row r="122" spans="8:24">
      <c r="H122" s="28"/>
      <c r="J122" s="28"/>
      <c r="O122" s="28"/>
      <c r="S122" s="28"/>
      <c r="T122" s="28"/>
      <c r="U122" s="28"/>
      <c r="V122" s="28"/>
      <c r="W122" s="28"/>
      <c r="X122" s="28"/>
    </row>
    <row r="123" spans="8:24">
      <c r="H123" s="28"/>
      <c r="J123" s="28"/>
      <c r="O123" s="28"/>
      <c r="S123" s="28"/>
      <c r="T123" s="28"/>
      <c r="U123" s="28"/>
      <c r="V123" s="28"/>
      <c r="W123" s="28"/>
      <c r="X123" s="28"/>
    </row>
    <row r="124" spans="8:24">
      <c r="H124" s="28"/>
      <c r="J124" s="28"/>
      <c r="O124" s="28"/>
      <c r="S124" s="28"/>
      <c r="T124" s="28"/>
      <c r="U124" s="28"/>
      <c r="V124" s="28"/>
      <c r="W124" s="28"/>
      <c r="X124" s="28"/>
    </row>
    <row r="125" spans="8:24">
      <c r="H125" s="28"/>
      <c r="J125" s="28"/>
      <c r="O125" s="28"/>
      <c r="S125" s="28"/>
      <c r="T125" s="28"/>
      <c r="U125" s="28"/>
      <c r="V125" s="28"/>
      <c r="W125" s="28"/>
      <c r="X125" s="28"/>
    </row>
    <row r="126" spans="8:24">
      <c r="H126" s="28"/>
      <c r="J126" s="28"/>
      <c r="O126" s="28"/>
      <c r="S126" s="28"/>
      <c r="T126" s="28"/>
      <c r="U126" s="28"/>
      <c r="V126" s="28"/>
      <c r="W126" s="28"/>
      <c r="X126" s="28"/>
    </row>
    <row r="127" spans="8:24">
      <c r="H127" s="28"/>
      <c r="J127" s="28"/>
      <c r="O127" s="28"/>
      <c r="S127" s="28"/>
      <c r="T127" s="28"/>
      <c r="U127" s="28"/>
      <c r="V127" s="28"/>
      <c r="W127" s="28"/>
      <c r="X127" s="28"/>
    </row>
    <row r="128" spans="8:24">
      <c r="H128" s="28"/>
      <c r="J128" s="28"/>
      <c r="O128" s="28"/>
      <c r="S128" s="28"/>
      <c r="T128" s="28"/>
      <c r="U128" s="28"/>
      <c r="V128" s="28"/>
      <c r="W128" s="28"/>
      <c r="X128" s="28"/>
    </row>
    <row r="129" spans="8:24">
      <c r="H129" s="28"/>
      <c r="J129" s="28"/>
      <c r="O129" s="28"/>
      <c r="S129" s="28"/>
      <c r="T129" s="28"/>
      <c r="U129" s="28"/>
      <c r="V129" s="28"/>
      <c r="W129" s="28"/>
      <c r="X129" s="28"/>
    </row>
    <row r="130" spans="8:24">
      <c r="H130" s="28"/>
      <c r="J130" s="28"/>
      <c r="O130" s="28"/>
      <c r="S130" s="28"/>
      <c r="T130" s="28"/>
      <c r="U130" s="28"/>
      <c r="V130" s="28"/>
      <c r="W130" s="28"/>
      <c r="X130" s="28"/>
    </row>
    <row r="131" spans="8:24">
      <c r="H131" s="28"/>
      <c r="J131" s="28"/>
      <c r="O131" s="28"/>
      <c r="S131" s="28"/>
      <c r="T131" s="28"/>
      <c r="U131" s="28"/>
      <c r="V131" s="28"/>
      <c r="W131" s="28"/>
      <c r="X131" s="28"/>
    </row>
    <row r="132" spans="8:24">
      <c r="H132" s="28"/>
      <c r="J132" s="28"/>
      <c r="O132" s="28"/>
      <c r="S132" s="28"/>
      <c r="T132" s="28"/>
      <c r="U132" s="28"/>
      <c r="V132" s="28"/>
      <c r="W132" s="28"/>
      <c r="X132" s="28"/>
    </row>
    <row r="133" spans="8:24">
      <c r="H133" s="28"/>
      <c r="J133" s="28"/>
      <c r="O133" s="28"/>
      <c r="S133" s="28"/>
      <c r="T133" s="28"/>
      <c r="U133" s="28"/>
      <c r="V133" s="28"/>
      <c r="W133" s="28"/>
      <c r="X133" s="28"/>
    </row>
    <row r="134" spans="8:24">
      <c r="H134" s="28"/>
      <c r="J134" s="28"/>
      <c r="O134" s="28"/>
      <c r="S134" s="28"/>
      <c r="T134" s="28"/>
      <c r="U134" s="28"/>
      <c r="V134" s="28"/>
      <c r="W134" s="28"/>
      <c r="X134" s="28"/>
    </row>
    <row r="135" spans="8:24">
      <c r="H135" s="28"/>
      <c r="J135" s="28"/>
      <c r="O135" s="28"/>
      <c r="S135" s="28"/>
      <c r="T135" s="28"/>
      <c r="U135" s="28"/>
      <c r="V135" s="28"/>
      <c r="W135" s="28"/>
      <c r="X135" s="28"/>
    </row>
    <row r="136" spans="8:24">
      <c r="H136" s="28"/>
      <c r="J136" s="28"/>
      <c r="O136" s="28"/>
      <c r="S136" s="28"/>
      <c r="T136" s="28"/>
      <c r="U136" s="28"/>
      <c r="V136" s="28"/>
      <c r="W136" s="28"/>
      <c r="X136" s="28"/>
    </row>
    <row r="137" spans="8:24">
      <c r="H137" s="28"/>
      <c r="J137" s="28"/>
      <c r="O137" s="28"/>
      <c r="S137" s="28"/>
      <c r="T137" s="28"/>
      <c r="U137" s="28"/>
      <c r="V137" s="28"/>
      <c r="W137" s="28"/>
      <c r="X137" s="28"/>
    </row>
    <row r="138" spans="8:24">
      <c r="H138" s="28"/>
      <c r="J138" s="28"/>
      <c r="O138" s="28"/>
      <c r="S138" s="28"/>
      <c r="T138" s="28"/>
      <c r="U138" s="28"/>
      <c r="V138" s="28"/>
      <c r="W138" s="28"/>
      <c r="X138" s="28"/>
    </row>
    <row r="139" spans="8:24">
      <c r="H139" s="28"/>
      <c r="J139" s="28"/>
      <c r="O139" s="28"/>
      <c r="S139" s="28"/>
      <c r="T139" s="28"/>
      <c r="U139" s="28"/>
      <c r="V139" s="28"/>
      <c r="W139" s="28"/>
      <c r="X139" s="28"/>
    </row>
    <row r="140" spans="8:24">
      <c r="H140" s="28"/>
      <c r="J140" s="28"/>
      <c r="O140" s="28"/>
      <c r="S140" s="28"/>
      <c r="T140" s="28"/>
      <c r="U140" s="28"/>
      <c r="V140" s="28"/>
      <c r="W140" s="28"/>
      <c r="X140" s="28"/>
    </row>
    <row r="141" spans="8:24">
      <c r="H141" s="28"/>
      <c r="J141" s="28"/>
      <c r="O141" s="28"/>
      <c r="S141" s="28"/>
      <c r="T141" s="28"/>
      <c r="U141" s="28"/>
      <c r="V141" s="28"/>
      <c r="W141" s="28"/>
      <c r="X141" s="28"/>
    </row>
    <row r="142" spans="8:24">
      <c r="H142" s="28"/>
      <c r="J142" s="28"/>
      <c r="O142" s="28"/>
      <c r="S142" s="28"/>
      <c r="T142" s="28"/>
      <c r="U142" s="28"/>
      <c r="V142" s="28"/>
      <c r="W142" s="28"/>
      <c r="X142" s="28"/>
    </row>
    <row r="143" spans="8:24">
      <c r="H143" s="28"/>
      <c r="J143" s="28"/>
      <c r="O143" s="28"/>
      <c r="S143" s="28"/>
      <c r="T143" s="28"/>
      <c r="U143" s="28"/>
      <c r="V143" s="28"/>
      <c r="W143" s="28"/>
      <c r="X143" s="28"/>
    </row>
    <row r="144" spans="8:24">
      <c r="H144" s="28"/>
      <c r="J144" s="28"/>
      <c r="O144" s="28"/>
      <c r="S144" s="28"/>
      <c r="T144" s="28"/>
      <c r="U144" s="28"/>
      <c r="V144" s="28"/>
      <c r="W144" s="28"/>
      <c r="X144" s="28"/>
    </row>
    <row r="145" spans="8:24">
      <c r="H145" s="28"/>
      <c r="J145" s="28"/>
      <c r="O145" s="28"/>
      <c r="S145" s="28"/>
      <c r="T145" s="28"/>
      <c r="U145" s="28"/>
      <c r="V145" s="28"/>
      <c r="W145" s="28"/>
      <c r="X145" s="28"/>
    </row>
    <row r="146" spans="8:24">
      <c r="H146" s="28"/>
      <c r="J146" s="28"/>
      <c r="O146" s="28"/>
      <c r="S146" s="28"/>
      <c r="T146" s="28"/>
      <c r="U146" s="28"/>
      <c r="V146" s="28"/>
      <c r="W146" s="28"/>
      <c r="X146" s="28"/>
    </row>
    <row r="147" spans="8:24">
      <c r="H147" s="28"/>
      <c r="J147" s="28"/>
      <c r="O147" s="28"/>
      <c r="S147" s="28"/>
      <c r="T147" s="28"/>
      <c r="U147" s="28"/>
      <c r="V147" s="28"/>
      <c r="W147" s="28"/>
      <c r="X147" s="28"/>
    </row>
    <row r="148" spans="8:24">
      <c r="H148" s="28"/>
      <c r="J148" s="28"/>
      <c r="O148" s="28"/>
      <c r="S148" s="28"/>
      <c r="T148" s="28"/>
      <c r="U148" s="28"/>
      <c r="V148" s="28"/>
      <c r="W148" s="28"/>
      <c r="X148" s="28"/>
    </row>
    <row r="149" spans="8:24">
      <c r="H149" s="28"/>
      <c r="J149" s="28"/>
      <c r="O149" s="28"/>
      <c r="S149" s="28"/>
      <c r="T149" s="28"/>
      <c r="U149" s="28"/>
      <c r="V149" s="28"/>
      <c r="W149" s="28"/>
      <c r="X149" s="28"/>
    </row>
    <row r="150" spans="8:24">
      <c r="H150" s="28"/>
      <c r="J150" s="28"/>
      <c r="O150" s="28"/>
      <c r="S150" s="28"/>
      <c r="T150" s="28"/>
      <c r="U150" s="28"/>
      <c r="V150" s="28"/>
      <c r="W150" s="28"/>
      <c r="X150" s="28"/>
    </row>
    <row r="151" spans="8:24">
      <c r="H151" s="28"/>
      <c r="J151" s="28"/>
      <c r="O151" s="28"/>
      <c r="S151" s="28"/>
      <c r="T151" s="28"/>
      <c r="U151" s="28"/>
      <c r="V151" s="28"/>
      <c r="W151" s="28"/>
      <c r="X151" s="28"/>
    </row>
    <row r="152" spans="8:24">
      <c r="H152" s="28"/>
      <c r="J152" s="28"/>
      <c r="O152" s="28"/>
      <c r="S152" s="28"/>
      <c r="T152" s="28"/>
      <c r="U152" s="28"/>
      <c r="V152" s="28"/>
      <c r="W152" s="28"/>
      <c r="X152" s="28"/>
    </row>
    <row r="153" spans="8:24">
      <c r="H153" s="28"/>
      <c r="J153" s="28"/>
      <c r="O153" s="28"/>
      <c r="S153" s="28"/>
      <c r="T153" s="28"/>
      <c r="U153" s="28"/>
      <c r="V153" s="28"/>
      <c r="W153" s="28"/>
      <c r="X153" s="28"/>
    </row>
    <row r="154" spans="8:24">
      <c r="H154" s="28"/>
      <c r="J154" s="28"/>
      <c r="O154" s="28"/>
      <c r="S154" s="28"/>
      <c r="T154" s="28"/>
      <c r="U154" s="28"/>
      <c r="V154" s="28"/>
      <c r="W154" s="28"/>
      <c r="X154" s="28"/>
    </row>
    <row r="155" spans="8:24">
      <c r="H155" s="28"/>
      <c r="J155" s="28"/>
      <c r="O155" s="28"/>
      <c r="S155" s="28"/>
      <c r="T155" s="28"/>
      <c r="U155" s="28"/>
      <c r="V155" s="28"/>
      <c r="W155" s="28"/>
      <c r="X155" s="28"/>
    </row>
    <row r="156" spans="8:24">
      <c r="H156" s="28"/>
      <c r="J156" s="28"/>
      <c r="O156" s="28"/>
      <c r="S156" s="28"/>
      <c r="T156" s="28"/>
      <c r="U156" s="28"/>
      <c r="V156" s="28"/>
      <c r="W156" s="28"/>
      <c r="X156" s="28"/>
    </row>
    <row r="157" spans="8:24">
      <c r="H157" s="28"/>
      <c r="J157" s="28"/>
      <c r="O157" s="28"/>
      <c r="S157" s="28"/>
      <c r="T157" s="28"/>
      <c r="U157" s="28"/>
      <c r="V157" s="28"/>
      <c r="W157" s="28"/>
      <c r="X157" s="28"/>
    </row>
    <row r="158" spans="8:24">
      <c r="H158" s="28"/>
      <c r="J158" s="28"/>
      <c r="O158" s="28"/>
      <c r="S158" s="28"/>
      <c r="T158" s="28"/>
      <c r="U158" s="28"/>
      <c r="V158" s="28"/>
      <c r="W158" s="28"/>
      <c r="X158" s="28"/>
    </row>
    <row r="159" spans="8:24">
      <c r="H159" s="28"/>
      <c r="J159" s="28"/>
      <c r="O159" s="28"/>
      <c r="S159" s="28"/>
      <c r="T159" s="28"/>
      <c r="U159" s="28"/>
      <c r="V159" s="28"/>
      <c r="W159" s="28"/>
      <c r="X159" s="28"/>
    </row>
    <row r="160" spans="8:24">
      <c r="H160" s="28"/>
      <c r="J160" s="28"/>
      <c r="O160" s="28"/>
      <c r="S160" s="28"/>
      <c r="T160" s="28"/>
      <c r="U160" s="28"/>
      <c r="V160" s="28"/>
      <c r="W160" s="28"/>
      <c r="X160" s="28"/>
    </row>
    <row r="161" spans="8:24">
      <c r="H161" s="28"/>
      <c r="J161" s="28"/>
      <c r="O161" s="28"/>
      <c r="S161" s="28"/>
      <c r="T161" s="28"/>
      <c r="U161" s="28"/>
      <c r="V161" s="28"/>
      <c r="W161" s="28"/>
      <c r="X161" s="28"/>
    </row>
    <row r="162" spans="8:24">
      <c r="H162" s="28"/>
      <c r="J162" s="28"/>
      <c r="O162" s="28"/>
    </row>
    <row r="163" spans="8:24">
      <c r="H163" s="35"/>
      <c r="J163" s="28"/>
      <c r="O163" s="35"/>
      <c r="S163" s="28"/>
      <c r="T163" s="28"/>
      <c r="U163" s="28"/>
      <c r="V163" s="35"/>
      <c r="W163" s="28"/>
      <c r="X163" s="28"/>
    </row>
    <row r="164" spans="8:24">
      <c r="H164" s="35"/>
      <c r="J164" s="28"/>
      <c r="O164" s="35"/>
      <c r="S164" s="28"/>
      <c r="T164" s="28"/>
      <c r="U164" s="28"/>
      <c r="V164" s="35"/>
      <c r="W164" s="28"/>
      <c r="X164" s="28"/>
    </row>
    <row r="165" spans="8:24">
      <c r="H165" s="35"/>
      <c r="J165" s="28"/>
      <c r="O165" s="35"/>
      <c r="S165" s="28"/>
      <c r="T165" s="28"/>
      <c r="U165" s="28"/>
      <c r="V165" s="35"/>
      <c r="W165" s="28"/>
      <c r="X165" s="28"/>
    </row>
    <row r="166" spans="8:24">
      <c r="H166" s="35"/>
      <c r="J166" s="28"/>
      <c r="O166" s="35"/>
      <c r="S166" s="28"/>
      <c r="T166" s="28"/>
      <c r="U166" s="28"/>
      <c r="V166" s="35"/>
      <c r="W166" s="28"/>
      <c r="X166" s="28"/>
    </row>
    <row r="167" spans="8:24">
      <c r="H167" s="35"/>
      <c r="J167" s="28"/>
      <c r="O167" s="35"/>
      <c r="S167" s="28"/>
      <c r="T167" s="28"/>
      <c r="U167" s="28"/>
      <c r="V167" s="35"/>
      <c r="W167" s="28"/>
      <c r="X167" s="28"/>
    </row>
    <row r="168" spans="8:24">
      <c r="H168" s="35"/>
      <c r="J168" s="28"/>
      <c r="O168" s="35"/>
      <c r="S168" s="28"/>
      <c r="T168" s="28"/>
      <c r="U168" s="28"/>
      <c r="V168" s="35"/>
      <c r="W168" s="28"/>
      <c r="X168" s="28"/>
    </row>
    <row r="169" spans="8:24">
      <c r="H169" s="35"/>
      <c r="J169" s="28"/>
      <c r="O169" s="35"/>
      <c r="S169" s="28"/>
      <c r="T169" s="28"/>
      <c r="U169" s="28"/>
      <c r="V169" s="35"/>
      <c r="W169" s="28"/>
      <c r="X169" s="28"/>
    </row>
    <row r="170" spans="8:24">
      <c r="H170" s="35"/>
      <c r="J170" s="28"/>
      <c r="O170" s="35"/>
      <c r="S170" s="28"/>
      <c r="T170" s="28"/>
      <c r="U170" s="28"/>
      <c r="V170" s="35"/>
      <c r="W170" s="28"/>
      <c r="X170" s="28"/>
    </row>
    <row r="171" spans="8:24">
      <c r="H171" s="35"/>
      <c r="J171" s="28"/>
      <c r="O171" s="35"/>
      <c r="S171" s="28"/>
      <c r="T171" s="28"/>
      <c r="U171" s="28"/>
      <c r="V171" s="35"/>
      <c r="W171" s="28"/>
      <c r="X171" s="28"/>
    </row>
    <row r="172" spans="8:24">
      <c r="H172" s="35"/>
      <c r="J172" s="28"/>
      <c r="O172" s="35"/>
      <c r="S172" s="28"/>
      <c r="T172" s="28"/>
      <c r="U172" s="28"/>
      <c r="V172" s="35"/>
      <c r="W172" s="28"/>
      <c r="X172" s="28"/>
    </row>
    <row r="173" spans="8:24">
      <c r="H173" s="35"/>
      <c r="J173" s="28"/>
      <c r="O173" s="35"/>
      <c r="S173" s="28"/>
      <c r="T173" s="28"/>
      <c r="U173" s="28"/>
      <c r="V173" s="35"/>
      <c r="W173" s="28"/>
      <c r="X173" s="28"/>
    </row>
    <row r="174" spans="8:24">
      <c r="H174" s="35"/>
      <c r="J174" s="28"/>
      <c r="O174" s="35"/>
      <c r="S174" s="28"/>
      <c r="T174" s="28"/>
      <c r="U174" s="28"/>
      <c r="V174" s="35"/>
      <c r="W174" s="28"/>
      <c r="X174" s="28"/>
    </row>
    <row r="175" spans="8:24">
      <c r="H175" s="35"/>
      <c r="J175" s="28"/>
      <c r="O175" s="35"/>
      <c r="S175" s="28"/>
      <c r="T175" s="28"/>
      <c r="U175" s="28"/>
      <c r="V175" s="35"/>
      <c r="W175" s="28"/>
      <c r="X175" s="28"/>
    </row>
    <row r="176" spans="8:24">
      <c r="H176" s="35"/>
      <c r="J176" s="28"/>
      <c r="O176" s="35"/>
      <c r="S176" s="28"/>
      <c r="T176" s="28"/>
      <c r="U176" s="28"/>
      <c r="V176" s="35"/>
      <c r="W176" s="28"/>
      <c r="X176" s="28"/>
    </row>
    <row r="177" spans="8:24">
      <c r="H177" s="35"/>
      <c r="J177" s="28"/>
      <c r="O177" s="35"/>
      <c r="S177" s="28"/>
      <c r="T177" s="28"/>
      <c r="U177" s="28"/>
      <c r="V177" s="35"/>
      <c r="W177" s="28"/>
      <c r="X177" s="28"/>
    </row>
    <row r="178" spans="8:24">
      <c r="H178" s="35"/>
      <c r="J178" s="28"/>
      <c r="O178" s="35"/>
      <c r="S178" s="28"/>
      <c r="T178" s="28"/>
      <c r="U178" s="28"/>
      <c r="V178" s="35"/>
      <c r="W178" s="28"/>
      <c r="X178" s="28"/>
    </row>
    <row r="179" spans="8:24">
      <c r="H179" s="35"/>
      <c r="J179" s="28"/>
      <c r="O179" s="35"/>
      <c r="S179" s="28"/>
      <c r="T179" s="28"/>
      <c r="U179" s="28"/>
      <c r="V179" s="35"/>
      <c r="W179" s="28"/>
      <c r="X179" s="28"/>
    </row>
    <row r="180" spans="8:24">
      <c r="H180" s="35"/>
      <c r="J180" s="28"/>
      <c r="O180" s="35"/>
      <c r="S180" s="28"/>
      <c r="T180" s="28"/>
      <c r="U180" s="28"/>
      <c r="V180" s="35"/>
      <c r="W180" s="28"/>
      <c r="X180" s="28"/>
    </row>
    <row r="181" spans="8:24">
      <c r="H181" s="35"/>
      <c r="J181" s="28"/>
      <c r="O181" s="35"/>
      <c r="S181" s="28"/>
      <c r="T181" s="28"/>
      <c r="U181" s="28"/>
      <c r="V181" s="35"/>
      <c r="W181" s="28"/>
      <c r="X181" s="28"/>
    </row>
    <row r="182" spans="8:24">
      <c r="H182" s="35"/>
      <c r="J182" s="28"/>
      <c r="O182" s="35"/>
      <c r="S182" s="28"/>
      <c r="T182" s="28"/>
      <c r="U182" s="28"/>
      <c r="V182" s="35"/>
      <c r="W182" s="28"/>
      <c r="X182" s="28"/>
    </row>
    <row r="183" spans="8:24">
      <c r="H183" s="35"/>
      <c r="J183" s="28"/>
      <c r="O183" s="35"/>
      <c r="S183" s="28"/>
      <c r="T183" s="28"/>
      <c r="U183" s="28"/>
      <c r="V183" s="35"/>
      <c r="W183" s="28"/>
      <c r="X183" s="28"/>
    </row>
    <row r="184" spans="8:24">
      <c r="H184" s="35"/>
      <c r="J184" s="28"/>
      <c r="O184" s="35"/>
      <c r="S184" s="28"/>
      <c r="T184" s="28"/>
      <c r="U184" s="28"/>
      <c r="V184" s="35"/>
      <c r="W184" s="28"/>
      <c r="X184" s="28"/>
    </row>
    <row r="185" spans="8:24">
      <c r="H185" s="35"/>
      <c r="J185" s="28"/>
      <c r="O185" s="35"/>
      <c r="S185" s="28"/>
      <c r="T185" s="28"/>
      <c r="U185" s="28"/>
      <c r="V185" s="35"/>
      <c r="W185" s="28"/>
      <c r="X185" s="28"/>
    </row>
    <row r="186" spans="8:24">
      <c r="H186" s="35"/>
      <c r="J186" s="28"/>
      <c r="O186" s="35"/>
      <c r="S186" s="28"/>
      <c r="T186" s="28"/>
      <c r="U186" s="28"/>
      <c r="V186" s="35"/>
      <c r="W186" s="28"/>
      <c r="X186" s="28"/>
    </row>
    <row r="187" spans="8:24">
      <c r="H187" s="35"/>
      <c r="J187" s="28"/>
      <c r="O187" s="35"/>
      <c r="S187" s="28"/>
      <c r="T187" s="28"/>
      <c r="U187" s="28"/>
      <c r="V187" s="35"/>
      <c r="W187" s="28"/>
      <c r="X187" s="28"/>
    </row>
    <row r="188" spans="8:24">
      <c r="H188" s="35"/>
      <c r="J188" s="28"/>
      <c r="O188" s="35"/>
      <c r="S188" s="28"/>
      <c r="T188" s="28"/>
      <c r="U188" s="28"/>
      <c r="V188" s="35"/>
      <c r="W188" s="28"/>
      <c r="X188" s="28"/>
    </row>
    <row r="189" spans="8:24">
      <c r="H189" s="35"/>
      <c r="J189" s="28"/>
      <c r="O189" s="35"/>
      <c r="S189" s="28"/>
      <c r="T189" s="28"/>
      <c r="U189" s="28"/>
      <c r="V189" s="35"/>
      <c r="W189" s="28"/>
      <c r="X189" s="28"/>
    </row>
    <row r="190" spans="8:24">
      <c r="H190" s="35"/>
      <c r="J190" s="28"/>
      <c r="O190" s="35"/>
      <c r="S190" s="28"/>
      <c r="T190" s="28"/>
      <c r="U190" s="28"/>
      <c r="V190" s="35"/>
      <c r="W190" s="28"/>
      <c r="X190" s="28"/>
    </row>
    <row r="191" spans="8:24">
      <c r="H191" s="35"/>
      <c r="J191" s="28"/>
      <c r="O191" s="35"/>
      <c r="S191" s="28"/>
      <c r="T191" s="28"/>
      <c r="U191" s="28"/>
      <c r="V191" s="35"/>
      <c r="W191" s="28"/>
      <c r="X191" s="28"/>
    </row>
    <row r="192" spans="8:24">
      <c r="H192" s="35"/>
      <c r="J192" s="28"/>
      <c r="O192" s="35"/>
      <c r="S192" s="28"/>
      <c r="T192" s="28"/>
      <c r="U192" s="28"/>
      <c r="V192" s="35"/>
      <c r="W192" s="28"/>
      <c r="X192" s="28"/>
    </row>
    <row r="193" spans="8:24">
      <c r="H193" s="35"/>
      <c r="J193" s="28"/>
      <c r="O193" s="35"/>
      <c r="S193" s="28"/>
      <c r="T193" s="28"/>
      <c r="U193" s="28"/>
      <c r="V193" s="35"/>
      <c r="W193" s="28"/>
      <c r="X193" s="28"/>
    </row>
    <row r="194" spans="8:24">
      <c r="H194" s="35"/>
      <c r="J194" s="28"/>
      <c r="O194" s="35"/>
      <c r="S194" s="28"/>
      <c r="T194" s="28"/>
      <c r="U194" s="28"/>
      <c r="V194" s="35"/>
      <c r="W194" s="28"/>
      <c r="X194" s="28"/>
    </row>
    <row r="195" spans="8:24">
      <c r="H195" s="35"/>
      <c r="J195" s="28"/>
      <c r="O195" s="35"/>
      <c r="S195" s="28"/>
      <c r="T195" s="28"/>
      <c r="U195" s="28"/>
      <c r="V195" s="35"/>
      <c r="W195" s="28"/>
      <c r="X195" s="28"/>
    </row>
    <row r="196" spans="8:24">
      <c r="H196" s="35"/>
      <c r="J196" s="28"/>
      <c r="O196" s="35"/>
      <c r="S196" s="28"/>
      <c r="T196" s="28"/>
      <c r="U196" s="28"/>
      <c r="V196" s="35"/>
      <c r="W196" s="28"/>
      <c r="X196" s="28"/>
    </row>
    <row r="197" spans="8:24">
      <c r="H197" s="35"/>
      <c r="J197" s="28"/>
      <c r="O197" s="35"/>
      <c r="S197" s="28"/>
      <c r="T197" s="28"/>
      <c r="U197" s="28"/>
      <c r="V197" s="35"/>
      <c r="W197" s="28"/>
      <c r="X197" s="28"/>
    </row>
    <row r="198" spans="8:24">
      <c r="H198" s="35"/>
      <c r="J198" s="28"/>
      <c r="O198" s="35"/>
      <c r="S198" s="28"/>
      <c r="T198" s="28"/>
      <c r="U198" s="28"/>
      <c r="V198" s="35"/>
      <c r="W198" s="28"/>
      <c r="X198" s="28"/>
    </row>
    <row r="199" spans="8:24">
      <c r="H199" s="35"/>
      <c r="J199" s="28"/>
      <c r="O199" s="35"/>
      <c r="S199" s="28"/>
      <c r="T199" s="28"/>
      <c r="U199" s="28"/>
      <c r="V199" s="35"/>
      <c r="W199" s="28"/>
      <c r="X199" s="28"/>
    </row>
    <row r="200" spans="8:24">
      <c r="H200" s="35"/>
      <c r="J200" s="28"/>
      <c r="O200" s="35"/>
      <c r="S200" s="28"/>
      <c r="T200" s="28"/>
      <c r="U200" s="28"/>
      <c r="V200" s="35"/>
      <c r="W200" s="28"/>
      <c r="X200" s="28"/>
    </row>
    <row r="201" spans="8:24">
      <c r="H201" s="35"/>
      <c r="J201" s="28"/>
      <c r="O201" s="35"/>
      <c r="S201" s="28"/>
      <c r="T201" s="28"/>
      <c r="U201" s="28"/>
      <c r="V201" s="35"/>
      <c r="W201" s="28"/>
      <c r="X201" s="28"/>
    </row>
    <row r="202" spans="8:24">
      <c r="H202" s="35"/>
      <c r="J202" s="28"/>
      <c r="O202" s="35"/>
      <c r="S202" s="28"/>
      <c r="T202" s="28"/>
      <c r="U202" s="28"/>
      <c r="V202" s="35"/>
      <c r="W202" s="28"/>
      <c r="X202" s="28"/>
    </row>
    <row r="203" spans="8:24">
      <c r="H203" s="35"/>
      <c r="J203" s="28"/>
      <c r="O203" s="35"/>
      <c r="S203" s="28"/>
      <c r="T203" s="28"/>
      <c r="U203" s="28"/>
      <c r="V203" s="35"/>
      <c r="W203" s="28"/>
      <c r="X203" s="28"/>
    </row>
    <row r="204" spans="8:24">
      <c r="H204" s="35"/>
      <c r="J204" s="28"/>
      <c r="O204" s="35"/>
      <c r="S204" s="28"/>
      <c r="T204" s="28"/>
      <c r="U204" s="28"/>
      <c r="V204" s="35"/>
      <c r="W204" s="28"/>
      <c r="X204" s="28"/>
    </row>
    <row r="205" spans="8:24">
      <c r="H205" s="35"/>
      <c r="J205" s="28"/>
      <c r="O205" s="35"/>
      <c r="S205" s="28"/>
      <c r="T205" s="28"/>
      <c r="U205" s="28"/>
      <c r="V205" s="35"/>
      <c r="W205" s="28"/>
      <c r="X205" s="28"/>
    </row>
    <row r="206" spans="8:24">
      <c r="H206" s="35"/>
      <c r="J206" s="28"/>
      <c r="O206" s="35"/>
      <c r="S206" s="28"/>
      <c r="T206" s="28"/>
      <c r="U206" s="28"/>
      <c r="V206" s="35"/>
      <c r="W206" s="28"/>
      <c r="X206" s="28"/>
    </row>
    <row r="207" spans="8:24">
      <c r="H207" s="35"/>
      <c r="J207" s="28"/>
      <c r="O207" s="35"/>
      <c r="S207" s="28"/>
      <c r="T207" s="28"/>
      <c r="U207" s="28"/>
      <c r="V207" s="35"/>
      <c r="W207" s="28"/>
      <c r="X207" s="28"/>
    </row>
    <row r="208" spans="8:24">
      <c r="H208" s="35"/>
      <c r="J208" s="28"/>
      <c r="O208" s="35"/>
      <c r="S208" s="28"/>
      <c r="T208" s="28"/>
      <c r="U208" s="28"/>
      <c r="V208" s="35"/>
      <c r="W208" s="28"/>
      <c r="X208" s="28"/>
    </row>
    <row r="209" spans="8:24">
      <c r="H209" s="35"/>
      <c r="J209" s="28"/>
      <c r="O209" s="35"/>
      <c r="S209" s="28"/>
      <c r="T209" s="28"/>
      <c r="U209" s="28"/>
      <c r="V209" s="35"/>
      <c r="W209" s="28"/>
      <c r="X209" s="28"/>
    </row>
    <row r="210" spans="8:24">
      <c r="H210" s="35"/>
      <c r="J210" s="28"/>
      <c r="O210" s="35"/>
      <c r="S210" s="28"/>
      <c r="T210" s="28"/>
      <c r="U210" s="28"/>
      <c r="V210" s="35"/>
      <c r="W210" s="28"/>
      <c r="X210" s="28"/>
    </row>
    <row r="211" spans="8:24">
      <c r="H211" s="35"/>
      <c r="J211" s="28"/>
      <c r="O211" s="35"/>
      <c r="S211" s="28"/>
      <c r="T211" s="28"/>
      <c r="U211" s="28"/>
      <c r="V211" s="35"/>
      <c r="W211" s="28"/>
      <c r="X211" s="28"/>
    </row>
    <row r="212" spans="8:24">
      <c r="H212" s="35"/>
      <c r="J212" s="28"/>
      <c r="O212" s="35"/>
      <c r="S212" s="28"/>
      <c r="T212" s="28"/>
      <c r="U212" s="28"/>
      <c r="V212" s="35"/>
      <c r="W212" s="28"/>
      <c r="X212" s="28"/>
    </row>
    <row r="213" spans="8:24">
      <c r="H213" s="35"/>
      <c r="J213" s="28"/>
      <c r="O213" s="35"/>
      <c r="S213" s="28"/>
      <c r="T213" s="28"/>
      <c r="U213" s="28"/>
      <c r="V213" s="35"/>
      <c r="W213" s="28"/>
      <c r="X213" s="28"/>
    </row>
    <row r="214" spans="8:24">
      <c r="H214" s="35"/>
      <c r="J214" s="28"/>
      <c r="O214" s="35"/>
      <c r="S214" s="28"/>
      <c r="T214" s="28"/>
      <c r="U214" s="28"/>
      <c r="V214" s="35"/>
      <c r="W214" s="28"/>
      <c r="X214" s="28"/>
    </row>
    <row r="215" spans="8:24">
      <c r="H215" s="35"/>
      <c r="J215" s="28"/>
      <c r="O215" s="35"/>
      <c r="S215" s="28"/>
      <c r="T215" s="28"/>
      <c r="U215" s="28"/>
      <c r="V215" s="35"/>
      <c r="W215" s="28"/>
      <c r="X215" s="28"/>
    </row>
    <row r="216" spans="8:24">
      <c r="H216" s="35"/>
      <c r="J216" s="28"/>
      <c r="O216" s="35"/>
      <c r="S216" s="28"/>
      <c r="T216" s="28"/>
      <c r="U216" s="28"/>
      <c r="V216" s="35"/>
      <c r="W216" s="28"/>
      <c r="X216" s="28"/>
    </row>
    <row r="217" spans="8:24">
      <c r="H217" s="35"/>
      <c r="J217" s="28"/>
      <c r="O217" s="35"/>
      <c r="S217" s="28"/>
      <c r="T217" s="28"/>
      <c r="U217" s="28"/>
      <c r="V217" s="35"/>
      <c r="W217" s="28"/>
      <c r="X217" s="28"/>
    </row>
    <row r="218" spans="8:24">
      <c r="H218" s="35"/>
      <c r="J218" s="28"/>
      <c r="O218" s="35"/>
      <c r="S218" s="28"/>
      <c r="T218" s="28"/>
      <c r="U218" s="28"/>
      <c r="V218" s="35"/>
      <c r="W218" s="28"/>
      <c r="X218" s="28"/>
    </row>
    <row r="219" spans="8:24">
      <c r="H219" s="35"/>
      <c r="J219" s="28"/>
      <c r="O219" s="35"/>
      <c r="S219" s="28"/>
      <c r="T219" s="28"/>
      <c r="U219" s="28"/>
      <c r="V219" s="35"/>
      <c r="W219" s="28"/>
      <c r="X219" s="28"/>
    </row>
    <row r="220" spans="8:24">
      <c r="H220" s="35"/>
      <c r="J220" s="28"/>
      <c r="O220" s="35"/>
      <c r="S220" s="28"/>
      <c r="T220" s="28"/>
      <c r="U220" s="28"/>
      <c r="V220" s="35"/>
      <c r="W220" s="28"/>
      <c r="X220" s="28"/>
    </row>
    <row r="221" spans="8:24">
      <c r="H221" s="35"/>
      <c r="J221" s="28"/>
      <c r="O221" s="35"/>
      <c r="S221" s="28"/>
      <c r="T221" s="28"/>
      <c r="U221" s="28"/>
      <c r="V221" s="35"/>
      <c r="W221" s="28"/>
      <c r="X221" s="28"/>
    </row>
    <row r="222" spans="8:24">
      <c r="H222" s="35"/>
      <c r="J222" s="28"/>
      <c r="O222" s="35"/>
      <c r="S222" s="28"/>
      <c r="T222" s="28"/>
      <c r="U222" s="28"/>
      <c r="V222" s="35"/>
      <c r="W222" s="28"/>
      <c r="X222" s="28"/>
    </row>
    <row r="223" spans="8:24">
      <c r="H223" s="35"/>
      <c r="J223" s="28"/>
      <c r="O223" s="35"/>
      <c r="S223" s="28"/>
      <c r="T223" s="28"/>
      <c r="U223" s="28"/>
      <c r="V223" s="35"/>
      <c r="W223" s="28"/>
      <c r="X223" s="28"/>
    </row>
    <row r="224" spans="8:24">
      <c r="H224" s="35"/>
      <c r="J224" s="28"/>
      <c r="O224" s="35"/>
      <c r="S224" s="28"/>
      <c r="T224" s="28"/>
      <c r="U224" s="28"/>
      <c r="V224" s="35"/>
      <c r="W224" s="28"/>
      <c r="X224" s="28"/>
    </row>
    <row r="225" spans="8:24">
      <c r="H225" s="35"/>
      <c r="J225" s="28"/>
      <c r="O225" s="35"/>
      <c r="S225" s="28"/>
      <c r="T225" s="28"/>
      <c r="U225" s="28"/>
      <c r="V225" s="35"/>
      <c r="W225" s="28"/>
      <c r="X225" s="28"/>
    </row>
    <row r="226" spans="8:24">
      <c r="H226" s="35"/>
      <c r="J226" s="28"/>
      <c r="O226" s="35"/>
      <c r="S226" s="28"/>
      <c r="T226" s="28"/>
      <c r="U226" s="28"/>
      <c r="V226" s="35"/>
      <c r="W226" s="28"/>
      <c r="X226" s="28"/>
    </row>
    <row r="227" spans="8:24">
      <c r="H227" s="35"/>
      <c r="J227" s="28"/>
      <c r="O227" s="35"/>
      <c r="S227" s="28"/>
      <c r="T227" s="28"/>
      <c r="U227" s="28"/>
      <c r="V227" s="35"/>
      <c r="W227" s="28"/>
      <c r="X227" s="28"/>
    </row>
    <row r="228" spans="8:24">
      <c r="H228" s="35"/>
      <c r="J228" s="28"/>
      <c r="O228" s="35"/>
      <c r="S228" s="28"/>
      <c r="T228" s="28"/>
      <c r="U228" s="28"/>
      <c r="V228" s="35"/>
      <c r="W228" s="28"/>
      <c r="X228" s="28"/>
    </row>
    <row r="229" spans="8:24">
      <c r="H229" s="35"/>
      <c r="J229" s="28"/>
      <c r="O229" s="35"/>
      <c r="S229" s="28"/>
      <c r="T229" s="28"/>
      <c r="U229" s="28"/>
      <c r="V229" s="35"/>
      <c r="W229" s="28"/>
      <c r="X229" s="28"/>
    </row>
    <row r="230" spans="8:24">
      <c r="H230" s="35"/>
      <c r="J230" s="28"/>
      <c r="O230" s="35"/>
      <c r="S230" s="28"/>
      <c r="T230" s="28"/>
      <c r="U230" s="28"/>
      <c r="V230" s="35"/>
      <c r="W230" s="28"/>
      <c r="X230" s="28"/>
    </row>
    <row r="231" spans="8:24">
      <c r="H231" s="35"/>
      <c r="J231" s="28"/>
      <c r="O231" s="35"/>
      <c r="S231" s="28"/>
      <c r="T231" s="28"/>
      <c r="U231" s="28"/>
      <c r="V231" s="35"/>
      <c r="W231" s="28"/>
      <c r="X231" s="28"/>
    </row>
    <row r="232" spans="8:24">
      <c r="H232" s="35"/>
      <c r="J232" s="28"/>
      <c r="O232" s="35"/>
      <c r="S232" s="28"/>
      <c r="T232" s="28"/>
      <c r="U232" s="28"/>
      <c r="V232" s="35"/>
      <c r="W232" s="28"/>
      <c r="X232" s="28"/>
    </row>
    <row r="233" spans="8:24">
      <c r="H233" s="35"/>
      <c r="J233" s="28"/>
      <c r="O233" s="35"/>
      <c r="S233" s="28"/>
      <c r="T233" s="28"/>
      <c r="U233" s="28"/>
      <c r="V233" s="35"/>
      <c r="W233" s="28"/>
      <c r="X233" s="28"/>
    </row>
    <row r="234" spans="8:24">
      <c r="H234" s="35"/>
      <c r="J234" s="28"/>
      <c r="O234" s="35"/>
      <c r="S234" s="28"/>
      <c r="T234" s="28"/>
      <c r="U234" s="28"/>
      <c r="V234" s="35"/>
      <c r="W234" s="28"/>
      <c r="X234" s="28"/>
    </row>
    <row r="235" spans="8:24">
      <c r="H235" s="35"/>
      <c r="J235" s="28"/>
      <c r="O235" s="35"/>
      <c r="S235" s="28"/>
      <c r="T235" s="28"/>
      <c r="U235" s="28"/>
      <c r="V235" s="35"/>
      <c r="W235" s="28"/>
      <c r="X235" s="28"/>
    </row>
    <row r="236" spans="8:24">
      <c r="H236" s="35"/>
      <c r="J236" s="28"/>
      <c r="O236" s="35"/>
      <c r="S236" s="28"/>
      <c r="T236" s="28"/>
      <c r="U236" s="28"/>
      <c r="V236" s="35"/>
      <c r="W236" s="28"/>
      <c r="X236" s="28"/>
    </row>
    <row r="237" spans="8:24">
      <c r="H237" s="35"/>
      <c r="J237" s="28"/>
      <c r="O237" s="35"/>
      <c r="S237" s="28"/>
      <c r="T237" s="28"/>
      <c r="U237" s="28"/>
      <c r="V237" s="35"/>
      <c r="W237" s="28"/>
      <c r="X237" s="28"/>
    </row>
    <row r="238" spans="8:24">
      <c r="H238" s="35"/>
      <c r="J238" s="28"/>
      <c r="O238" s="35"/>
      <c r="S238" s="28"/>
      <c r="T238" s="28"/>
      <c r="U238" s="28"/>
      <c r="V238" s="35"/>
      <c r="W238" s="28"/>
      <c r="X238" s="28"/>
    </row>
    <row r="239" spans="8:24">
      <c r="H239" s="35"/>
      <c r="J239" s="28"/>
      <c r="O239" s="35"/>
      <c r="S239" s="28"/>
      <c r="T239" s="28"/>
      <c r="U239" s="28"/>
      <c r="V239" s="35"/>
      <c r="W239" s="28"/>
      <c r="X239" s="28"/>
    </row>
    <row r="240" spans="8:24">
      <c r="H240" s="35"/>
      <c r="J240" s="28"/>
      <c r="O240" s="35"/>
      <c r="S240" s="28"/>
      <c r="T240" s="28"/>
      <c r="U240" s="28"/>
      <c r="V240" s="35"/>
      <c r="W240" s="28"/>
      <c r="X240" s="28"/>
    </row>
    <row r="241" spans="8:24">
      <c r="H241" s="35"/>
      <c r="J241" s="28"/>
      <c r="O241" s="35"/>
      <c r="S241" s="28"/>
      <c r="T241" s="28"/>
      <c r="U241" s="28"/>
      <c r="V241" s="35"/>
      <c r="W241" s="28"/>
      <c r="X241" s="28"/>
    </row>
    <row r="242" spans="8:24">
      <c r="H242" s="35"/>
      <c r="J242" s="28"/>
      <c r="O242" s="35"/>
      <c r="S242" s="28"/>
      <c r="T242" s="28"/>
      <c r="U242" s="28"/>
      <c r="V242" s="35"/>
      <c r="W242" s="28"/>
      <c r="X242" s="28"/>
    </row>
    <row r="243" spans="8:24">
      <c r="H243" s="35"/>
      <c r="J243" s="28"/>
      <c r="O243" s="35"/>
      <c r="S243" s="28"/>
      <c r="T243" s="28"/>
      <c r="U243" s="28"/>
      <c r="V243" s="35"/>
      <c r="W243" s="28"/>
      <c r="X243" s="28"/>
    </row>
    <row r="244" spans="8:24">
      <c r="H244" s="35"/>
      <c r="J244" s="28"/>
      <c r="O244" s="35"/>
      <c r="S244" s="28"/>
      <c r="T244" s="28"/>
      <c r="U244" s="28"/>
      <c r="V244" s="35"/>
      <c r="W244" s="28"/>
      <c r="X244" s="28"/>
    </row>
    <row r="245" spans="8:24">
      <c r="H245" s="35"/>
      <c r="J245" s="28"/>
      <c r="O245" s="35"/>
      <c r="S245" s="28"/>
      <c r="T245" s="28"/>
      <c r="U245" s="28"/>
      <c r="V245" s="35"/>
      <c r="W245" s="28"/>
      <c r="X245" s="28"/>
    </row>
    <row r="246" spans="8:24">
      <c r="H246" s="35"/>
      <c r="J246" s="28"/>
      <c r="O246" s="35"/>
      <c r="S246" s="28"/>
      <c r="T246" s="28"/>
      <c r="U246" s="28"/>
      <c r="V246" s="35"/>
      <c r="W246" s="28"/>
      <c r="X246" s="28"/>
    </row>
    <row r="247" spans="8:24">
      <c r="H247" s="35"/>
      <c r="J247" s="28"/>
      <c r="O247" s="35"/>
      <c r="S247" s="28"/>
      <c r="T247" s="28"/>
      <c r="U247" s="28"/>
      <c r="V247" s="35"/>
      <c r="W247" s="28"/>
      <c r="X247" s="28"/>
    </row>
    <row r="248" spans="8:24">
      <c r="H248" s="35"/>
      <c r="J248" s="28"/>
      <c r="O248" s="35"/>
      <c r="S248" s="28"/>
      <c r="T248" s="28"/>
      <c r="U248" s="28"/>
      <c r="V248" s="35"/>
      <c r="W248" s="28"/>
      <c r="X248" s="28"/>
    </row>
    <row r="249" spans="8:24">
      <c r="H249" s="35"/>
      <c r="J249" s="28"/>
      <c r="O249" s="35"/>
      <c r="S249" s="28"/>
      <c r="T249" s="28"/>
      <c r="U249" s="28"/>
      <c r="V249" s="35"/>
      <c r="W249" s="28"/>
      <c r="X249" s="28"/>
    </row>
    <row r="250" spans="8:24">
      <c r="H250" s="35"/>
      <c r="J250" s="28"/>
      <c r="O250" s="35"/>
      <c r="S250" s="28"/>
      <c r="T250" s="28"/>
      <c r="U250" s="28"/>
      <c r="V250" s="35"/>
      <c r="W250" s="28"/>
      <c r="X250" s="28"/>
    </row>
    <row r="251" spans="8:24">
      <c r="H251" s="35"/>
      <c r="J251" s="28"/>
      <c r="O251" s="35"/>
      <c r="S251" s="28"/>
      <c r="T251" s="28"/>
      <c r="U251" s="28"/>
      <c r="V251" s="35"/>
      <c r="W251" s="28"/>
      <c r="X251" s="28"/>
    </row>
    <row r="252" spans="8:24">
      <c r="H252" s="35"/>
      <c r="J252" s="28"/>
      <c r="O252" s="35"/>
      <c r="S252" s="28"/>
      <c r="T252" s="28"/>
      <c r="U252" s="28"/>
      <c r="V252" s="35"/>
      <c r="W252" s="28"/>
      <c r="X252" s="28"/>
    </row>
    <row r="253" spans="8:24">
      <c r="H253" s="35"/>
      <c r="J253" s="28"/>
      <c r="O253" s="35"/>
      <c r="S253" s="28"/>
      <c r="T253" s="28"/>
      <c r="U253" s="28"/>
      <c r="V253" s="35"/>
      <c r="W253" s="28"/>
      <c r="X253" s="28"/>
    </row>
    <row r="254" spans="8:24">
      <c r="H254" s="35"/>
      <c r="J254" s="28"/>
      <c r="O254" s="35"/>
      <c r="S254" s="28"/>
      <c r="T254" s="28"/>
      <c r="U254" s="28"/>
      <c r="V254" s="35"/>
      <c r="W254" s="28"/>
      <c r="X254" s="28"/>
    </row>
    <row r="255" spans="8:24">
      <c r="H255" s="35"/>
      <c r="J255" s="28"/>
      <c r="O255" s="35"/>
      <c r="S255" s="28"/>
      <c r="T255" s="28"/>
      <c r="U255" s="28"/>
      <c r="V255" s="35"/>
      <c r="W255" s="28"/>
      <c r="X255" s="28"/>
    </row>
    <row r="256" spans="8:24">
      <c r="H256" s="35"/>
      <c r="J256" s="28"/>
      <c r="O256" s="35"/>
      <c r="S256" s="28"/>
      <c r="T256" s="28"/>
      <c r="U256" s="28"/>
      <c r="V256" s="35"/>
      <c r="W256" s="28"/>
      <c r="X256" s="28"/>
    </row>
    <row r="257" spans="8:24">
      <c r="H257" s="35"/>
      <c r="J257" s="28"/>
      <c r="O257" s="35"/>
      <c r="S257" s="28"/>
      <c r="T257" s="28"/>
      <c r="U257" s="28"/>
      <c r="V257" s="35"/>
      <c r="W257" s="28"/>
      <c r="X257" s="28"/>
    </row>
    <row r="258" spans="8:24">
      <c r="H258" s="35"/>
      <c r="J258" s="28"/>
      <c r="O258" s="35"/>
      <c r="S258" s="28"/>
      <c r="T258" s="28"/>
      <c r="U258" s="28"/>
      <c r="V258" s="35"/>
      <c r="W258" s="28"/>
      <c r="X258" s="28"/>
    </row>
    <row r="259" spans="8:24">
      <c r="H259" s="35"/>
      <c r="J259" s="28"/>
      <c r="O259" s="35"/>
      <c r="S259" s="28"/>
      <c r="T259" s="28"/>
      <c r="U259" s="28"/>
      <c r="V259" s="35"/>
      <c r="W259" s="28"/>
      <c r="X259" s="28"/>
    </row>
    <row r="260" spans="8:24">
      <c r="H260" s="35"/>
      <c r="J260" s="28"/>
      <c r="O260" s="35"/>
      <c r="S260" s="28"/>
      <c r="T260" s="28"/>
      <c r="U260" s="28"/>
      <c r="V260" s="35"/>
      <c r="W260" s="28"/>
      <c r="X260" s="28"/>
    </row>
    <row r="261" spans="8:24">
      <c r="H261" s="35"/>
      <c r="J261" s="28"/>
      <c r="O261" s="35"/>
      <c r="S261" s="28"/>
      <c r="T261" s="28"/>
      <c r="U261" s="28"/>
      <c r="V261" s="35"/>
      <c r="W261" s="28"/>
      <c r="X261" s="28"/>
    </row>
    <row r="262" spans="8:24">
      <c r="H262" s="35"/>
      <c r="J262" s="28"/>
      <c r="O262" s="35"/>
      <c r="S262" s="28"/>
      <c r="T262" s="28"/>
      <c r="U262" s="28"/>
      <c r="V262" s="35"/>
      <c r="W262" s="28"/>
      <c r="X262" s="28"/>
    </row>
    <row r="263" spans="8:24">
      <c r="H263" s="35"/>
      <c r="J263" s="28"/>
      <c r="O263" s="35"/>
      <c r="S263" s="28"/>
      <c r="T263" s="28"/>
      <c r="U263" s="28"/>
      <c r="V263" s="35"/>
      <c r="W263" s="28"/>
      <c r="X263" s="28"/>
    </row>
    <row r="264" spans="8:24">
      <c r="H264" s="35"/>
      <c r="J264" s="28"/>
      <c r="O264" s="35"/>
      <c r="S264" s="28"/>
      <c r="T264" s="28"/>
      <c r="U264" s="28"/>
      <c r="V264" s="35"/>
      <c r="W264" s="28"/>
      <c r="X264" s="28"/>
    </row>
    <row r="265" spans="8:24">
      <c r="H265" s="35"/>
      <c r="J265" s="28"/>
      <c r="O265" s="35"/>
      <c r="S265" s="28"/>
      <c r="T265" s="28"/>
      <c r="U265" s="28"/>
      <c r="V265" s="35"/>
      <c r="W265" s="28"/>
      <c r="X265" s="28"/>
    </row>
    <row r="266" spans="8:24">
      <c r="H266" s="35"/>
      <c r="J266" s="28"/>
      <c r="O266" s="35"/>
      <c r="S266" s="28"/>
      <c r="T266" s="28"/>
      <c r="U266" s="28"/>
      <c r="V266" s="35"/>
      <c r="W266" s="28"/>
      <c r="X266" s="28"/>
    </row>
    <row r="267" spans="8:24">
      <c r="H267" s="35"/>
      <c r="J267" s="28"/>
      <c r="O267" s="35"/>
      <c r="S267" s="28"/>
      <c r="T267" s="28"/>
      <c r="U267" s="28"/>
      <c r="V267" s="35"/>
      <c r="W267" s="28"/>
      <c r="X267" s="28"/>
    </row>
    <row r="268" spans="8:24">
      <c r="H268" s="35"/>
      <c r="J268" s="28"/>
      <c r="O268" s="35"/>
      <c r="S268" s="28"/>
      <c r="T268" s="28"/>
      <c r="U268" s="28"/>
      <c r="V268" s="35"/>
      <c r="W268" s="28"/>
      <c r="X268" s="28"/>
    </row>
    <row r="269" spans="8:24">
      <c r="H269" s="35"/>
      <c r="J269" s="28"/>
      <c r="O269" s="35"/>
      <c r="S269" s="28"/>
      <c r="T269" s="28"/>
      <c r="U269" s="28"/>
      <c r="V269" s="35"/>
      <c r="W269" s="28"/>
      <c r="X269" s="28"/>
    </row>
    <row r="270" spans="8:24">
      <c r="H270" s="35"/>
      <c r="J270" s="28"/>
      <c r="O270" s="35"/>
      <c r="S270" s="28"/>
      <c r="T270" s="28"/>
      <c r="U270" s="28"/>
      <c r="V270" s="35"/>
      <c r="W270" s="28"/>
      <c r="X270" s="28"/>
    </row>
    <row r="271" spans="8:24">
      <c r="H271" s="35"/>
      <c r="J271" s="28"/>
      <c r="O271" s="35"/>
      <c r="S271" s="28"/>
      <c r="T271" s="28"/>
      <c r="U271" s="28"/>
      <c r="V271" s="35"/>
      <c r="W271" s="28"/>
      <c r="X271" s="28"/>
    </row>
    <row r="272" spans="8:24">
      <c r="H272" s="35"/>
      <c r="J272" s="28"/>
      <c r="O272" s="35"/>
      <c r="S272" s="28"/>
      <c r="T272" s="28"/>
      <c r="U272" s="28"/>
      <c r="V272" s="35"/>
      <c r="W272" s="28"/>
      <c r="X272" s="28"/>
    </row>
    <row r="273" spans="8:24">
      <c r="H273" s="35"/>
      <c r="J273" s="28"/>
      <c r="O273" s="35"/>
      <c r="S273" s="28"/>
      <c r="T273" s="28"/>
      <c r="U273" s="28"/>
      <c r="V273" s="35"/>
      <c r="W273" s="28"/>
      <c r="X273" s="28"/>
    </row>
    <row r="274" spans="8:24">
      <c r="H274" s="35"/>
      <c r="J274" s="28"/>
      <c r="O274" s="35"/>
      <c r="S274" s="28"/>
      <c r="T274" s="28"/>
      <c r="U274" s="28"/>
      <c r="V274" s="35"/>
      <c r="W274" s="28"/>
      <c r="X274" s="28"/>
    </row>
    <row r="275" spans="8:24">
      <c r="H275" s="35"/>
      <c r="J275" s="28"/>
      <c r="O275" s="35"/>
      <c r="S275" s="28"/>
      <c r="T275" s="28"/>
      <c r="U275" s="28"/>
      <c r="V275" s="35"/>
      <c r="W275" s="28"/>
      <c r="X275" s="28"/>
    </row>
    <row r="276" spans="8:24">
      <c r="H276" s="35"/>
      <c r="J276" s="28"/>
      <c r="O276" s="35"/>
      <c r="S276" s="28"/>
      <c r="T276" s="28"/>
      <c r="U276" s="28"/>
      <c r="V276" s="35"/>
      <c r="W276" s="28"/>
      <c r="X276" s="28"/>
    </row>
    <row r="277" spans="8:24">
      <c r="H277" s="35"/>
      <c r="J277" s="28"/>
      <c r="O277" s="35"/>
      <c r="S277" s="28"/>
      <c r="T277" s="28"/>
      <c r="U277" s="28"/>
      <c r="V277" s="35"/>
      <c r="W277" s="28"/>
      <c r="X277" s="28"/>
    </row>
    <row r="278" spans="8:24">
      <c r="H278" s="35"/>
      <c r="J278" s="28"/>
      <c r="O278" s="35"/>
      <c r="S278" s="28"/>
      <c r="T278" s="28"/>
      <c r="U278" s="28"/>
      <c r="V278" s="35"/>
      <c r="W278" s="28"/>
      <c r="X278" s="28"/>
    </row>
    <row r="279" spans="8:24">
      <c r="H279" s="35"/>
      <c r="J279" s="28"/>
      <c r="O279" s="35"/>
      <c r="S279" s="28"/>
      <c r="T279" s="28"/>
      <c r="U279" s="28"/>
      <c r="V279" s="35"/>
      <c r="W279" s="28"/>
      <c r="X279" s="28"/>
    </row>
    <row r="280" spans="8:24">
      <c r="H280" s="35"/>
      <c r="J280" s="28"/>
      <c r="O280" s="35"/>
      <c r="S280" s="28"/>
      <c r="T280" s="28"/>
      <c r="U280" s="28"/>
      <c r="V280" s="35"/>
      <c r="W280" s="28"/>
      <c r="X280" s="28"/>
    </row>
    <row r="281" spans="8:24">
      <c r="H281" s="35"/>
      <c r="J281" s="28"/>
      <c r="O281" s="35"/>
      <c r="S281" s="28"/>
      <c r="T281" s="28"/>
      <c r="U281" s="28"/>
      <c r="V281" s="35"/>
      <c r="W281" s="28"/>
      <c r="X281" s="28"/>
    </row>
    <row r="282" spans="8:24">
      <c r="H282" s="35"/>
      <c r="J282" s="28"/>
      <c r="O282" s="35"/>
      <c r="S282" s="28"/>
      <c r="T282" s="28"/>
      <c r="U282" s="28"/>
      <c r="V282" s="35"/>
      <c r="W282" s="28"/>
      <c r="X282" s="28"/>
    </row>
    <row r="283" spans="8:24">
      <c r="H283" s="35"/>
      <c r="J283" s="28"/>
      <c r="O283" s="35"/>
      <c r="S283" s="28"/>
      <c r="T283" s="28"/>
      <c r="U283" s="28"/>
      <c r="V283" s="35"/>
      <c r="W283" s="28"/>
      <c r="X283" s="28"/>
    </row>
    <row r="284" spans="8:24">
      <c r="H284" s="35"/>
      <c r="J284" s="28"/>
      <c r="O284" s="35"/>
      <c r="S284" s="28"/>
      <c r="T284" s="28"/>
      <c r="U284" s="28"/>
      <c r="V284" s="35"/>
      <c r="W284" s="28"/>
      <c r="X284" s="28"/>
    </row>
    <row r="285" spans="8:24">
      <c r="H285" s="35"/>
      <c r="J285" s="28"/>
      <c r="O285" s="35"/>
      <c r="S285" s="28"/>
      <c r="T285" s="28"/>
      <c r="U285" s="28"/>
      <c r="V285" s="35"/>
      <c r="W285" s="28"/>
      <c r="X285" s="28"/>
    </row>
    <row r="286" spans="8:24">
      <c r="H286" s="35"/>
      <c r="J286" s="28"/>
      <c r="O286" s="35"/>
      <c r="S286" s="28"/>
      <c r="T286" s="28"/>
      <c r="U286" s="28"/>
      <c r="V286" s="35"/>
      <c r="W286" s="28"/>
      <c r="X286" s="28"/>
    </row>
    <row r="287" spans="8:24">
      <c r="H287" s="35"/>
      <c r="J287" s="28"/>
      <c r="O287" s="35"/>
      <c r="S287" s="28"/>
      <c r="T287" s="28"/>
      <c r="U287" s="28"/>
      <c r="V287" s="35"/>
      <c r="W287" s="28"/>
      <c r="X287" s="28"/>
    </row>
    <row r="288" spans="8:24">
      <c r="H288" s="35"/>
      <c r="J288" s="28"/>
      <c r="O288" s="35"/>
      <c r="S288" s="28"/>
      <c r="T288" s="28"/>
      <c r="U288" s="28"/>
      <c r="V288" s="35"/>
      <c r="W288" s="28"/>
      <c r="X288" s="28"/>
    </row>
    <row r="289" spans="8:24">
      <c r="H289" s="35"/>
      <c r="J289" s="28"/>
      <c r="O289" s="35"/>
      <c r="S289" s="28"/>
      <c r="T289" s="28"/>
      <c r="U289" s="28"/>
      <c r="V289" s="35"/>
      <c r="W289" s="28"/>
      <c r="X289" s="28"/>
    </row>
    <row r="290" spans="8:24">
      <c r="H290" s="35"/>
      <c r="J290" s="28"/>
      <c r="O290" s="35"/>
      <c r="S290" s="28"/>
      <c r="T290" s="28"/>
      <c r="U290" s="28"/>
      <c r="V290" s="35"/>
      <c r="W290" s="28"/>
      <c r="X290" s="28"/>
    </row>
    <row r="291" spans="8:24">
      <c r="H291" s="35"/>
      <c r="J291" s="28"/>
      <c r="O291" s="35"/>
      <c r="S291" s="28"/>
      <c r="T291" s="28"/>
      <c r="U291" s="28"/>
      <c r="V291" s="35"/>
      <c r="W291" s="28"/>
      <c r="X291" s="28"/>
    </row>
    <row r="292" spans="8:24">
      <c r="H292" s="35"/>
      <c r="J292" s="28"/>
      <c r="O292" s="35"/>
      <c r="S292" s="28"/>
      <c r="T292" s="28"/>
      <c r="U292" s="28"/>
      <c r="V292" s="35"/>
      <c r="W292" s="28"/>
      <c r="X292" s="28"/>
    </row>
    <row r="293" spans="8:24">
      <c r="H293" s="35"/>
      <c r="J293" s="28"/>
      <c r="O293" s="35"/>
      <c r="S293" s="28"/>
      <c r="T293" s="28"/>
      <c r="U293" s="28"/>
      <c r="V293" s="35"/>
      <c r="W293" s="28"/>
      <c r="X293" s="28"/>
    </row>
    <row r="294" spans="8:24">
      <c r="H294" s="35"/>
      <c r="J294" s="28"/>
      <c r="O294" s="35"/>
      <c r="S294" s="28"/>
      <c r="T294" s="28"/>
      <c r="U294" s="28"/>
      <c r="V294" s="35"/>
      <c r="W294" s="28"/>
      <c r="X294" s="28"/>
    </row>
    <row r="295" spans="8:24">
      <c r="H295" s="35"/>
      <c r="J295" s="28"/>
      <c r="O295" s="35"/>
      <c r="S295" s="28"/>
      <c r="T295" s="28"/>
      <c r="U295" s="28"/>
      <c r="V295" s="35"/>
      <c r="W295" s="28"/>
      <c r="X295" s="28"/>
    </row>
    <row r="296" spans="8:24">
      <c r="H296" s="35"/>
      <c r="J296" s="28"/>
      <c r="O296" s="35"/>
      <c r="S296" s="28"/>
      <c r="T296" s="28"/>
      <c r="U296" s="28"/>
      <c r="V296" s="35"/>
      <c r="W296" s="28"/>
      <c r="X296" s="28"/>
    </row>
    <row r="297" spans="8:24">
      <c r="H297" s="35"/>
      <c r="J297" s="28"/>
      <c r="O297" s="35"/>
      <c r="S297" s="28"/>
      <c r="T297" s="28"/>
      <c r="U297" s="28"/>
      <c r="V297" s="35"/>
      <c r="W297" s="28"/>
      <c r="X297" s="28"/>
    </row>
    <row r="298" spans="8:24">
      <c r="H298" s="35"/>
      <c r="J298" s="28"/>
      <c r="O298" s="35"/>
      <c r="S298" s="28"/>
      <c r="T298" s="28"/>
      <c r="U298" s="28"/>
      <c r="V298" s="35"/>
      <c r="W298" s="28"/>
      <c r="X298" s="28"/>
    </row>
    <row r="299" spans="8:24">
      <c r="H299" s="35"/>
      <c r="J299" s="28"/>
      <c r="O299" s="35"/>
      <c r="S299" s="28"/>
      <c r="T299" s="28"/>
      <c r="U299" s="28"/>
      <c r="V299" s="35"/>
      <c r="W299" s="28"/>
      <c r="X299" s="28"/>
    </row>
    <row r="300" spans="8:24">
      <c r="H300" s="35"/>
      <c r="J300" s="28"/>
      <c r="O300" s="35"/>
      <c r="S300" s="28"/>
      <c r="T300" s="28"/>
      <c r="U300" s="28"/>
      <c r="V300" s="35"/>
      <c r="W300" s="28"/>
      <c r="X300" s="28"/>
    </row>
    <row r="301" spans="8:24">
      <c r="H301" s="35"/>
      <c r="J301" s="28"/>
      <c r="O301" s="35"/>
      <c r="S301" s="28"/>
      <c r="T301" s="28"/>
      <c r="U301" s="28"/>
      <c r="V301" s="35"/>
      <c r="W301" s="28"/>
      <c r="X301" s="28"/>
    </row>
    <row r="302" spans="8:24">
      <c r="H302" s="35"/>
      <c r="J302" s="28"/>
      <c r="O302" s="35"/>
      <c r="S302" s="28"/>
      <c r="T302" s="28"/>
      <c r="U302" s="28"/>
      <c r="V302" s="35"/>
      <c r="W302" s="28"/>
      <c r="X302" s="28"/>
    </row>
    <row r="303" spans="8:24">
      <c r="H303" s="35"/>
      <c r="J303" s="28"/>
      <c r="O303" s="35"/>
      <c r="S303" s="28"/>
      <c r="T303" s="28"/>
      <c r="U303" s="28"/>
      <c r="V303" s="35"/>
      <c r="W303" s="28"/>
      <c r="X303" s="28"/>
    </row>
    <row r="304" spans="8:24">
      <c r="H304" s="35"/>
      <c r="J304" s="28"/>
      <c r="O304" s="35"/>
      <c r="S304" s="28"/>
      <c r="T304" s="28"/>
      <c r="U304" s="28"/>
      <c r="V304" s="35"/>
      <c r="W304" s="28"/>
      <c r="X304" s="28"/>
    </row>
    <row r="305" spans="8:24">
      <c r="H305" s="35"/>
      <c r="J305" s="28"/>
      <c r="O305" s="35"/>
      <c r="S305" s="28"/>
      <c r="T305" s="28"/>
      <c r="U305" s="28"/>
      <c r="V305" s="35"/>
      <c r="W305" s="28"/>
      <c r="X305" s="28"/>
    </row>
    <row r="306" spans="8:24">
      <c r="H306" s="35"/>
      <c r="J306" s="28"/>
      <c r="O306" s="35"/>
      <c r="S306" s="28"/>
      <c r="T306" s="28"/>
      <c r="U306" s="28"/>
      <c r="V306" s="35"/>
      <c r="W306" s="28"/>
      <c r="X306" s="28"/>
    </row>
    <row r="307" spans="8:24">
      <c r="H307" s="35"/>
      <c r="J307" s="28"/>
      <c r="O307" s="35"/>
      <c r="S307" s="28"/>
      <c r="T307" s="28"/>
      <c r="U307" s="28"/>
      <c r="V307" s="35"/>
      <c r="W307" s="28"/>
      <c r="X307" s="28"/>
    </row>
    <row r="308" spans="8:24">
      <c r="H308" s="35"/>
      <c r="J308" s="28"/>
      <c r="O308" s="35"/>
      <c r="S308" s="28"/>
      <c r="T308" s="28"/>
      <c r="U308" s="28"/>
      <c r="V308" s="35"/>
      <c r="W308" s="28"/>
      <c r="X308" s="28"/>
    </row>
    <row r="309" spans="8:24">
      <c r="H309" s="35"/>
      <c r="J309" s="28"/>
      <c r="O309" s="35"/>
      <c r="S309" s="28"/>
      <c r="T309" s="28"/>
      <c r="U309" s="28"/>
      <c r="V309" s="35"/>
      <c r="W309" s="28"/>
      <c r="X309" s="28"/>
    </row>
    <row r="310" spans="8:24">
      <c r="H310" s="35"/>
      <c r="J310" s="28"/>
      <c r="O310" s="35"/>
      <c r="S310" s="28"/>
      <c r="T310" s="28"/>
      <c r="U310" s="28"/>
      <c r="V310" s="35"/>
      <c r="W310" s="28"/>
      <c r="X310" s="28"/>
    </row>
    <row r="311" spans="8:24">
      <c r="H311" s="35"/>
      <c r="J311" s="28"/>
      <c r="O311" s="35"/>
      <c r="S311" s="28"/>
      <c r="T311" s="28"/>
      <c r="U311" s="28"/>
      <c r="V311" s="35"/>
      <c r="W311" s="28"/>
      <c r="X311" s="28"/>
    </row>
    <row r="312" spans="8:24">
      <c r="H312" s="35"/>
      <c r="J312" s="28"/>
      <c r="O312" s="35"/>
      <c r="S312" s="28"/>
      <c r="T312" s="28"/>
      <c r="U312" s="28"/>
      <c r="V312" s="35"/>
      <c r="W312" s="28"/>
      <c r="X312" s="28"/>
    </row>
  </sheetData>
  <autoFilter ref="A2:X74" xr:uid="{CBCB7B3F-64D6-4AD4-B4E4-A0372EDEFA18}">
    <sortState xmlns:xlrd2="http://schemas.microsoft.com/office/spreadsheetml/2017/richdata2" ref="A3:X74">
      <sortCondition descending="1" ref="M2:M74"/>
    </sortState>
  </autoFilter>
  <mergeCells count="3">
    <mergeCell ref="F1:G1"/>
    <mergeCell ref="H1:N1"/>
    <mergeCell ref="O1:Q1"/>
  </mergeCells>
  <conditionalFormatting sqref="L2">
    <cfRule type="cellIs" dxfId="19" priority="1" operator="equal">
      <formula>"low"</formula>
    </cfRule>
    <cfRule type="cellIs" dxfId="18" priority="2" operator="equal">
      <formula>"moderate"</formula>
    </cfRule>
    <cfRule type="cellIs" dxfId="17" priority="3" operator="equal">
      <formula>"high"</formula>
    </cfRule>
    <cfRule type="cellIs" dxfId="16" priority="4" operator="equal">
      <formula>"very high"</formula>
    </cfRule>
    <cfRule type="cellIs" dxfId="15" priority="5" operator="equal">
      <formula>"extremely high"</formula>
    </cfRule>
  </conditionalFormatting>
  <conditionalFormatting sqref="R2">
    <cfRule type="cellIs" dxfId="14" priority="10" operator="equal">
      <formula>"low"</formula>
    </cfRule>
    <cfRule type="cellIs" dxfId="13" priority="11" operator="equal">
      <formula>"moderate"</formula>
    </cfRule>
    <cfRule type="cellIs" dxfId="12" priority="12" operator="equal">
      <formula>"high"</formula>
    </cfRule>
    <cfRule type="cellIs" dxfId="11" priority="13" operator="equal">
      <formula>"very high"</formula>
    </cfRule>
    <cfRule type="cellIs" dxfId="10" priority="14" operator="equal">
      <formula>"extremely high"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3FD6-2A63-42E7-A163-303D0474D7DC}">
  <dimension ref="A1:S74"/>
  <sheetViews>
    <sheetView topLeftCell="A10" zoomScale="90" zoomScaleNormal="90" workbookViewId="0">
      <selection activeCell="G13" sqref="G13"/>
    </sheetView>
  </sheetViews>
  <sheetFormatPr defaultColWidth="16.54296875" defaultRowHeight="14.5"/>
  <cols>
    <col min="1" max="1" width="16.54296875" style="28"/>
    <col min="2" max="2" width="13.453125" style="28" customWidth="1"/>
    <col min="3" max="3" width="12.1796875" style="28" customWidth="1"/>
    <col min="4" max="4" width="9.81640625" style="28" customWidth="1"/>
    <col min="5" max="5" width="9.26953125" style="28" customWidth="1"/>
    <col min="6" max="18" width="16.54296875" style="28"/>
    <col min="19" max="19" width="16.54296875" style="28" hidden="1" customWidth="1"/>
    <col min="20" max="16384" width="16.54296875" style="28"/>
  </cols>
  <sheetData>
    <row r="1" spans="1:19" ht="15" customHeight="1">
      <c r="A1" s="139" t="s">
        <v>159</v>
      </c>
      <c r="B1" s="140"/>
      <c r="C1" s="141" t="s">
        <v>160</v>
      </c>
      <c r="D1" s="142"/>
      <c r="E1" s="140"/>
      <c r="F1" s="136" t="s">
        <v>0</v>
      </c>
      <c r="G1" s="136"/>
      <c r="H1" s="137" t="s">
        <v>1</v>
      </c>
      <c r="I1" s="137"/>
      <c r="J1" s="137"/>
      <c r="K1" s="137"/>
      <c r="L1" s="137"/>
      <c r="M1" s="137"/>
      <c r="N1" s="137"/>
      <c r="O1" s="138" t="s">
        <v>2</v>
      </c>
      <c r="P1" s="138"/>
      <c r="Q1" s="138"/>
      <c r="R1" s="138"/>
      <c r="S1" s="66"/>
    </row>
    <row r="2" spans="1:19" ht="87">
      <c r="A2" s="54" t="s">
        <v>73</v>
      </c>
      <c r="B2" s="29" t="s">
        <v>74</v>
      </c>
      <c r="C2" s="29" t="s">
        <v>75</v>
      </c>
      <c r="D2" s="29" t="s">
        <v>76</v>
      </c>
      <c r="E2" s="29" t="s">
        <v>77</v>
      </c>
      <c r="F2" s="43" t="s">
        <v>3</v>
      </c>
      <c r="G2" s="43" t="s">
        <v>4</v>
      </c>
      <c r="H2" s="45" t="s">
        <v>5</v>
      </c>
      <c r="I2" s="44" t="s">
        <v>7</v>
      </c>
      <c r="J2" s="44" t="s">
        <v>8</v>
      </c>
      <c r="K2" s="44" t="s">
        <v>6</v>
      </c>
      <c r="L2" s="44" t="s">
        <v>78</v>
      </c>
      <c r="M2" s="44" t="s">
        <v>10</v>
      </c>
      <c r="N2" s="44" t="s">
        <v>11</v>
      </c>
      <c r="O2" s="29" t="s">
        <v>12</v>
      </c>
      <c r="P2" s="29" t="s">
        <v>13</v>
      </c>
      <c r="Q2" s="29" t="s">
        <v>14</v>
      </c>
      <c r="R2" s="29" t="s">
        <v>15</v>
      </c>
      <c r="S2" s="42" t="s">
        <v>16</v>
      </c>
    </row>
    <row r="3" spans="1:19">
      <c r="A3" s="54" t="s">
        <v>84</v>
      </c>
      <c r="B3" s="46" t="s">
        <v>85</v>
      </c>
      <c r="C3" s="29">
        <f t="shared" ref="C3:C34" si="0">SUM(D3)+(E3)*2</f>
        <v>7</v>
      </c>
      <c r="D3" s="29">
        <f t="shared" ref="D3:D34" si="1">SUM(IF(F3="extremely high",5,IF(F3="very high",4,
IF(F3="high",3,
IF(F3="moderate",2,
IF(F3="low",1,0))))))</f>
        <v>3</v>
      </c>
      <c r="E3" s="29">
        <f t="shared" ref="E3:E34" si="2">SUM(IF(G3="extremely high",5,IF(G3="very high",4,
IF(G3="high",3,
IF(G3="moderate",2,
IF(G3="low",1,0))))))</f>
        <v>2</v>
      </c>
      <c r="F3" s="47" t="str">
        <f>IF(Indicateurs!F3&gt;60,"extremely high",IF(Indicateurs!F3&gt;50,"very high",IF(Indicateurs!F3&gt;=40,"high",IF(Indicateurs!F3&gt;=30,"moderate","low"))))</f>
        <v>high</v>
      </c>
      <c r="G3" s="47" t="str">
        <f>IF(Indicateurs!G3&gt;60,"extremely high",IF(Indicateurs!G3&gt;50,"very high",IF(Indicateurs!G3&gt;=40,"high",IF(Indicateurs!G3&gt;=30,"moderate","low"))))</f>
        <v>moderate</v>
      </c>
      <c r="H3" s="65" t="str">
        <f>IF(Indicateurs!H3&gt;25%,"extremely high",IF(Indicateurs!H3&gt;20%,"very high",IF(Indicateurs!H3&gt;=15%,"high",IF(Indicateurs!H3&gt;=10%,"moderate","low"))))</f>
        <v>low</v>
      </c>
      <c r="I3" s="48" t="str">
        <f>IF(Indicateurs!I3&gt;40,"extremely high",IF(Indicateurs!I3&gt;30,"very high",IF(Indicateurs!I3&gt;=20,"high",IF(Indicateurs!I3&gt;=10,"moderate","low"))))</f>
        <v>high</v>
      </c>
      <c r="J3" s="47" t="str">
        <f>IF(Indicateurs!J3&gt;20,"extremely high",IF(Indicateurs!J3&gt;15,"very high",IF(Indicateurs!J3&gt;=10,"high",IF(Indicateurs!J3&gt;=5,"moderate","low"))))</f>
        <v>high</v>
      </c>
      <c r="K3" s="47" t="str">
        <f>IF(Indicateurs!K3&gt;50,"extremely high",IF(Indicateurs!K3&gt;40,"very high",IF(Indicateurs!K3&gt;=30,"high",IF(Indicateurs!K3&gt;=20,"moderate","low"))))</f>
        <v>extremely high</v>
      </c>
      <c r="L3" s="47" t="str">
        <f>IF(Indicateurs!L3&gt;=62,"extremely high",
IF(Indicateurs!L3&gt;=39,"very high",
IF(Indicateurs!L3&gt;=33,"high",
IF(Indicateurs!L3&gt;=15,"moderate","low"))))</f>
        <v>very high</v>
      </c>
      <c r="M3" s="47" t="str">
        <f>IF(Indicateurs!M3&gt;=95,"extremely high",
IF(Indicateurs!M3&gt;=77,"very high",
IF(Indicateurs!M3&gt;=74,"high",
IF(Indicateurs!M3&gt;=59,"moderate","low"))))</f>
        <v>moderate</v>
      </c>
      <c r="N3" s="47" t="str">
        <f>IF(Indicateurs!N3&gt;=64,"extremely high",
IF(Indicateurs!N3&gt;=42,"very high",
IF(Indicateurs!N3&gt;=39,"high",
IF(Indicateurs!N3&gt;=20,"moderate","low"))))</f>
        <v>very high</v>
      </c>
      <c r="O3" s="47" t="str">
        <f>IF(Indicateurs!O3&gt;40,"extremely high",IF(Indicateurs!O3&gt;30,"very high",IF(Indicateurs!O3&gt;=20,"high",IF(Indicateurs!O3&gt;=10,"moderate","low"))))</f>
        <v>extremely high</v>
      </c>
      <c r="P3" s="47" t="str">
        <f>IF(Indicateurs!P3&gt;70,"extremely high",IF(Indicateurs!P3&gt;60,"very high",IF(Indicateurs!P3&gt;=50,"high",IF(Indicateurs!P3&gt;=40,"moderate","low"))))</f>
        <v>low</v>
      </c>
      <c r="Q3" s="47" t="str">
        <f>IF(Indicateurs!Q3&gt;40,"extremely high",IF(Indicateurs!Q3&gt;30,"very high",IF(Indicateurs!Q3&gt;=20,"high",IF(Indicateurs!Q3&gt;=10,"moderate","low"))))</f>
        <v>moderate</v>
      </c>
      <c r="R3" s="47" t="str">
        <f>IF(Indicateurs!R3&gt;40,"extremely high",IF(Indicateurs!R3&gt;30,"very high",IF(Indicateurs!R3&gt;=20,"high",IF(Indicateurs!R3&gt;=10,"moderate","low"))))</f>
        <v>moderate</v>
      </c>
      <c r="S3" s="67" t="str">
        <f>IF(Indicateurs!S3&gt;85,"extremely high",IF(Indicateurs!S3&gt;70,"very high",IF(Indicateurs!S3&gt;=55,"high",IF(Indicateurs!S3&gt;=40,"moderate","low"))))</f>
        <v>low</v>
      </c>
    </row>
    <row r="4" spans="1:19">
      <c r="A4" s="54" t="s">
        <v>84</v>
      </c>
      <c r="B4" s="46" t="s">
        <v>86</v>
      </c>
      <c r="C4" s="29">
        <f t="shared" si="0"/>
        <v>9</v>
      </c>
      <c r="D4" s="29">
        <f t="shared" si="1"/>
        <v>3</v>
      </c>
      <c r="E4" s="29">
        <f t="shared" si="2"/>
        <v>3</v>
      </c>
      <c r="F4" s="47" t="str">
        <f>IF(Indicateurs!F4&gt;60,"extremely high",IF(Indicateurs!F4&gt;50,"very high",IF(Indicateurs!F4&gt;=40,"high",IF(Indicateurs!F4&gt;=30,"moderate","low"))))</f>
        <v>high</v>
      </c>
      <c r="G4" s="47" t="str">
        <f>IF(Indicateurs!G4&gt;60,"extremely high",IF(Indicateurs!G4&gt;50,"very high",IF(Indicateurs!G4&gt;=40,"high",IF(Indicateurs!G4&gt;=30,"moderate","low"))))</f>
        <v>high</v>
      </c>
      <c r="H4" s="65" t="str">
        <f>IF(Indicateurs!H4&gt;25%,"extremely high",IF(Indicateurs!H4&gt;20%,"very high",IF(Indicateurs!H4&gt;=15%,"high",IF(Indicateurs!H4&gt;=10%,"moderate","low"))))</f>
        <v>low</v>
      </c>
      <c r="I4" s="48" t="str">
        <f>IF(Indicateurs!I4&gt;40,"extremely high",IF(Indicateurs!I4&gt;30,"very high",IF(Indicateurs!I4&gt;=20,"high",IF(Indicateurs!I4&gt;=10,"moderate","low"))))</f>
        <v>high</v>
      </c>
      <c r="J4" s="47" t="str">
        <f>IF(Indicateurs!J4&gt;20,"extremely high",IF(Indicateurs!J4&gt;15,"very high",IF(Indicateurs!J4&gt;=10,"high",IF(Indicateurs!J4&gt;=5,"moderate","low"))))</f>
        <v>low</v>
      </c>
      <c r="K4" s="47" t="str">
        <f>IF(Indicateurs!K4&gt;50,"extremely high",IF(Indicateurs!K4&gt;40,"very high",IF(Indicateurs!K4&gt;=30,"high",IF(Indicateurs!K4&gt;=20,"moderate","low"))))</f>
        <v>very high</v>
      </c>
      <c r="L4" s="47" t="str">
        <f>IF(Indicateurs!L4&gt;=62,"extremely high",
IF(Indicateurs!L4&gt;=39,"very high",
IF(Indicateurs!L4&gt;=33,"high",
IF(Indicateurs!L4&gt;=15,"moderate","low"))))</f>
        <v>extremely high</v>
      </c>
      <c r="M4" s="47" t="str">
        <f>IF(Indicateurs!M4&gt;=95,"extremely high",
IF(Indicateurs!M4&gt;=77,"very high",
IF(Indicateurs!M4&gt;=74,"high",
IF(Indicateurs!M4&gt;=59,"moderate","low"))))</f>
        <v>very high</v>
      </c>
      <c r="N4" s="47" t="str">
        <f>IF(Indicateurs!N4&gt;=64,"extremely high",
IF(Indicateurs!N4&gt;=42,"very high",
IF(Indicateurs!N4&gt;=39,"high",
IF(Indicateurs!N4&gt;=20,"moderate","low"))))</f>
        <v>very high</v>
      </c>
      <c r="O4" s="47" t="str">
        <f>IF(Indicateurs!O4&gt;40,"extremely high",IF(Indicateurs!O4&gt;30,"very high",IF(Indicateurs!O4&gt;=20,"high",IF(Indicateurs!O4&gt;=10,"moderate","low"))))</f>
        <v>high</v>
      </c>
      <c r="P4" s="47" t="str">
        <f>IF(Indicateurs!P4&gt;70,"extremely high",IF(Indicateurs!P4&gt;60,"very high",IF(Indicateurs!P4&gt;=50,"high",IF(Indicateurs!P4&gt;=40,"moderate","low"))))</f>
        <v>low</v>
      </c>
      <c r="Q4" s="47" t="str">
        <f>IF(Indicateurs!Q4&gt;40,"extremely high",IF(Indicateurs!Q4&gt;30,"very high",IF(Indicateurs!Q4&gt;=20,"high",IF(Indicateurs!Q4&gt;=10,"moderate","low"))))</f>
        <v>low</v>
      </c>
      <c r="R4" s="47" t="str">
        <f>IF(Indicateurs!R4&gt;40,"extremely high",IF(Indicateurs!R4&gt;30,"very high",IF(Indicateurs!R4&gt;=20,"high",IF(Indicateurs!R4&gt;=10,"moderate","low"))))</f>
        <v>moderate</v>
      </c>
      <c r="S4" s="67" t="str">
        <f>IF(Indicateurs!S4&gt;85,"extremely high",IF(Indicateurs!S4&gt;70,"very high",IF(Indicateurs!S4&gt;=55,"high",IF(Indicateurs!S4&gt;=40,"moderate","low"))))</f>
        <v>low</v>
      </c>
    </row>
    <row r="5" spans="1:19">
      <c r="A5" s="54" t="s">
        <v>84</v>
      </c>
      <c r="B5" s="46" t="s">
        <v>87</v>
      </c>
      <c r="C5" s="29">
        <f t="shared" si="0"/>
        <v>6</v>
      </c>
      <c r="D5" s="29">
        <f t="shared" si="1"/>
        <v>2</v>
      </c>
      <c r="E5" s="29">
        <f t="shared" si="2"/>
        <v>2</v>
      </c>
      <c r="F5" s="47" t="str">
        <f>IF(Indicateurs!F5&gt;60,"extremely high",IF(Indicateurs!F5&gt;50,"very high",IF(Indicateurs!F5&gt;=40,"high",IF(Indicateurs!F5&gt;=30,"moderate","low"))))</f>
        <v>moderate</v>
      </c>
      <c r="G5" s="47" t="str">
        <f>IF(Indicateurs!G5&gt;60,"extremely high",IF(Indicateurs!G5&gt;50,"very high",IF(Indicateurs!G5&gt;=40,"high",IF(Indicateurs!G5&gt;=30,"moderate","low"))))</f>
        <v>moderate</v>
      </c>
      <c r="H5" s="65" t="str">
        <f>IF(Indicateurs!H5&gt;25%,"extremely high",IF(Indicateurs!H5&gt;20%,"very high",IF(Indicateurs!H5&gt;=15%,"high",IF(Indicateurs!H5&gt;=10%,"moderate","low"))))</f>
        <v>low</v>
      </c>
      <c r="I5" s="48" t="str">
        <f>IF(Indicateurs!I5&gt;40,"extremely high",IF(Indicateurs!I5&gt;30,"very high",IF(Indicateurs!I5&gt;=20,"high",IF(Indicateurs!I5&gt;=10,"moderate","low"))))</f>
        <v>moderate</v>
      </c>
      <c r="J5" s="47" t="str">
        <f>IF(Indicateurs!J5&gt;20,"extremely high",IF(Indicateurs!J5&gt;15,"very high",IF(Indicateurs!J5&gt;=10,"high",IF(Indicateurs!J5&gt;=5,"moderate","low"))))</f>
        <v>low</v>
      </c>
      <c r="K5" s="47" t="str">
        <f>IF(Indicateurs!K5&gt;50,"extremely high",IF(Indicateurs!K5&gt;40,"very high",IF(Indicateurs!K5&gt;=30,"high",IF(Indicateurs!K5&gt;=20,"moderate","low"))))</f>
        <v>very high</v>
      </c>
      <c r="L5" s="47" t="str">
        <f>IF(Indicateurs!L5&gt;=62,"extremely high",
IF(Indicateurs!L5&gt;=39,"very high",
IF(Indicateurs!L5&gt;=33,"high",
IF(Indicateurs!L5&gt;=15,"moderate","low"))))</f>
        <v>extremely high</v>
      </c>
      <c r="M5" s="47" t="str">
        <f>IF(Indicateurs!M5&gt;=95,"extremely high",
IF(Indicateurs!M5&gt;=77,"very high",
IF(Indicateurs!M5&gt;=74,"high",
IF(Indicateurs!M5&gt;=59,"moderate","low"))))</f>
        <v>moderate</v>
      </c>
      <c r="N5" s="47" t="str">
        <f>IF(Indicateurs!N5&gt;=64,"extremely high",
IF(Indicateurs!N5&gt;=42,"very high",
IF(Indicateurs!N5&gt;=39,"high",
IF(Indicateurs!N5&gt;=20,"moderate","low"))))</f>
        <v>low</v>
      </c>
      <c r="O5" s="47" t="str">
        <f>IF(Indicateurs!O5&gt;40,"extremely high",IF(Indicateurs!O5&gt;30,"very high",IF(Indicateurs!O5&gt;=20,"high",IF(Indicateurs!O5&gt;=10,"moderate","low"))))</f>
        <v>very high</v>
      </c>
      <c r="P5" s="47" t="str">
        <f>IF(Indicateurs!P5&gt;70,"extremely high",IF(Indicateurs!P5&gt;60,"very high",IF(Indicateurs!P5&gt;=50,"high",IF(Indicateurs!P5&gt;=40,"moderate","low"))))</f>
        <v>extremely high</v>
      </c>
      <c r="Q5" s="47" t="str">
        <f>IF(Indicateurs!Q5&gt;40,"extremely high",IF(Indicateurs!Q5&gt;30,"very high",IF(Indicateurs!Q5&gt;=20,"high",IF(Indicateurs!Q5&gt;=10,"moderate","low"))))</f>
        <v>extremely high</v>
      </c>
      <c r="R5" s="47" t="str">
        <f>IF(Indicateurs!R5&gt;40,"extremely high",IF(Indicateurs!R5&gt;30,"very high",IF(Indicateurs!R5&gt;=20,"high",IF(Indicateurs!R5&gt;=10,"moderate","low"))))</f>
        <v>moderate</v>
      </c>
      <c r="S5" s="67" t="str">
        <f>IF(Indicateurs!S5&gt;85,"extremely high",IF(Indicateurs!S5&gt;70,"very high",IF(Indicateurs!S5&gt;=55,"high",IF(Indicateurs!S5&gt;=40,"moderate","low"))))</f>
        <v>moderate</v>
      </c>
    </row>
    <row r="6" spans="1:19">
      <c r="A6" s="54" t="s">
        <v>84</v>
      </c>
      <c r="B6" s="46" t="s">
        <v>88</v>
      </c>
      <c r="C6" s="29">
        <f t="shared" si="0"/>
        <v>6</v>
      </c>
      <c r="D6" s="29">
        <f t="shared" si="1"/>
        <v>2</v>
      </c>
      <c r="E6" s="29">
        <f t="shared" si="2"/>
        <v>2</v>
      </c>
      <c r="F6" s="47" t="str">
        <f>IF(Indicateurs!F6&gt;60,"extremely high",IF(Indicateurs!F6&gt;50,"very high",IF(Indicateurs!F6&gt;=40,"high",IF(Indicateurs!F6&gt;=30,"moderate","low"))))</f>
        <v>moderate</v>
      </c>
      <c r="G6" s="47" t="str">
        <f>IF(Indicateurs!G6&gt;60,"extremely high",IF(Indicateurs!G6&gt;50,"very high",IF(Indicateurs!G6&gt;=40,"high",IF(Indicateurs!G6&gt;=30,"moderate","low"))))</f>
        <v>moderate</v>
      </c>
      <c r="H6" s="65" t="str">
        <f>IF(Indicateurs!H6&gt;25%,"extremely high",IF(Indicateurs!H6&gt;20%,"very high",IF(Indicateurs!H6&gt;=15%,"high",IF(Indicateurs!H6&gt;=10%,"moderate","low"))))</f>
        <v>low</v>
      </c>
      <c r="I6" s="48" t="str">
        <f>IF(Indicateurs!I6&gt;40,"extremely high",IF(Indicateurs!I6&gt;30,"very high",IF(Indicateurs!I6&gt;=20,"high",IF(Indicateurs!I6&gt;=10,"moderate","low"))))</f>
        <v>moderate</v>
      </c>
      <c r="J6" s="47" t="str">
        <f>IF(Indicateurs!J6&gt;20,"extremely high",IF(Indicateurs!J6&gt;15,"very high",IF(Indicateurs!J6&gt;=10,"high",IF(Indicateurs!J6&gt;=5,"moderate","low"))))</f>
        <v>low</v>
      </c>
      <c r="K6" s="47" t="str">
        <f>IF(Indicateurs!K6&gt;50,"extremely high",IF(Indicateurs!K6&gt;40,"very high",IF(Indicateurs!K6&gt;=30,"high",IF(Indicateurs!K6&gt;=20,"moderate","low"))))</f>
        <v>extremely high</v>
      </c>
      <c r="L6" s="47" t="str">
        <f>IF(Indicateurs!L6&gt;=62,"extremely high",
IF(Indicateurs!L6&gt;=39,"very high",
IF(Indicateurs!L6&gt;=33,"high",
IF(Indicateurs!L6&gt;=15,"moderate","low"))))</f>
        <v>very high</v>
      </c>
      <c r="M6" s="47" t="str">
        <f>IF(Indicateurs!M6&gt;=95,"extremely high",
IF(Indicateurs!M6&gt;=77,"very high",
IF(Indicateurs!M6&gt;=74,"high",
IF(Indicateurs!M6&gt;=59,"moderate","low"))))</f>
        <v>moderate</v>
      </c>
      <c r="N6" s="47" t="str">
        <f>IF(Indicateurs!N6&gt;=64,"extremely high",
IF(Indicateurs!N6&gt;=42,"very high",
IF(Indicateurs!N6&gt;=39,"high",
IF(Indicateurs!N6&gt;=20,"moderate","low"))))</f>
        <v>low</v>
      </c>
      <c r="O6" s="47" t="str">
        <f>IF(Indicateurs!O6&gt;40,"extremely high",IF(Indicateurs!O6&gt;30,"very high",IF(Indicateurs!O6&gt;=20,"high",IF(Indicateurs!O6&gt;=10,"moderate","low"))))</f>
        <v>very high</v>
      </c>
      <c r="P6" s="47" t="str">
        <f>IF(Indicateurs!P6&gt;70,"extremely high",IF(Indicateurs!P6&gt;60,"very high",IF(Indicateurs!P6&gt;=50,"high",IF(Indicateurs!P6&gt;=40,"moderate","low"))))</f>
        <v>very high</v>
      </c>
      <c r="Q6" s="47" t="str">
        <f>IF(Indicateurs!Q6&gt;40,"extremely high",IF(Indicateurs!Q6&gt;30,"very high",IF(Indicateurs!Q6&gt;=20,"high",IF(Indicateurs!Q6&gt;=10,"moderate","low"))))</f>
        <v>very high</v>
      </c>
      <c r="R6" s="47" t="str">
        <f>IF(Indicateurs!R6&gt;40,"extremely high",IF(Indicateurs!R6&gt;30,"very high",IF(Indicateurs!R6&gt;=20,"high",IF(Indicateurs!R6&gt;=10,"moderate","low"))))</f>
        <v>low</v>
      </c>
      <c r="S6" s="67" t="str">
        <f>IF(Indicateurs!S6&gt;85,"extremely high",IF(Indicateurs!S6&gt;70,"very high",IF(Indicateurs!S6&gt;=55,"high",IF(Indicateurs!S6&gt;=40,"moderate","low"))))</f>
        <v>moderate</v>
      </c>
    </row>
    <row r="7" spans="1:19">
      <c r="A7" s="54" t="s">
        <v>84</v>
      </c>
      <c r="B7" s="46" t="s">
        <v>89</v>
      </c>
      <c r="C7" s="29">
        <f t="shared" si="0"/>
        <v>3</v>
      </c>
      <c r="D7" s="29">
        <f t="shared" si="1"/>
        <v>1</v>
      </c>
      <c r="E7" s="29">
        <f t="shared" si="2"/>
        <v>1</v>
      </c>
      <c r="F7" s="47" t="str">
        <f>IF(Indicateurs!F7&gt;60,"extremely high",IF(Indicateurs!F7&gt;50,"very high",IF(Indicateurs!F7&gt;=40,"high",IF(Indicateurs!F7&gt;=30,"moderate","low"))))</f>
        <v>low</v>
      </c>
      <c r="G7" s="47" t="str">
        <f>IF(Indicateurs!G7&gt;60,"extremely high",IF(Indicateurs!G7&gt;50,"very high",IF(Indicateurs!G7&gt;=40,"high",IF(Indicateurs!G7&gt;=30,"moderate","low"))))</f>
        <v>low</v>
      </c>
      <c r="H7" s="65" t="str">
        <f>IF(Indicateurs!H7&gt;25%,"extremely high",IF(Indicateurs!H7&gt;20%,"very high",IF(Indicateurs!H7&gt;=15%,"high",IF(Indicateurs!H7&gt;=10%,"moderate","low"))))</f>
        <v>low</v>
      </c>
      <c r="I7" s="48" t="str">
        <f>IF(Indicateurs!I7&gt;40,"extremely high",IF(Indicateurs!I7&gt;30,"very high",IF(Indicateurs!I7&gt;=20,"high",IF(Indicateurs!I7&gt;=10,"moderate","low"))))</f>
        <v>low</v>
      </c>
      <c r="J7" s="47" t="str">
        <f>IF(Indicateurs!J7&gt;20,"extremely high",IF(Indicateurs!J7&gt;15,"very high",IF(Indicateurs!J7&gt;=10,"high",IF(Indicateurs!J7&gt;=5,"moderate","low"))))</f>
        <v>low</v>
      </c>
      <c r="K7" s="47" t="str">
        <f>IF(Indicateurs!K7&gt;50,"extremely high",IF(Indicateurs!K7&gt;40,"very high",IF(Indicateurs!K7&gt;=30,"high",IF(Indicateurs!K7&gt;=20,"moderate","low"))))</f>
        <v>moderate</v>
      </c>
      <c r="L7" s="47" t="str">
        <f>IF(Indicateurs!L7&gt;=62,"extremely high",
IF(Indicateurs!L7&gt;=39,"very high",
IF(Indicateurs!L7&gt;=33,"high",
IF(Indicateurs!L7&gt;=15,"moderate","low"))))</f>
        <v>low</v>
      </c>
      <c r="M7" s="47" t="str">
        <f>IF(Indicateurs!M7&gt;=95,"extremely high",
IF(Indicateurs!M7&gt;=77,"very high",
IF(Indicateurs!M7&gt;=74,"high",
IF(Indicateurs!M7&gt;=59,"moderate","low"))))</f>
        <v>low</v>
      </c>
      <c r="N7" s="47" t="str">
        <f>IF(Indicateurs!N7&gt;=64,"extremely high",
IF(Indicateurs!N7&gt;=42,"very high",
IF(Indicateurs!N7&gt;=39,"high",
IF(Indicateurs!N7&gt;=20,"moderate","low"))))</f>
        <v>very high</v>
      </c>
      <c r="O7" s="47" t="str">
        <f>IF(Indicateurs!O7&gt;40,"extremely high",IF(Indicateurs!O7&gt;30,"very high",IF(Indicateurs!O7&gt;=20,"high",IF(Indicateurs!O7&gt;=10,"moderate","low"))))</f>
        <v>low</v>
      </c>
      <c r="P7" s="47" t="str">
        <f>IF(Indicateurs!P7&gt;70,"extremely high",IF(Indicateurs!P7&gt;60,"very high",IF(Indicateurs!P7&gt;=50,"high",IF(Indicateurs!P7&gt;=40,"moderate","low"))))</f>
        <v>low</v>
      </c>
      <c r="Q7" s="47" t="str">
        <f>IF(Indicateurs!Q7&gt;40,"extremely high",IF(Indicateurs!Q7&gt;30,"very high",IF(Indicateurs!Q7&gt;=20,"high",IF(Indicateurs!Q7&gt;=10,"moderate","low"))))</f>
        <v>moderate</v>
      </c>
      <c r="R7" s="47" t="str">
        <f>IF(Indicateurs!R7&gt;40,"extremely high",IF(Indicateurs!R7&gt;30,"very high",IF(Indicateurs!R7&gt;=20,"high",IF(Indicateurs!R7&gt;=10,"moderate","low"))))</f>
        <v>low</v>
      </c>
      <c r="S7" s="67" t="str">
        <f>IF(Indicateurs!S7&gt;85,"extremely high",IF(Indicateurs!S7&gt;70,"very high",IF(Indicateurs!S7&gt;=55,"high",IF(Indicateurs!S7&gt;=40,"moderate","low"))))</f>
        <v>low</v>
      </c>
    </row>
    <row r="8" spans="1:19">
      <c r="A8" s="54" t="s">
        <v>84</v>
      </c>
      <c r="B8" s="46" t="s">
        <v>90</v>
      </c>
      <c r="C8" s="29">
        <f t="shared" si="0"/>
        <v>9</v>
      </c>
      <c r="D8" s="29">
        <f t="shared" si="1"/>
        <v>3</v>
      </c>
      <c r="E8" s="29">
        <f t="shared" si="2"/>
        <v>3</v>
      </c>
      <c r="F8" s="47" t="str">
        <f>IF(Indicateurs!F8&gt;60,"extremely high",IF(Indicateurs!F8&gt;50,"very high",IF(Indicateurs!F8&gt;=40,"high",IF(Indicateurs!F8&gt;=30,"moderate","low"))))</f>
        <v>high</v>
      </c>
      <c r="G8" s="47" t="str">
        <f>IF(Indicateurs!G8&gt;60,"extremely high",IF(Indicateurs!G8&gt;50,"very high",IF(Indicateurs!G8&gt;=40,"high",IF(Indicateurs!G8&gt;=30,"moderate","low"))))</f>
        <v>high</v>
      </c>
      <c r="H8" s="65" t="str">
        <f>IF(Indicateurs!H8&gt;25%,"extremely high",IF(Indicateurs!H8&gt;20%,"very high",IF(Indicateurs!H8&gt;=15%,"high",IF(Indicateurs!H8&gt;=10%,"moderate","low"))))</f>
        <v>low</v>
      </c>
      <c r="I8" s="48" t="str">
        <f>IF(Indicateurs!I8&gt;40,"extremely high",IF(Indicateurs!I8&gt;30,"very high",IF(Indicateurs!I8&gt;=20,"high",IF(Indicateurs!I8&gt;=10,"moderate","low"))))</f>
        <v>high</v>
      </c>
      <c r="J8" s="47" t="str">
        <f>IF(Indicateurs!J8&gt;20,"extremely high",IF(Indicateurs!J8&gt;15,"very high",IF(Indicateurs!J8&gt;=10,"high",IF(Indicateurs!J8&gt;=5,"moderate","low"))))</f>
        <v>moderate</v>
      </c>
      <c r="K8" s="47" t="str">
        <f>IF(Indicateurs!K8&gt;50,"extremely high",IF(Indicateurs!K8&gt;40,"very high",IF(Indicateurs!K8&gt;=30,"high",IF(Indicateurs!K8&gt;=20,"moderate","low"))))</f>
        <v>very high</v>
      </c>
      <c r="L8" s="47" t="str">
        <f>IF(Indicateurs!L8&gt;=62,"extremely high",
IF(Indicateurs!L8&gt;=39,"very high",
IF(Indicateurs!L8&gt;=33,"high",
IF(Indicateurs!L8&gt;=15,"moderate","low"))))</f>
        <v>extremely high</v>
      </c>
      <c r="M8" s="47" t="str">
        <f>IF(Indicateurs!M8&gt;=95,"extremely high",
IF(Indicateurs!M8&gt;=77,"very high",
IF(Indicateurs!M8&gt;=74,"high",
IF(Indicateurs!M8&gt;=59,"moderate","low"))))</f>
        <v>moderate</v>
      </c>
      <c r="N8" s="47" t="str">
        <f>IF(Indicateurs!N8&gt;=64,"extremely high",
IF(Indicateurs!N8&gt;=42,"very high",
IF(Indicateurs!N8&gt;=39,"high",
IF(Indicateurs!N8&gt;=20,"moderate","low"))))</f>
        <v>moderate</v>
      </c>
      <c r="O8" s="47" t="str">
        <f>IF(Indicateurs!O8&gt;40,"extremely high",IF(Indicateurs!O8&gt;30,"very high",IF(Indicateurs!O8&gt;=20,"high",IF(Indicateurs!O8&gt;=10,"moderate","low"))))</f>
        <v>high</v>
      </c>
      <c r="P8" s="47" t="str">
        <f>IF(Indicateurs!P8&gt;70,"extremely high",IF(Indicateurs!P8&gt;60,"very high",IF(Indicateurs!P8&gt;=50,"high",IF(Indicateurs!P8&gt;=40,"moderate","low"))))</f>
        <v>moderate</v>
      </c>
      <c r="Q8" s="47" t="str">
        <f>IF(Indicateurs!Q8&gt;40,"extremely high",IF(Indicateurs!Q8&gt;30,"very high",IF(Indicateurs!Q8&gt;=20,"high",IF(Indicateurs!Q8&gt;=10,"moderate","low"))))</f>
        <v>extremely high</v>
      </c>
      <c r="R8" s="47" t="str">
        <f>IF(Indicateurs!R8&gt;40,"extremely high",IF(Indicateurs!R8&gt;30,"very high",IF(Indicateurs!R8&gt;=20,"high",IF(Indicateurs!R8&gt;=10,"moderate","low"))))</f>
        <v>low</v>
      </c>
      <c r="S8" s="67" t="str">
        <f>IF(Indicateurs!S8&gt;85,"extremely high",IF(Indicateurs!S8&gt;70,"very high",IF(Indicateurs!S8&gt;=55,"high",IF(Indicateurs!S8&gt;=40,"moderate","low"))))</f>
        <v>low</v>
      </c>
    </row>
    <row r="9" spans="1:19">
      <c r="A9" s="54" t="s">
        <v>84</v>
      </c>
      <c r="B9" s="46" t="s">
        <v>91</v>
      </c>
      <c r="C9" s="29">
        <f t="shared" si="0"/>
        <v>9</v>
      </c>
      <c r="D9" s="29">
        <f t="shared" si="1"/>
        <v>3</v>
      </c>
      <c r="E9" s="29">
        <f t="shared" si="2"/>
        <v>3</v>
      </c>
      <c r="F9" s="47" t="str">
        <f>IF(Indicateurs!F9&gt;60,"extremely high",IF(Indicateurs!F9&gt;50,"very high",IF(Indicateurs!F9&gt;=40,"high",IF(Indicateurs!F9&gt;=30,"moderate","low"))))</f>
        <v>high</v>
      </c>
      <c r="G9" s="47" t="str">
        <f>IF(Indicateurs!G9&gt;60,"extremely high",IF(Indicateurs!G9&gt;50,"very high",IF(Indicateurs!G9&gt;=40,"high",IF(Indicateurs!G9&gt;=30,"moderate","low"))))</f>
        <v>high</v>
      </c>
      <c r="H9" s="65" t="str">
        <f>IF(Indicateurs!H9&gt;25%,"extremely high",IF(Indicateurs!H9&gt;20%,"very high",IF(Indicateurs!H9&gt;=15%,"high",IF(Indicateurs!H9&gt;=10%,"moderate","low"))))</f>
        <v>low</v>
      </c>
      <c r="I9" s="48" t="str">
        <f>IF(Indicateurs!I9&gt;40,"extremely high",IF(Indicateurs!I9&gt;30,"very high",IF(Indicateurs!I9&gt;=20,"high",IF(Indicateurs!I9&gt;=10,"moderate","low"))))</f>
        <v>high</v>
      </c>
      <c r="J9" s="47" t="str">
        <f>IF(Indicateurs!J9&gt;20,"extremely high",IF(Indicateurs!J9&gt;15,"very high",IF(Indicateurs!J9&gt;=10,"high",IF(Indicateurs!J9&gt;=5,"moderate","low"))))</f>
        <v>moderate</v>
      </c>
      <c r="K9" s="47" t="str">
        <f>IF(Indicateurs!K9&gt;50,"extremely high",IF(Indicateurs!K9&gt;40,"very high",IF(Indicateurs!K9&gt;=30,"high",IF(Indicateurs!K9&gt;=20,"moderate","low"))))</f>
        <v>extremely high</v>
      </c>
      <c r="L9" s="47" t="str">
        <f>IF(Indicateurs!L9&gt;=62,"extremely high",
IF(Indicateurs!L9&gt;=39,"very high",
IF(Indicateurs!L9&gt;=33,"high",
IF(Indicateurs!L9&gt;=15,"moderate","low"))))</f>
        <v>very high</v>
      </c>
      <c r="M9" s="47" t="str">
        <f>IF(Indicateurs!M9&gt;=95,"extremely high",
IF(Indicateurs!M9&gt;=77,"very high",
IF(Indicateurs!M9&gt;=74,"high",
IF(Indicateurs!M9&gt;=59,"moderate","low"))))</f>
        <v>very high</v>
      </c>
      <c r="N9" s="47" t="str">
        <f>IF(Indicateurs!N9&gt;=64,"extremely high",
IF(Indicateurs!N9&gt;=42,"very high",
IF(Indicateurs!N9&gt;=39,"high",
IF(Indicateurs!N9&gt;=20,"moderate","low"))))</f>
        <v>moderate</v>
      </c>
      <c r="O9" s="47" t="str">
        <f>IF(Indicateurs!O9&gt;40,"extremely high",IF(Indicateurs!O9&gt;30,"very high",IF(Indicateurs!O9&gt;=20,"high",IF(Indicateurs!O9&gt;=10,"moderate","low"))))</f>
        <v>high</v>
      </c>
      <c r="P9" s="47" t="str">
        <f>IF(Indicateurs!P9&gt;70,"extremely high",IF(Indicateurs!P9&gt;60,"very high",IF(Indicateurs!P9&gt;=50,"high",IF(Indicateurs!P9&gt;=40,"moderate","low"))))</f>
        <v>moderate</v>
      </c>
      <c r="Q9" s="47" t="str">
        <f>IF(Indicateurs!Q9&gt;40,"extremely high",IF(Indicateurs!Q9&gt;30,"very high",IF(Indicateurs!Q9&gt;=20,"high",IF(Indicateurs!Q9&gt;=10,"moderate","low"))))</f>
        <v>extremely high</v>
      </c>
      <c r="R9" s="47" t="str">
        <f>IF(Indicateurs!R9&gt;40,"extremely high",IF(Indicateurs!R9&gt;30,"very high",IF(Indicateurs!R9&gt;=20,"high",IF(Indicateurs!R9&gt;=10,"moderate","low"))))</f>
        <v>low</v>
      </c>
      <c r="S9" s="67" t="str">
        <f>IF(Indicateurs!S9&gt;85,"extremely high",IF(Indicateurs!S9&gt;70,"very high",IF(Indicateurs!S9&gt;=55,"high",IF(Indicateurs!S9&gt;=40,"moderate","low"))))</f>
        <v>low</v>
      </c>
    </row>
    <row r="10" spans="1:19">
      <c r="A10" s="54" t="s">
        <v>84</v>
      </c>
      <c r="B10" s="46" t="s">
        <v>92</v>
      </c>
      <c r="C10" s="29">
        <f t="shared" si="0"/>
        <v>8</v>
      </c>
      <c r="D10" s="29">
        <f t="shared" si="1"/>
        <v>2</v>
      </c>
      <c r="E10" s="29">
        <f t="shared" si="2"/>
        <v>3</v>
      </c>
      <c r="F10" s="47" t="str">
        <f>IF(Indicateurs!F10&gt;60,"extremely high",IF(Indicateurs!F10&gt;50,"very high",IF(Indicateurs!F10&gt;=40,"high",IF(Indicateurs!F10&gt;=30,"moderate","low"))))</f>
        <v>moderate</v>
      </c>
      <c r="G10" s="47" t="str">
        <f>IF(Indicateurs!G10&gt;60,"extremely high",IF(Indicateurs!G10&gt;50,"very high",IF(Indicateurs!G10&gt;=40,"high",IF(Indicateurs!G10&gt;=30,"moderate","low"))))</f>
        <v>high</v>
      </c>
      <c r="H10" s="65" t="str">
        <f>IF(Indicateurs!H10&gt;25%,"extremely high",IF(Indicateurs!H10&gt;20%,"very high",IF(Indicateurs!H10&gt;=15%,"high",IF(Indicateurs!H10&gt;=10%,"moderate","low"))))</f>
        <v>low</v>
      </c>
      <c r="I10" s="48" t="str">
        <f>IF(Indicateurs!I10&gt;40,"extremely high",IF(Indicateurs!I10&gt;30,"very high",IF(Indicateurs!I10&gt;=20,"high",IF(Indicateurs!I10&gt;=10,"moderate","low"))))</f>
        <v>moderate</v>
      </c>
      <c r="J10" s="47" t="str">
        <f>IF(Indicateurs!J10&gt;20,"extremely high",IF(Indicateurs!J10&gt;15,"very high",IF(Indicateurs!J10&gt;=10,"high",IF(Indicateurs!J10&gt;=5,"moderate","low"))))</f>
        <v>low</v>
      </c>
      <c r="K10" s="47" t="str">
        <f>IF(Indicateurs!K10&gt;50,"extremely high",IF(Indicateurs!K10&gt;40,"very high",IF(Indicateurs!K10&gt;=30,"high",IF(Indicateurs!K10&gt;=20,"moderate","low"))))</f>
        <v>very high</v>
      </c>
      <c r="L10" s="47" t="str">
        <f>IF(Indicateurs!L10&gt;=62,"extremely high",
IF(Indicateurs!L10&gt;=39,"very high",
IF(Indicateurs!L10&gt;=33,"high",
IF(Indicateurs!L10&gt;=15,"moderate","low"))))</f>
        <v>extremely high</v>
      </c>
      <c r="M10" s="47" t="str">
        <f>IF(Indicateurs!M10&gt;=95,"extremely high",
IF(Indicateurs!M10&gt;=77,"very high",
IF(Indicateurs!M10&gt;=74,"high",
IF(Indicateurs!M10&gt;=59,"moderate","low"))))</f>
        <v>moderate</v>
      </c>
      <c r="N10" s="47" t="str">
        <f>IF(Indicateurs!N10&gt;=64,"extremely high",
IF(Indicateurs!N10&gt;=42,"very high",
IF(Indicateurs!N10&gt;=39,"high",
IF(Indicateurs!N10&gt;=20,"moderate","low"))))</f>
        <v>low</v>
      </c>
      <c r="O10" s="47" t="str">
        <f>IF(Indicateurs!O10&gt;40,"extremely high",IF(Indicateurs!O10&gt;30,"very high",IF(Indicateurs!O10&gt;=20,"high",IF(Indicateurs!O10&gt;=10,"moderate","low"))))</f>
        <v>high</v>
      </c>
      <c r="P10" s="47" t="str">
        <f>IF(Indicateurs!P10&gt;70,"extremely high",IF(Indicateurs!P10&gt;60,"very high",IF(Indicateurs!P10&gt;=50,"high",IF(Indicateurs!P10&gt;=40,"moderate","low"))))</f>
        <v>extremely high</v>
      </c>
      <c r="Q10" s="47" t="str">
        <f>IF(Indicateurs!Q10&gt;40,"extremely high",IF(Indicateurs!Q10&gt;30,"very high",IF(Indicateurs!Q10&gt;=20,"high",IF(Indicateurs!Q10&gt;=10,"moderate","low"))))</f>
        <v>high</v>
      </c>
      <c r="R10" s="47" t="str">
        <f>IF(Indicateurs!R10&gt;40,"extremely high",IF(Indicateurs!R10&gt;30,"very high",IF(Indicateurs!R10&gt;=20,"high",IF(Indicateurs!R10&gt;=10,"moderate","low"))))</f>
        <v>low</v>
      </c>
      <c r="S10" s="67" t="str">
        <f>IF(Indicateurs!S10&gt;85,"extremely high",IF(Indicateurs!S10&gt;70,"very high",IF(Indicateurs!S10&gt;=55,"high",IF(Indicateurs!S10&gt;=40,"moderate","low"))))</f>
        <v>high</v>
      </c>
    </row>
    <row r="11" spans="1:19">
      <c r="A11" s="54" t="s">
        <v>84</v>
      </c>
      <c r="B11" s="46" t="s">
        <v>93</v>
      </c>
      <c r="C11" s="29">
        <f t="shared" si="0"/>
        <v>9</v>
      </c>
      <c r="D11" s="29">
        <f t="shared" si="1"/>
        <v>3</v>
      </c>
      <c r="E11" s="29">
        <f t="shared" si="2"/>
        <v>3</v>
      </c>
      <c r="F11" s="47" t="str">
        <f>IF(Indicateurs!F11&gt;60,"extremely high",IF(Indicateurs!F11&gt;50,"very high",IF(Indicateurs!F11&gt;=40,"high",IF(Indicateurs!F11&gt;=30,"moderate","low"))))</f>
        <v>high</v>
      </c>
      <c r="G11" s="47" t="str">
        <f>IF(Indicateurs!G11&gt;60,"extremely high",IF(Indicateurs!G11&gt;50,"very high",IF(Indicateurs!G11&gt;=40,"high",IF(Indicateurs!G11&gt;=30,"moderate","low"))))</f>
        <v>high</v>
      </c>
      <c r="H11" s="65" t="str">
        <f>IF(Indicateurs!H11&gt;25%,"extremely high",IF(Indicateurs!H11&gt;20%,"very high",IF(Indicateurs!H11&gt;=15%,"high",IF(Indicateurs!H11&gt;=10%,"moderate","low"))))</f>
        <v>low</v>
      </c>
      <c r="I11" s="48" t="str">
        <f>IF(Indicateurs!I11&gt;40,"extremely high",IF(Indicateurs!I11&gt;30,"very high",IF(Indicateurs!I11&gt;=20,"high",IF(Indicateurs!I11&gt;=10,"moderate","low"))))</f>
        <v>moderate</v>
      </c>
      <c r="J11" s="47" t="str">
        <f>IF(Indicateurs!J11&gt;20,"extremely high",IF(Indicateurs!J11&gt;15,"very high",IF(Indicateurs!J11&gt;=10,"high",IF(Indicateurs!J11&gt;=5,"moderate","low"))))</f>
        <v>low</v>
      </c>
      <c r="K11" s="47" t="str">
        <f>IF(Indicateurs!K11&gt;50,"extremely high",IF(Indicateurs!K11&gt;40,"very high",IF(Indicateurs!K11&gt;=30,"high",IF(Indicateurs!K11&gt;=20,"moderate","low"))))</f>
        <v>very high</v>
      </c>
      <c r="L11" s="47" t="str">
        <f>IF(Indicateurs!L11&gt;=62,"extremely high",
IF(Indicateurs!L11&gt;=39,"very high",
IF(Indicateurs!L11&gt;=33,"high",
IF(Indicateurs!L11&gt;=15,"moderate","low"))))</f>
        <v>very high</v>
      </c>
      <c r="M11" s="47" t="str">
        <f>IF(Indicateurs!M11&gt;=95,"extremely high",
IF(Indicateurs!M11&gt;=77,"very high",
IF(Indicateurs!M11&gt;=74,"high",
IF(Indicateurs!M11&gt;=59,"moderate","low"))))</f>
        <v>very high</v>
      </c>
      <c r="N11" s="47" t="str">
        <f>IF(Indicateurs!N11&gt;=64,"extremely high",
IF(Indicateurs!N11&gt;=42,"very high",
IF(Indicateurs!N11&gt;=39,"high",
IF(Indicateurs!N11&gt;=20,"moderate","low"))))</f>
        <v>moderate</v>
      </c>
      <c r="O11" s="47" t="str">
        <f>IF(Indicateurs!O11&gt;40,"extremely high",IF(Indicateurs!O11&gt;30,"very high",IF(Indicateurs!O11&gt;=20,"high",IF(Indicateurs!O11&gt;=10,"moderate","low"))))</f>
        <v>high</v>
      </c>
      <c r="P11" s="47" t="str">
        <f>IF(Indicateurs!P11&gt;70,"extremely high",IF(Indicateurs!P11&gt;60,"very high",IF(Indicateurs!P11&gt;=50,"high",IF(Indicateurs!P11&gt;=40,"moderate","low"))))</f>
        <v>moderate</v>
      </c>
      <c r="Q11" s="47" t="str">
        <f>IF(Indicateurs!Q11&gt;40,"extremely high",IF(Indicateurs!Q11&gt;30,"very high",IF(Indicateurs!Q11&gt;=20,"high",IF(Indicateurs!Q11&gt;=10,"moderate","low"))))</f>
        <v>very high</v>
      </c>
      <c r="R11" s="47" t="str">
        <f>IF(Indicateurs!R11&gt;40,"extremely high",IF(Indicateurs!R11&gt;30,"very high",IF(Indicateurs!R11&gt;=20,"high",IF(Indicateurs!R11&gt;=10,"moderate","low"))))</f>
        <v>low</v>
      </c>
      <c r="S11" s="67" t="str">
        <f>IF(Indicateurs!S11&gt;85,"extremely high",IF(Indicateurs!S11&gt;70,"very high",IF(Indicateurs!S11&gt;=55,"high",IF(Indicateurs!S11&gt;=40,"moderate","low"))))</f>
        <v>moderate</v>
      </c>
    </row>
    <row r="12" spans="1:19">
      <c r="A12" s="54" t="s">
        <v>84</v>
      </c>
      <c r="B12" s="46" t="s">
        <v>94</v>
      </c>
      <c r="C12" s="29">
        <f t="shared" si="0"/>
        <v>9</v>
      </c>
      <c r="D12" s="29">
        <f t="shared" si="1"/>
        <v>3</v>
      </c>
      <c r="E12" s="29">
        <f t="shared" si="2"/>
        <v>3</v>
      </c>
      <c r="F12" s="47" t="str">
        <f>IF(Indicateurs!F12&gt;60,"extremely high",IF(Indicateurs!F12&gt;50,"very high",IF(Indicateurs!F12&gt;=40,"high",IF(Indicateurs!F12&gt;=30,"moderate","low"))))</f>
        <v>high</v>
      </c>
      <c r="G12" s="47" t="str">
        <f>IF(Indicateurs!G12&gt;60,"extremely high",IF(Indicateurs!G12&gt;50,"very high",IF(Indicateurs!G12&gt;=40,"high",IF(Indicateurs!G12&gt;=30,"moderate","low"))))</f>
        <v>high</v>
      </c>
      <c r="H12" s="65" t="str">
        <f>IF(Indicateurs!H12&gt;25%,"extremely high",IF(Indicateurs!H12&gt;20%,"very high",IF(Indicateurs!H12&gt;=15%,"high",IF(Indicateurs!H12&gt;=10%,"moderate","low"))))</f>
        <v>moderate</v>
      </c>
      <c r="I12" s="48" t="str">
        <f>IF(Indicateurs!I12&gt;40,"extremely high",IF(Indicateurs!I12&gt;30,"very high",IF(Indicateurs!I12&gt;=20,"high",IF(Indicateurs!I12&gt;=10,"moderate","low"))))</f>
        <v>high</v>
      </c>
      <c r="J12" s="47" t="str">
        <f>IF(Indicateurs!J12&gt;20,"extremely high",IF(Indicateurs!J12&gt;15,"very high",IF(Indicateurs!J12&gt;=10,"high",IF(Indicateurs!J12&gt;=5,"moderate","low"))))</f>
        <v>high</v>
      </c>
      <c r="K12" s="47" t="str">
        <f>IF(Indicateurs!K12&gt;50,"extremely high",IF(Indicateurs!K12&gt;40,"very high",IF(Indicateurs!K12&gt;=30,"high",IF(Indicateurs!K12&gt;=20,"moderate","low"))))</f>
        <v>very high</v>
      </c>
      <c r="L12" s="47" t="str">
        <f>IF(Indicateurs!L12&gt;=62,"extremely high",
IF(Indicateurs!L12&gt;=39,"very high",
IF(Indicateurs!L12&gt;=33,"high",
IF(Indicateurs!L12&gt;=15,"moderate","low"))))</f>
        <v>extremely high</v>
      </c>
      <c r="M12" s="47" t="str">
        <f>IF(Indicateurs!M12&gt;=95,"extremely high",
IF(Indicateurs!M12&gt;=77,"very high",
IF(Indicateurs!M12&gt;=74,"high",
IF(Indicateurs!M12&gt;=59,"moderate","low"))))</f>
        <v>very high</v>
      </c>
      <c r="N12" s="47" t="str">
        <f>IF(Indicateurs!N12&gt;=64,"extremely high",
IF(Indicateurs!N12&gt;=42,"very high",
IF(Indicateurs!N12&gt;=39,"high",
IF(Indicateurs!N12&gt;=20,"moderate","low"))))</f>
        <v>very high</v>
      </c>
      <c r="O12" s="47" t="str">
        <f>IF(Indicateurs!O12&gt;40,"extremely high",IF(Indicateurs!O12&gt;30,"very high",IF(Indicateurs!O12&gt;=20,"high",IF(Indicateurs!O12&gt;=10,"moderate","low"))))</f>
        <v>high</v>
      </c>
      <c r="P12" s="47" t="str">
        <f>IF(Indicateurs!P12&gt;70,"extremely high",IF(Indicateurs!P12&gt;60,"very high",IF(Indicateurs!P12&gt;=50,"high",IF(Indicateurs!P12&gt;=40,"moderate","low"))))</f>
        <v>low</v>
      </c>
      <c r="Q12" s="47" t="str">
        <f>IF(Indicateurs!Q12&gt;40,"extremely high",IF(Indicateurs!Q12&gt;30,"very high",IF(Indicateurs!Q12&gt;=20,"high",IF(Indicateurs!Q12&gt;=10,"moderate","low"))))</f>
        <v>moderate</v>
      </c>
      <c r="R12" s="47" t="str">
        <f>IF(Indicateurs!R12&gt;40,"extremely high",IF(Indicateurs!R12&gt;30,"very high",IF(Indicateurs!R12&gt;=20,"high",IF(Indicateurs!R12&gt;=10,"moderate","low"))))</f>
        <v>moderate</v>
      </c>
      <c r="S12" s="67" t="str">
        <f>IF(Indicateurs!S12&gt;85,"extremely high",IF(Indicateurs!S12&gt;70,"very high",IF(Indicateurs!S12&gt;=55,"high",IF(Indicateurs!S12&gt;=40,"moderate","low"))))</f>
        <v>low</v>
      </c>
    </row>
    <row r="13" spans="1:19">
      <c r="A13" s="54" t="s">
        <v>84</v>
      </c>
      <c r="B13" s="46" t="s">
        <v>95</v>
      </c>
      <c r="C13" s="29">
        <f t="shared" si="0"/>
        <v>4</v>
      </c>
      <c r="D13" s="29">
        <f t="shared" si="1"/>
        <v>2</v>
      </c>
      <c r="E13" s="29">
        <f t="shared" si="2"/>
        <v>1</v>
      </c>
      <c r="F13" s="47" t="str">
        <f>IF(Indicateurs!F13&gt;60,"extremely high",IF(Indicateurs!F13&gt;50,"very high",IF(Indicateurs!F13&gt;=40,"high",IF(Indicateurs!F13&gt;=30,"moderate","low"))))</f>
        <v>moderate</v>
      </c>
      <c r="G13" s="47" t="str">
        <f>IF(Indicateurs!G13&gt;60,"extremely high",IF(Indicateurs!G13&gt;50,"very high",IF(Indicateurs!G13&gt;=40,"high",IF(Indicateurs!G13&gt;=30,"moderate","low"))))</f>
        <v>low</v>
      </c>
      <c r="H13" s="65" t="str">
        <f>IF(Indicateurs!H13&gt;25%,"extremely high",IF(Indicateurs!H13&gt;20%,"very high",IF(Indicateurs!H13&gt;=15%,"high",IF(Indicateurs!H13&gt;=10%,"moderate","low"))))</f>
        <v>low</v>
      </c>
      <c r="I13" s="48" t="str">
        <f>IF(Indicateurs!I13&gt;40,"extremely high",IF(Indicateurs!I13&gt;30,"very high",IF(Indicateurs!I13&gt;=20,"high",IF(Indicateurs!I13&gt;=10,"moderate","low"))))</f>
        <v>moderate</v>
      </c>
      <c r="J13" s="47" t="str">
        <f>IF(Indicateurs!J13&gt;20,"extremely high",IF(Indicateurs!J13&gt;15,"very high",IF(Indicateurs!J13&gt;=10,"high",IF(Indicateurs!J13&gt;=5,"moderate","low"))))</f>
        <v>low</v>
      </c>
      <c r="K13" s="47" t="str">
        <f>IF(Indicateurs!K13&gt;50,"extremely high",IF(Indicateurs!K13&gt;40,"very high",IF(Indicateurs!K13&gt;=30,"high",IF(Indicateurs!K13&gt;=20,"moderate","low"))))</f>
        <v>very high</v>
      </c>
      <c r="L13" s="47" t="str">
        <f>IF(Indicateurs!L13&gt;=62,"extremely high",
IF(Indicateurs!L13&gt;=39,"very high",
IF(Indicateurs!L13&gt;=33,"high",
IF(Indicateurs!L13&gt;=15,"moderate","low"))))</f>
        <v>very high</v>
      </c>
      <c r="M13" s="47" t="str">
        <f>IF(Indicateurs!M13&gt;=95,"extremely high",
IF(Indicateurs!M13&gt;=77,"very high",
IF(Indicateurs!M13&gt;=74,"high",
IF(Indicateurs!M13&gt;=59,"moderate","low"))))</f>
        <v>high</v>
      </c>
      <c r="N13" s="47" t="str">
        <f>IF(Indicateurs!N13&gt;=64,"extremely high",
IF(Indicateurs!N13&gt;=42,"very high",
IF(Indicateurs!N13&gt;=39,"high",
IF(Indicateurs!N13&gt;=20,"moderate","low"))))</f>
        <v>low</v>
      </c>
      <c r="O13" s="47" t="str">
        <f>IF(Indicateurs!O13&gt;40,"extremely high",IF(Indicateurs!O13&gt;30,"very high",IF(Indicateurs!O13&gt;=20,"high",IF(Indicateurs!O13&gt;=10,"moderate","low"))))</f>
        <v>high</v>
      </c>
      <c r="P13" s="47" t="str">
        <f>IF(Indicateurs!P13&gt;70,"extremely high",IF(Indicateurs!P13&gt;60,"very high",IF(Indicateurs!P13&gt;=50,"high",IF(Indicateurs!P13&gt;=40,"moderate","low"))))</f>
        <v>extremely high</v>
      </c>
      <c r="Q13" s="47" t="str">
        <f>IF(Indicateurs!Q13&gt;40,"extremely high",IF(Indicateurs!Q13&gt;30,"very high",IF(Indicateurs!Q13&gt;=20,"high",IF(Indicateurs!Q13&gt;=10,"moderate","low"))))</f>
        <v>extremely high</v>
      </c>
      <c r="R13" s="47" t="str">
        <f>IF(Indicateurs!R13&gt;40,"extremely high",IF(Indicateurs!R13&gt;30,"very high",IF(Indicateurs!R13&gt;=20,"high",IF(Indicateurs!R13&gt;=10,"moderate","low"))))</f>
        <v>low</v>
      </c>
      <c r="S13" s="67" t="str">
        <f>IF(Indicateurs!S13&gt;85,"extremely high",IF(Indicateurs!S13&gt;70,"very high",IF(Indicateurs!S13&gt;=55,"high",IF(Indicateurs!S13&gt;=40,"moderate","low"))))</f>
        <v>low</v>
      </c>
    </row>
    <row r="14" spans="1:19">
      <c r="A14" s="54" t="s">
        <v>84</v>
      </c>
      <c r="B14" s="46" t="s">
        <v>96</v>
      </c>
      <c r="C14" s="29">
        <f t="shared" si="0"/>
        <v>6</v>
      </c>
      <c r="D14" s="29">
        <f t="shared" si="1"/>
        <v>2</v>
      </c>
      <c r="E14" s="29">
        <f t="shared" si="2"/>
        <v>2</v>
      </c>
      <c r="F14" s="47" t="str">
        <f>IF(Indicateurs!F14&gt;60,"extremely high",IF(Indicateurs!F14&gt;50,"very high",IF(Indicateurs!F14&gt;=40,"high",IF(Indicateurs!F14&gt;=30,"moderate","low"))))</f>
        <v>moderate</v>
      </c>
      <c r="G14" s="47" t="str">
        <f>IF(Indicateurs!G14&gt;60,"extremely high",IF(Indicateurs!G14&gt;50,"very high",IF(Indicateurs!G14&gt;=40,"high",IF(Indicateurs!G14&gt;=30,"moderate","low"))))</f>
        <v>moderate</v>
      </c>
      <c r="H14" s="65" t="str">
        <f>IF(Indicateurs!H14&gt;25%,"extremely high",IF(Indicateurs!H14&gt;20%,"very high",IF(Indicateurs!H14&gt;=15%,"high",IF(Indicateurs!H14&gt;=10%,"moderate","low"))))</f>
        <v>low</v>
      </c>
      <c r="I14" s="48" t="str">
        <f>IF(Indicateurs!I14&gt;40,"extremely high",IF(Indicateurs!I14&gt;30,"very high",IF(Indicateurs!I14&gt;=20,"high",IF(Indicateurs!I14&gt;=10,"moderate","low"))))</f>
        <v>moderate</v>
      </c>
      <c r="J14" s="47" t="str">
        <f>IF(Indicateurs!J14&gt;20,"extremely high",IF(Indicateurs!J14&gt;15,"very high",IF(Indicateurs!J14&gt;=10,"high",IF(Indicateurs!J14&gt;=5,"moderate","low"))))</f>
        <v>moderate</v>
      </c>
      <c r="K14" s="47" t="str">
        <f>IF(Indicateurs!K14&gt;50,"extremely high",IF(Indicateurs!K14&gt;40,"very high",IF(Indicateurs!K14&gt;=30,"high",IF(Indicateurs!K14&gt;=20,"moderate","low"))))</f>
        <v>very high</v>
      </c>
      <c r="L14" s="47" t="str">
        <f>IF(Indicateurs!L14&gt;=62,"extremely high",
IF(Indicateurs!L14&gt;=39,"very high",
IF(Indicateurs!L14&gt;=33,"high",
IF(Indicateurs!L14&gt;=15,"moderate","low"))))</f>
        <v>very high</v>
      </c>
      <c r="M14" s="47" t="str">
        <f>IF(Indicateurs!M14&gt;=95,"extremely high",
IF(Indicateurs!M14&gt;=77,"very high",
IF(Indicateurs!M14&gt;=74,"high",
IF(Indicateurs!M14&gt;=59,"moderate","low"))))</f>
        <v>very high</v>
      </c>
      <c r="N14" s="47" t="str">
        <f>IF(Indicateurs!N14&gt;=64,"extremely high",
IF(Indicateurs!N14&gt;=42,"very high",
IF(Indicateurs!N14&gt;=39,"high",
IF(Indicateurs!N14&gt;=20,"moderate","low"))))</f>
        <v>moderate</v>
      </c>
      <c r="O14" s="47" t="str">
        <f>IF(Indicateurs!O14&gt;40,"extremely high",IF(Indicateurs!O14&gt;30,"very high",IF(Indicateurs!O14&gt;=20,"high",IF(Indicateurs!O14&gt;=10,"moderate","low"))))</f>
        <v>high</v>
      </c>
      <c r="P14" s="47" t="str">
        <f>IF(Indicateurs!P14&gt;70,"extremely high",IF(Indicateurs!P14&gt;60,"very high",IF(Indicateurs!P14&gt;=50,"high",IF(Indicateurs!P14&gt;=40,"moderate","low"))))</f>
        <v>low</v>
      </c>
      <c r="Q14" s="47" t="str">
        <f>IF(Indicateurs!Q14&gt;40,"extremely high",IF(Indicateurs!Q14&gt;30,"very high",IF(Indicateurs!Q14&gt;=20,"high",IF(Indicateurs!Q14&gt;=10,"moderate","low"))))</f>
        <v>very high</v>
      </c>
      <c r="R14" s="47" t="str">
        <f>IF(Indicateurs!R14&gt;40,"extremely high",IF(Indicateurs!R14&gt;30,"very high",IF(Indicateurs!R14&gt;=20,"high",IF(Indicateurs!R14&gt;=10,"moderate","low"))))</f>
        <v>low</v>
      </c>
      <c r="S14" s="67" t="str">
        <f>IF(Indicateurs!S14&gt;85,"extremely high",IF(Indicateurs!S14&gt;70,"very high",IF(Indicateurs!S14&gt;=55,"high",IF(Indicateurs!S14&gt;=40,"moderate","low"))))</f>
        <v>low</v>
      </c>
    </row>
    <row r="15" spans="1:19">
      <c r="A15" s="54" t="s">
        <v>84</v>
      </c>
      <c r="B15" s="46" t="s">
        <v>97</v>
      </c>
      <c r="C15" s="29">
        <f t="shared" si="0"/>
        <v>7</v>
      </c>
      <c r="D15" s="29">
        <f t="shared" si="1"/>
        <v>1</v>
      </c>
      <c r="E15" s="29">
        <f t="shared" si="2"/>
        <v>3</v>
      </c>
      <c r="F15" s="47" t="str">
        <f>IF(Indicateurs!F15&gt;60,"extremely high",IF(Indicateurs!F15&gt;50,"very high",IF(Indicateurs!F15&gt;=40,"high",IF(Indicateurs!F15&gt;=30,"moderate","low"))))</f>
        <v>low</v>
      </c>
      <c r="G15" s="47" t="str">
        <f>IF(Indicateurs!G15&gt;60,"extremely high",IF(Indicateurs!G15&gt;50,"very high",IF(Indicateurs!G15&gt;=40,"high",IF(Indicateurs!G15&gt;=30,"moderate","low"))))</f>
        <v>high</v>
      </c>
      <c r="H15" s="65" t="str">
        <f>IF(Indicateurs!H15&gt;25%,"extremely high",IF(Indicateurs!H15&gt;20%,"very high",IF(Indicateurs!H15&gt;=15%,"high",IF(Indicateurs!H15&gt;=10%,"moderate","low"))))</f>
        <v>low</v>
      </c>
      <c r="I15" s="48" t="str">
        <f>IF(Indicateurs!I15&gt;40,"extremely high",IF(Indicateurs!I15&gt;30,"very high",IF(Indicateurs!I15&gt;=20,"high",IF(Indicateurs!I15&gt;=10,"moderate","low"))))</f>
        <v>moderate</v>
      </c>
      <c r="J15" s="47" t="str">
        <f>IF(Indicateurs!J15&gt;20,"extremely high",IF(Indicateurs!J15&gt;15,"very high",IF(Indicateurs!J15&gt;=10,"high",IF(Indicateurs!J15&gt;=5,"moderate","low"))))</f>
        <v>low</v>
      </c>
      <c r="K15" s="47" t="str">
        <f>IF(Indicateurs!K15&gt;50,"extremely high",IF(Indicateurs!K15&gt;40,"very high",IF(Indicateurs!K15&gt;=30,"high",IF(Indicateurs!K15&gt;=20,"moderate","low"))))</f>
        <v>high</v>
      </c>
      <c r="L15" s="47" t="str">
        <f>IF(Indicateurs!L15&gt;=62,"extremely high",
IF(Indicateurs!L15&gt;=39,"very high",
IF(Indicateurs!L15&gt;=33,"high",
IF(Indicateurs!L15&gt;=15,"moderate","low"))))</f>
        <v>extremely high</v>
      </c>
      <c r="M15" s="47" t="str">
        <f>IF(Indicateurs!M15&gt;=95,"extremely high",
IF(Indicateurs!M15&gt;=77,"very high",
IF(Indicateurs!M15&gt;=74,"high",
IF(Indicateurs!M15&gt;=59,"moderate","low"))))</f>
        <v>high</v>
      </c>
      <c r="N15" s="47" t="str">
        <f>IF(Indicateurs!N15&gt;=64,"extremely high",
IF(Indicateurs!N15&gt;=42,"very high",
IF(Indicateurs!N15&gt;=39,"high",
IF(Indicateurs!N15&gt;=20,"moderate","low"))))</f>
        <v>moderate</v>
      </c>
      <c r="O15" s="47" t="str">
        <f>IF(Indicateurs!O15&gt;40,"extremely high",IF(Indicateurs!O15&gt;30,"very high",IF(Indicateurs!O15&gt;=20,"high",IF(Indicateurs!O15&gt;=10,"moderate","low"))))</f>
        <v>high</v>
      </c>
      <c r="P15" s="47" t="str">
        <f>IF(Indicateurs!P15&gt;70,"extremely high",IF(Indicateurs!P15&gt;60,"very high",IF(Indicateurs!P15&gt;=50,"high",IF(Indicateurs!P15&gt;=40,"moderate","low"))))</f>
        <v>extremely high</v>
      </c>
      <c r="Q15" s="47" t="str">
        <f>IF(Indicateurs!Q15&gt;40,"extremely high",IF(Indicateurs!Q15&gt;30,"very high",IF(Indicateurs!Q15&gt;=20,"high",IF(Indicateurs!Q15&gt;=10,"moderate","low"))))</f>
        <v>extremely high</v>
      </c>
      <c r="R15" s="47" t="str">
        <f>IF(Indicateurs!R15&gt;40,"extremely high",IF(Indicateurs!R15&gt;30,"very high",IF(Indicateurs!R15&gt;=20,"high",IF(Indicateurs!R15&gt;=10,"moderate","low"))))</f>
        <v>moderate</v>
      </c>
      <c r="S15" s="67" t="str">
        <f>IF(Indicateurs!S15&gt;85,"extremely high",IF(Indicateurs!S15&gt;70,"very high",IF(Indicateurs!S15&gt;=55,"high",IF(Indicateurs!S15&gt;=40,"moderate","low"))))</f>
        <v>low</v>
      </c>
    </row>
    <row r="16" spans="1:19">
      <c r="A16" s="54" t="s">
        <v>84</v>
      </c>
      <c r="B16" s="46" t="s">
        <v>98</v>
      </c>
      <c r="C16" s="29">
        <f t="shared" si="0"/>
        <v>6</v>
      </c>
      <c r="D16" s="29">
        <f t="shared" si="1"/>
        <v>2</v>
      </c>
      <c r="E16" s="29">
        <f t="shared" si="2"/>
        <v>2</v>
      </c>
      <c r="F16" s="47" t="str">
        <f>IF(Indicateurs!F16&gt;60,"extremely high",IF(Indicateurs!F16&gt;50,"very high",IF(Indicateurs!F16&gt;=40,"high",IF(Indicateurs!F16&gt;=30,"moderate","low"))))</f>
        <v>moderate</v>
      </c>
      <c r="G16" s="47" t="str">
        <f>IF(Indicateurs!G16&gt;60,"extremely high",IF(Indicateurs!G16&gt;50,"very high",IF(Indicateurs!G16&gt;=40,"high",IF(Indicateurs!G16&gt;=30,"moderate","low"))))</f>
        <v>moderate</v>
      </c>
      <c r="H16" s="65" t="str">
        <f>IF(Indicateurs!H16&gt;25%,"extremely high",IF(Indicateurs!H16&gt;20%,"very high",IF(Indicateurs!H16&gt;=15%,"high",IF(Indicateurs!H16&gt;=10%,"moderate","low"))))</f>
        <v>low</v>
      </c>
      <c r="I16" s="48" t="str">
        <f>IF(Indicateurs!I16&gt;40,"extremely high",IF(Indicateurs!I16&gt;30,"very high",IF(Indicateurs!I16&gt;=20,"high",IF(Indicateurs!I16&gt;=10,"moderate","low"))))</f>
        <v>very high</v>
      </c>
      <c r="J16" s="47" t="str">
        <f>IF(Indicateurs!J16&gt;20,"extremely high",IF(Indicateurs!J16&gt;15,"very high",IF(Indicateurs!J16&gt;=10,"high",IF(Indicateurs!J16&gt;=5,"moderate","low"))))</f>
        <v>moderate</v>
      </c>
      <c r="K16" s="47" t="str">
        <f>IF(Indicateurs!K16&gt;50,"extremely high",IF(Indicateurs!K16&gt;40,"very high",IF(Indicateurs!K16&gt;=30,"high",IF(Indicateurs!K16&gt;=20,"moderate","low"))))</f>
        <v>extremely high</v>
      </c>
      <c r="L16" s="47" t="str">
        <f>IF(Indicateurs!L16&gt;=62,"extremely high",
IF(Indicateurs!L16&gt;=39,"very high",
IF(Indicateurs!L16&gt;=33,"high",
IF(Indicateurs!L16&gt;=15,"moderate","low"))))</f>
        <v>very high</v>
      </c>
      <c r="M16" s="47" t="str">
        <f>IF(Indicateurs!M16&gt;=95,"extremely high",
IF(Indicateurs!M16&gt;=77,"very high",
IF(Indicateurs!M16&gt;=74,"high",
IF(Indicateurs!M16&gt;=59,"moderate","low"))))</f>
        <v>high</v>
      </c>
      <c r="N16" s="47" t="str">
        <f>IF(Indicateurs!N16&gt;=64,"extremely high",
IF(Indicateurs!N16&gt;=42,"very high",
IF(Indicateurs!N16&gt;=39,"high",
IF(Indicateurs!N16&gt;=20,"moderate","low"))))</f>
        <v>very high</v>
      </c>
      <c r="O16" s="47" t="str">
        <f>IF(Indicateurs!O16&gt;40,"extremely high",IF(Indicateurs!O16&gt;30,"very high",IF(Indicateurs!O16&gt;=20,"high",IF(Indicateurs!O16&gt;=10,"moderate","low"))))</f>
        <v>high</v>
      </c>
      <c r="P16" s="47" t="str">
        <f>IF(Indicateurs!P16&gt;70,"extremely high",IF(Indicateurs!P16&gt;60,"very high",IF(Indicateurs!P16&gt;=50,"high",IF(Indicateurs!P16&gt;=40,"moderate","low"))))</f>
        <v>low</v>
      </c>
      <c r="Q16" s="47" t="str">
        <f>IF(Indicateurs!Q16&gt;40,"extremely high",IF(Indicateurs!Q16&gt;30,"very high",IF(Indicateurs!Q16&gt;=20,"high",IF(Indicateurs!Q16&gt;=10,"moderate","low"))))</f>
        <v>moderate</v>
      </c>
      <c r="R16" s="47" t="str">
        <f>IF(Indicateurs!R16&gt;40,"extremely high",IF(Indicateurs!R16&gt;30,"very high",IF(Indicateurs!R16&gt;=20,"high",IF(Indicateurs!R16&gt;=10,"moderate","low"))))</f>
        <v>moderate</v>
      </c>
      <c r="S16" s="67" t="str">
        <f>IF(Indicateurs!S16&gt;85,"extremely high",IF(Indicateurs!S16&gt;70,"very high",IF(Indicateurs!S16&gt;=55,"high",IF(Indicateurs!S16&gt;=40,"moderate","low"))))</f>
        <v>low</v>
      </c>
    </row>
    <row r="17" spans="1:19">
      <c r="A17" s="54" t="s">
        <v>84</v>
      </c>
      <c r="B17" s="46" t="s">
        <v>99</v>
      </c>
      <c r="C17" s="29">
        <f t="shared" si="0"/>
        <v>5</v>
      </c>
      <c r="D17" s="29">
        <f t="shared" si="1"/>
        <v>1</v>
      </c>
      <c r="E17" s="29">
        <f t="shared" si="2"/>
        <v>2</v>
      </c>
      <c r="F17" s="47" t="str">
        <f>IF(Indicateurs!F17&gt;60,"extremely high",IF(Indicateurs!F17&gt;50,"very high",IF(Indicateurs!F17&gt;=40,"high",IF(Indicateurs!F17&gt;=30,"moderate","low"))))</f>
        <v>low</v>
      </c>
      <c r="G17" s="47" t="str">
        <f>IF(Indicateurs!G17&gt;60,"extremely high",IF(Indicateurs!G17&gt;50,"very high",IF(Indicateurs!G17&gt;=40,"high",IF(Indicateurs!G17&gt;=30,"moderate","low"))))</f>
        <v>moderate</v>
      </c>
      <c r="H17" s="65" t="str">
        <f>IF(Indicateurs!H17&gt;25%,"extremely high",IF(Indicateurs!H17&gt;20%,"very high",IF(Indicateurs!H17&gt;=15%,"high",IF(Indicateurs!H17&gt;=10%,"moderate","low"))))</f>
        <v>low</v>
      </c>
      <c r="I17" s="48" t="str">
        <f>IF(Indicateurs!I17&gt;40,"extremely high",IF(Indicateurs!I17&gt;30,"very high",IF(Indicateurs!I17&gt;=20,"high",IF(Indicateurs!I17&gt;=10,"moderate","low"))))</f>
        <v>low</v>
      </c>
      <c r="J17" s="47" t="str">
        <f>IF(Indicateurs!J17&gt;20,"extremely high",IF(Indicateurs!J17&gt;15,"very high",IF(Indicateurs!J17&gt;=10,"high",IF(Indicateurs!J17&gt;=5,"moderate","low"))))</f>
        <v>low</v>
      </c>
      <c r="K17" s="47" t="str">
        <f>IF(Indicateurs!K17&gt;50,"extremely high",IF(Indicateurs!K17&gt;40,"very high",IF(Indicateurs!K17&gt;=30,"high",IF(Indicateurs!K17&gt;=20,"moderate","low"))))</f>
        <v>moderate</v>
      </c>
      <c r="L17" s="47" t="str">
        <f>IF(Indicateurs!L17&gt;=62,"extremely high",
IF(Indicateurs!L17&gt;=39,"very high",
IF(Indicateurs!L17&gt;=33,"high",
IF(Indicateurs!L17&gt;=15,"moderate","low"))))</f>
        <v>extremely high</v>
      </c>
      <c r="M17" s="47" t="str">
        <f>IF(Indicateurs!M17&gt;=95,"extremely high",
IF(Indicateurs!M17&gt;=77,"very high",
IF(Indicateurs!M17&gt;=74,"high",
IF(Indicateurs!M17&gt;=59,"moderate","low"))))</f>
        <v>very high</v>
      </c>
      <c r="N17" s="47" t="str">
        <f>IF(Indicateurs!N17&gt;=64,"extremely high",
IF(Indicateurs!N17&gt;=42,"very high",
IF(Indicateurs!N17&gt;=39,"high",
IF(Indicateurs!N17&gt;=20,"moderate","low"))))</f>
        <v>very high</v>
      </c>
      <c r="O17" s="47" t="str">
        <f>IF(Indicateurs!O17&gt;40,"extremely high",IF(Indicateurs!O17&gt;30,"very high",IF(Indicateurs!O17&gt;=20,"high",IF(Indicateurs!O17&gt;=10,"moderate","low"))))</f>
        <v>high</v>
      </c>
      <c r="P17" s="47" t="str">
        <f>IF(Indicateurs!P17&gt;70,"extremely high",IF(Indicateurs!P17&gt;60,"very high",IF(Indicateurs!P17&gt;=50,"high",IF(Indicateurs!P17&gt;=40,"moderate","low"))))</f>
        <v>low</v>
      </c>
      <c r="Q17" s="47" t="str">
        <f>IF(Indicateurs!Q17&gt;40,"extremely high",IF(Indicateurs!Q17&gt;30,"very high",IF(Indicateurs!Q17&gt;=20,"high",IF(Indicateurs!Q17&gt;=10,"moderate","low"))))</f>
        <v>extremely high</v>
      </c>
      <c r="R17" s="47" t="str">
        <f>IF(Indicateurs!R17&gt;40,"extremely high",IF(Indicateurs!R17&gt;30,"very high",IF(Indicateurs!R17&gt;=20,"high",IF(Indicateurs!R17&gt;=10,"moderate","low"))))</f>
        <v>moderate</v>
      </c>
      <c r="S17" s="67" t="str">
        <f>IF(Indicateurs!S17&gt;85,"extremely high",IF(Indicateurs!S17&gt;70,"very high",IF(Indicateurs!S17&gt;=55,"high",IF(Indicateurs!S17&gt;=40,"moderate","low"))))</f>
        <v>low</v>
      </c>
    </row>
    <row r="18" spans="1:19">
      <c r="A18" s="54" t="s">
        <v>84</v>
      </c>
      <c r="B18" s="46" t="s">
        <v>100</v>
      </c>
      <c r="C18" s="29">
        <f t="shared" si="0"/>
        <v>6</v>
      </c>
      <c r="D18" s="29">
        <f t="shared" si="1"/>
        <v>2</v>
      </c>
      <c r="E18" s="29">
        <f t="shared" si="2"/>
        <v>2</v>
      </c>
      <c r="F18" s="47" t="str">
        <f>IF(Indicateurs!F18&gt;60,"extremely high",IF(Indicateurs!F18&gt;50,"very high",IF(Indicateurs!F18&gt;=40,"high",IF(Indicateurs!F18&gt;=30,"moderate","low"))))</f>
        <v>moderate</v>
      </c>
      <c r="G18" s="47" t="str">
        <f>IF(Indicateurs!G18&gt;60,"extremely high",IF(Indicateurs!G18&gt;50,"very high",IF(Indicateurs!G18&gt;=40,"high",IF(Indicateurs!G18&gt;=30,"moderate","low"))))</f>
        <v>moderate</v>
      </c>
      <c r="H18" s="65" t="str">
        <f>IF(Indicateurs!H18&gt;25%,"extremely high",IF(Indicateurs!H18&gt;20%,"very high",IF(Indicateurs!H18&gt;=15%,"high",IF(Indicateurs!H18&gt;=10%,"moderate","low"))))</f>
        <v>low</v>
      </c>
      <c r="I18" s="48" t="str">
        <f>IF(Indicateurs!I18&gt;40,"extremely high",IF(Indicateurs!I18&gt;30,"very high",IF(Indicateurs!I18&gt;=20,"high",IF(Indicateurs!I18&gt;=10,"moderate","low"))))</f>
        <v>high</v>
      </c>
      <c r="J18" s="47" t="str">
        <f>IF(Indicateurs!J18&gt;20,"extremely high",IF(Indicateurs!J18&gt;15,"very high",IF(Indicateurs!J18&gt;=10,"high",IF(Indicateurs!J18&gt;=5,"moderate","low"))))</f>
        <v>moderate</v>
      </c>
      <c r="K18" s="47" t="str">
        <f>IF(Indicateurs!K18&gt;50,"extremely high",IF(Indicateurs!K18&gt;40,"very high",IF(Indicateurs!K18&gt;=30,"high",IF(Indicateurs!K18&gt;=20,"moderate","low"))))</f>
        <v>extremely high</v>
      </c>
      <c r="L18" s="47" t="str">
        <f>IF(Indicateurs!L18&gt;=62,"extremely high",
IF(Indicateurs!L18&gt;=39,"very high",
IF(Indicateurs!L18&gt;=33,"high",
IF(Indicateurs!L18&gt;=15,"moderate","low"))))</f>
        <v>very high</v>
      </c>
      <c r="M18" s="47" t="str">
        <f>IF(Indicateurs!M18&gt;=95,"extremely high",
IF(Indicateurs!M18&gt;=77,"very high",
IF(Indicateurs!M18&gt;=74,"high",
IF(Indicateurs!M18&gt;=59,"moderate","low"))))</f>
        <v>moderate</v>
      </c>
      <c r="N18" s="47" t="str">
        <f>IF(Indicateurs!N18&gt;=64,"extremely high",
IF(Indicateurs!N18&gt;=42,"very high",
IF(Indicateurs!N18&gt;=39,"high",
IF(Indicateurs!N18&gt;=20,"moderate","low"))))</f>
        <v>very high</v>
      </c>
      <c r="O18" s="47" t="str">
        <f>IF(Indicateurs!O18&gt;40,"extremely high",IF(Indicateurs!O18&gt;30,"very high",IF(Indicateurs!O18&gt;=20,"high",IF(Indicateurs!O18&gt;=10,"moderate","low"))))</f>
        <v>very high</v>
      </c>
      <c r="P18" s="47" t="str">
        <f>IF(Indicateurs!P18&gt;70,"extremely high",IF(Indicateurs!P18&gt;60,"very high",IF(Indicateurs!P18&gt;=50,"high",IF(Indicateurs!P18&gt;=40,"moderate","low"))))</f>
        <v>low</v>
      </c>
      <c r="Q18" s="47" t="str">
        <f>IF(Indicateurs!Q18&gt;40,"extremely high",IF(Indicateurs!Q18&gt;30,"very high",IF(Indicateurs!Q18&gt;=20,"high",IF(Indicateurs!Q18&gt;=10,"moderate","low"))))</f>
        <v>moderate</v>
      </c>
      <c r="R18" s="47" t="str">
        <f>IF(Indicateurs!R18&gt;40,"extremely high",IF(Indicateurs!R18&gt;30,"very high",IF(Indicateurs!R18&gt;=20,"high",IF(Indicateurs!R18&gt;=10,"moderate","low"))))</f>
        <v>high</v>
      </c>
      <c r="S18" s="67" t="str">
        <f>IF(Indicateurs!S18&gt;85,"extremely high",IF(Indicateurs!S18&gt;70,"very high",IF(Indicateurs!S18&gt;=55,"high",IF(Indicateurs!S18&gt;=40,"moderate","low"))))</f>
        <v>low</v>
      </c>
    </row>
    <row r="19" spans="1:19">
      <c r="A19" s="54" t="s">
        <v>84</v>
      </c>
      <c r="B19" s="46" t="s">
        <v>101</v>
      </c>
      <c r="C19" s="29">
        <f t="shared" si="0"/>
        <v>5</v>
      </c>
      <c r="D19" s="29">
        <f t="shared" si="1"/>
        <v>1</v>
      </c>
      <c r="E19" s="29">
        <f t="shared" si="2"/>
        <v>2</v>
      </c>
      <c r="F19" s="47" t="str">
        <f>IF(Indicateurs!F19&gt;60,"extremely high",IF(Indicateurs!F19&gt;50,"very high",IF(Indicateurs!F19&gt;=40,"high",IF(Indicateurs!F19&gt;=30,"moderate","low"))))</f>
        <v>low</v>
      </c>
      <c r="G19" s="47" t="str">
        <f>IF(Indicateurs!G19&gt;60,"extremely high",IF(Indicateurs!G19&gt;50,"very high",IF(Indicateurs!G19&gt;=40,"high",IF(Indicateurs!G19&gt;=30,"moderate","low"))))</f>
        <v>moderate</v>
      </c>
      <c r="H19" s="65" t="str">
        <f>IF(Indicateurs!H19&gt;25%,"extremely high",IF(Indicateurs!H19&gt;20%,"very high",IF(Indicateurs!H19&gt;=15%,"high",IF(Indicateurs!H19&gt;=10%,"moderate","low"))))</f>
        <v>low</v>
      </c>
      <c r="I19" s="48" t="str">
        <f>IF(Indicateurs!I19&gt;40,"extremely high",IF(Indicateurs!I19&gt;30,"very high",IF(Indicateurs!I19&gt;=20,"high",IF(Indicateurs!I19&gt;=10,"moderate","low"))))</f>
        <v>low</v>
      </c>
      <c r="J19" s="47" t="str">
        <f>IF(Indicateurs!J19&gt;20,"extremely high",IF(Indicateurs!J19&gt;15,"very high",IF(Indicateurs!J19&gt;=10,"high",IF(Indicateurs!J19&gt;=5,"moderate","low"))))</f>
        <v>low</v>
      </c>
      <c r="K19" s="47" t="str">
        <f>IF(Indicateurs!K19&gt;50,"extremely high",IF(Indicateurs!K19&gt;40,"very high",IF(Indicateurs!K19&gt;=30,"high",IF(Indicateurs!K19&gt;=20,"moderate","low"))))</f>
        <v>low</v>
      </c>
      <c r="L19" s="47" t="str">
        <f>IF(Indicateurs!L19&gt;=62,"extremely high",
IF(Indicateurs!L19&gt;=39,"very high",
IF(Indicateurs!L19&gt;=33,"high",
IF(Indicateurs!L19&gt;=15,"moderate","low"))))</f>
        <v>high</v>
      </c>
      <c r="M19" s="47" t="str">
        <f>IF(Indicateurs!M19&gt;=95,"extremely high",
IF(Indicateurs!M19&gt;=77,"very high",
IF(Indicateurs!M19&gt;=74,"high",
IF(Indicateurs!M19&gt;=59,"moderate","low"))))</f>
        <v>very high</v>
      </c>
      <c r="N19" s="47" t="str">
        <f>IF(Indicateurs!N19&gt;=64,"extremely high",
IF(Indicateurs!N19&gt;=42,"very high",
IF(Indicateurs!N19&gt;=39,"high",
IF(Indicateurs!N19&gt;=20,"moderate","low"))))</f>
        <v>very high</v>
      </c>
      <c r="O19" s="47" t="str">
        <f>IF(Indicateurs!O19&gt;40,"extremely high",IF(Indicateurs!O19&gt;30,"very high",IF(Indicateurs!O19&gt;=20,"high",IF(Indicateurs!O19&gt;=10,"moderate","low"))))</f>
        <v>high</v>
      </c>
      <c r="P19" s="47" t="str">
        <f>IF(Indicateurs!P19&gt;70,"extremely high",IF(Indicateurs!P19&gt;60,"very high",IF(Indicateurs!P19&gt;=50,"high",IF(Indicateurs!P19&gt;=40,"moderate","low"))))</f>
        <v>low</v>
      </c>
      <c r="Q19" s="47" t="str">
        <f>IF(Indicateurs!Q19&gt;40,"extremely high",IF(Indicateurs!Q19&gt;30,"very high",IF(Indicateurs!Q19&gt;=20,"high",IF(Indicateurs!Q19&gt;=10,"moderate","low"))))</f>
        <v>high</v>
      </c>
      <c r="R19" s="47" t="str">
        <f>IF(Indicateurs!R19&gt;40,"extremely high",IF(Indicateurs!R19&gt;30,"very high",IF(Indicateurs!R19&gt;=20,"high",IF(Indicateurs!R19&gt;=10,"moderate","low"))))</f>
        <v>low</v>
      </c>
      <c r="S19" s="67" t="str">
        <f>IF(Indicateurs!S19&gt;85,"extremely high",IF(Indicateurs!S19&gt;70,"very high",IF(Indicateurs!S19&gt;=55,"high",IF(Indicateurs!S19&gt;=40,"moderate","low"))))</f>
        <v>moderate</v>
      </c>
    </row>
    <row r="20" spans="1:19">
      <c r="A20" s="54" t="s">
        <v>84</v>
      </c>
      <c r="B20" s="46" t="s">
        <v>102</v>
      </c>
      <c r="C20" s="29">
        <f t="shared" si="0"/>
        <v>3</v>
      </c>
      <c r="D20" s="29">
        <f t="shared" si="1"/>
        <v>1</v>
      </c>
      <c r="E20" s="29">
        <f t="shared" si="2"/>
        <v>1</v>
      </c>
      <c r="F20" s="47" t="str">
        <f>IF(Indicateurs!F20&gt;60,"extremely high",IF(Indicateurs!F20&gt;50,"very high",IF(Indicateurs!F20&gt;=40,"high",IF(Indicateurs!F20&gt;=30,"moderate","low"))))</f>
        <v>low</v>
      </c>
      <c r="G20" s="47" t="str">
        <f>IF(Indicateurs!G20&gt;60,"extremely high",IF(Indicateurs!G20&gt;50,"very high",IF(Indicateurs!G20&gt;=40,"high",IF(Indicateurs!G20&gt;=30,"moderate","low"))))</f>
        <v>low</v>
      </c>
      <c r="H20" s="65" t="str">
        <f>IF(Indicateurs!H20&gt;25%,"extremely high",IF(Indicateurs!H20&gt;20%,"very high",IF(Indicateurs!H20&gt;=15%,"high",IF(Indicateurs!H20&gt;=10%,"moderate","low"))))</f>
        <v>low</v>
      </c>
      <c r="I20" s="48" t="str">
        <f>IF(Indicateurs!I20&gt;40,"extremely high",IF(Indicateurs!I20&gt;30,"very high",IF(Indicateurs!I20&gt;=20,"high",IF(Indicateurs!I20&gt;=10,"moderate","low"))))</f>
        <v>low</v>
      </c>
      <c r="J20" s="47" t="str">
        <f>IF(Indicateurs!J20&gt;20,"extremely high",IF(Indicateurs!J20&gt;15,"very high",IF(Indicateurs!J20&gt;=10,"high",IF(Indicateurs!J20&gt;=5,"moderate","low"))))</f>
        <v>low</v>
      </c>
      <c r="K20" s="47" t="str">
        <f>IF(Indicateurs!K20&gt;50,"extremely high",IF(Indicateurs!K20&gt;40,"very high",IF(Indicateurs!K20&gt;=30,"high",IF(Indicateurs!K20&gt;=20,"moderate","low"))))</f>
        <v>low</v>
      </c>
      <c r="L20" s="47" t="str">
        <f>IF(Indicateurs!L20&gt;=62,"extremely high",
IF(Indicateurs!L20&gt;=39,"very high",
IF(Indicateurs!L20&gt;=33,"high",
IF(Indicateurs!L20&gt;=15,"moderate","low"))))</f>
        <v>very high</v>
      </c>
      <c r="M20" s="47" t="str">
        <f>IF(Indicateurs!M20&gt;=95,"extremely high",
IF(Indicateurs!M20&gt;=77,"very high",
IF(Indicateurs!M20&gt;=74,"high",
IF(Indicateurs!M20&gt;=59,"moderate","low"))))</f>
        <v>very high</v>
      </c>
      <c r="N20" s="47" t="str">
        <f>IF(Indicateurs!N20&gt;=64,"extremely high",
IF(Indicateurs!N20&gt;=42,"very high",
IF(Indicateurs!N20&gt;=39,"high",
IF(Indicateurs!N20&gt;=20,"moderate","low"))))</f>
        <v>very high</v>
      </c>
      <c r="O20" s="47" t="str">
        <f>IF(Indicateurs!O20&gt;40,"extremely high",IF(Indicateurs!O20&gt;30,"very high",IF(Indicateurs!O20&gt;=20,"high",IF(Indicateurs!O20&gt;=10,"moderate","low"))))</f>
        <v>high</v>
      </c>
      <c r="P20" s="47" t="str">
        <f>IF(Indicateurs!P20&gt;70,"extremely high",IF(Indicateurs!P20&gt;60,"very high",IF(Indicateurs!P20&gt;=50,"high",IF(Indicateurs!P20&gt;=40,"moderate","low"))))</f>
        <v>low</v>
      </c>
      <c r="Q20" s="47" t="str">
        <f>IF(Indicateurs!Q20&gt;40,"extremely high",IF(Indicateurs!Q20&gt;30,"very high",IF(Indicateurs!Q20&gt;=20,"high",IF(Indicateurs!Q20&gt;=10,"moderate","low"))))</f>
        <v>low</v>
      </c>
      <c r="R20" s="47" t="str">
        <f>IF(Indicateurs!R20&gt;40,"extremely high",IF(Indicateurs!R20&gt;30,"very high",IF(Indicateurs!R20&gt;=20,"high",IF(Indicateurs!R20&gt;=10,"moderate","low"))))</f>
        <v>moderate</v>
      </c>
      <c r="S20" s="67" t="str">
        <f>IF(Indicateurs!S20&gt;85,"extremely high",IF(Indicateurs!S20&gt;70,"very high",IF(Indicateurs!S20&gt;=55,"high",IF(Indicateurs!S20&gt;=40,"moderate","low"))))</f>
        <v>high</v>
      </c>
    </row>
    <row r="21" spans="1:19">
      <c r="A21" s="54" t="s">
        <v>84</v>
      </c>
      <c r="B21" s="46" t="s">
        <v>103</v>
      </c>
      <c r="C21" s="29">
        <f t="shared" si="0"/>
        <v>5</v>
      </c>
      <c r="D21" s="29">
        <f t="shared" si="1"/>
        <v>3</v>
      </c>
      <c r="E21" s="29">
        <f t="shared" si="2"/>
        <v>1</v>
      </c>
      <c r="F21" s="47" t="str">
        <f>IF(Indicateurs!F21&gt;60,"extremely high",IF(Indicateurs!F21&gt;50,"very high",IF(Indicateurs!F21&gt;=40,"high",IF(Indicateurs!F21&gt;=30,"moderate","low"))))</f>
        <v>high</v>
      </c>
      <c r="G21" s="47" t="str">
        <f>IF(Indicateurs!G21&gt;60,"extremely high",IF(Indicateurs!G21&gt;50,"very high",IF(Indicateurs!G21&gt;=40,"high",IF(Indicateurs!G21&gt;=30,"moderate","low"))))</f>
        <v>low</v>
      </c>
      <c r="H21" s="65" t="str">
        <f>IF(Indicateurs!H21&gt;25%,"extremely high",IF(Indicateurs!H21&gt;20%,"very high",IF(Indicateurs!H21&gt;=15%,"high",IF(Indicateurs!H21&gt;=10%,"moderate","low"))))</f>
        <v>low</v>
      </c>
      <c r="I21" s="48" t="str">
        <f>IF(Indicateurs!I21&gt;40,"extremely high",IF(Indicateurs!I21&gt;30,"very high",IF(Indicateurs!I21&gt;=20,"high",IF(Indicateurs!I21&gt;=10,"moderate","low"))))</f>
        <v>low</v>
      </c>
      <c r="J21" s="47" t="str">
        <f>IF(Indicateurs!J21&gt;20,"extremely high",IF(Indicateurs!J21&gt;15,"very high",IF(Indicateurs!J21&gt;=10,"high",IF(Indicateurs!J21&gt;=5,"moderate","low"))))</f>
        <v>low</v>
      </c>
      <c r="K21" s="47" t="str">
        <f>IF(Indicateurs!K21&gt;50,"extremely high",IF(Indicateurs!K21&gt;40,"very high",IF(Indicateurs!K21&gt;=30,"high",IF(Indicateurs!K21&gt;=20,"moderate","low"))))</f>
        <v>low</v>
      </c>
      <c r="L21" s="47" t="str">
        <f>IF(Indicateurs!L21&gt;=62,"extremely high",
IF(Indicateurs!L21&gt;=39,"very high",
IF(Indicateurs!L21&gt;=33,"high",
IF(Indicateurs!L21&gt;=15,"moderate","low"))))</f>
        <v>extremely high</v>
      </c>
      <c r="M21" s="47" t="str">
        <f>IF(Indicateurs!M21&gt;=95,"extremely high",
IF(Indicateurs!M21&gt;=77,"very high",
IF(Indicateurs!M21&gt;=74,"high",
IF(Indicateurs!M21&gt;=59,"moderate","low"))))</f>
        <v>very high</v>
      </c>
      <c r="N21" s="47" t="str">
        <f>IF(Indicateurs!N21&gt;=64,"extremely high",
IF(Indicateurs!N21&gt;=42,"very high",
IF(Indicateurs!N21&gt;=39,"high",
IF(Indicateurs!N21&gt;=20,"moderate","low"))))</f>
        <v>low</v>
      </c>
      <c r="O21" s="47" t="str">
        <f>IF(Indicateurs!O21&gt;40,"extremely high",IF(Indicateurs!O21&gt;30,"very high",IF(Indicateurs!O21&gt;=20,"high",IF(Indicateurs!O21&gt;=10,"moderate","low"))))</f>
        <v>high</v>
      </c>
      <c r="P21" s="47" t="str">
        <f>IF(Indicateurs!P21&gt;70,"extremely high",IF(Indicateurs!P21&gt;60,"very high",IF(Indicateurs!P21&gt;=50,"high",IF(Indicateurs!P21&gt;=40,"moderate","low"))))</f>
        <v>extremely high</v>
      </c>
      <c r="Q21" s="47" t="str">
        <f>IF(Indicateurs!Q21&gt;40,"extremely high",IF(Indicateurs!Q21&gt;30,"very high",IF(Indicateurs!Q21&gt;=20,"high",IF(Indicateurs!Q21&gt;=10,"moderate","low"))))</f>
        <v>extremely high</v>
      </c>
      <c r="R21" s="47" t="str">
        <f>IF(Indicateurs!R21&gt;40,"extremely high",IF(Indicateurs!R21&gt;30,"very high",IF(Indicateurs!R21&gt;=20,"high",IF(Indicateurs!R21&gt;=10,"moderate","low"))))</f>
        <v>low</v>
      </c>
      <c r="S21" s="67" t="str">
        <f>IF(Indicateurs!S21&gt;85,"extremely high",IF(Indicateurs!S21&gt;70,"very high",IF(Indicateurs!S21&gt;=55,"high",IF(Indicateurs!S21&gt;=40,"moderate","low"))))</f>
        <v>low</v>
      </c>
    </row>
    <row r="22" spans="1:19">
      <c r="A22" s="54" t="s">
        <v>84</v>
      </c>
      <c r="B22" s="46" t="s">
        <v>104</v>
      </c>
      <c r="C22" s="29">
        <f t="shared" si="0"/>
        <v>5</v>
      </c>
      <c r="D22" s="29">
        <f t="shared" si="1"/>
        <v>1</v>
      </c>
      <c r="E22" s="29">
        <f t="shared" si="2"/>
        <v>2</v>
      </c>
      <c r="F22" s="47" t="str">
        <f>IF(Indicateurs!F22&gt;60,"extremely high",IF(Indicateurs!F22&gt;50,"very high",IF(Indicateurs!F22&gt;=40,"high",IF(Indicateurs!F22&gt;=30,"moderate","low"))))</f>
        <v>low</v>
      </c>
      <c r="G22" s="47" t="str">
        <f>IF(Indicateurs!G22&gt;60,"extremely high",IF(Indicateurs!G22&gt;50,"very high",IF(Indicateurs!G22&gt;=40,"high",IF(Indicateurs!G22&gt;=30,"moderate","low"))))</f>
        <v>moderate</v>
      </c>
      <c r="H22" s="65" t="str">
        <f>IF(Indicateurs!H22&gt;25%,"extremely high",IF(Indicateurs!H22&gt;20%,"very high",IF(Indicateurs!H22&gt;=15%,"high",IF(Indicateurs!H22&gt;=10%,"moderate","low"))))</f>
        <v>low</v>
      </c>
      <c r="I22" s="48" t="str">
        <f>IF(Indicateurs!I22&gt;40,"extremely high",IF(Indicateurs!I22&gt;30,"very high",IF(Indicateurs!I22&gt;=20,"high",IF(Indicateurs!I22&gt;=10,"moderate","low"))))</f>
        <v>low</v>
      </c>
      <c r="J22" s="47" t="str">
        <f>IF(Indicateurs!J22&gt;20,"extremely high",IF(Indicateurs!J22&gt;15,"very high",IF(Indicateurs!J22&gt;=10,"high",IF(Indicateurs!J22&gt;=5,"moderate","low"))))</f>
        <v>low</v>
      </c>
      <c r="K22" s="47" t="str">
        <f>IF(Indicateurs!K22&gt;50,"extremely high",IF(Indicateurs!K22&gt;40,"very high",IF(Indicateurs!K22&gt;=30,"high",IF(Indicateurs!K22&gt;=20,"moderate","low"))))</f>
        <v>low</v>
      </c>
      <c r="L22" s="47" t="str">
        <f>IF(Indicateurs!L22&gt;=62,"extremely high",
IF(Indicateurs!L22&gt;=39,"very high",
IF(Indicateurs!L22&gt;=33,"high",
IF(Indicateurs!L22&gt;=15,"moderate","low"))))</f>
        <v>very high</v>
      </c>
      <c r="M22" s="47" t="str">
        <f>IF(Indicateurs!M22&gt;=95,"extremely high",
IF(Indicateurs!M22&gt;=77,"very high",
IF(Indicateurs!M22&gt;=74,"high",
IF(Indicateurs!M22&gt;=59,"moderate","low"))))</f>
        <v>high</v>
      </c>
      <c r="N22" s="47" t="str">
        <f>IF(Indicateurs!N22&gt;=64,"extremely high",
IF(Indicateurs!N22&gt;=42,"very high",
IF(Indicateurs!N22&gt;=39,"high",
IF(Indicateurs!N22&gt;=20,"moderate","low"))))</f>
        <v>very high</v>
      </c>
      <c r="O22" s="47" t="str">
        <f>IF(Indicateurs!O22&gt;40,"extremely high",IF(Indicateurs!O22&gt;30,"very high",IF(Indicateurs!O22&gt;=20,"high",IF(Indicateurs!O22&gt;=10,"moderate","low"))))</f>
        <v>high</v>
      </c>
      <c r="P22" s="47" t="str">
        <f>IF(Indicateurs!P22&gt;70,"extremely high",IF(Indicateurs!P22&gt;60,"very high",IF(Indicateurs!P22&gt;=50,"high",IF(Indicateurs!P22&gt;=40,"moderate","low"))))</f>
        <v>low</v>
      </c>
      <c r="Q22" s="47" t="str">
        <f>IF(Indicateurs!Q22&gt;40,"extremely high",IF(Indicateurs!Q22&gt;30,"very high",IF(Indicateurs!Q22&gt;=20,"high",IF(Indicateurs!Q22&gt;=10,"moderate","low"))))</f>
        <v>low</v>
      </c>
      <c r="R22" s="47" t="str">
        <f>IF(Indicateurs!R22&gt;40,"extremely high",IF(Indicateurs!R22&gt;30,"very high",IF(Indicateurs!R22&gt;=20,"high",IF(Indicateurs!R22&gt;=10,"moderate","low"))))</f>
        <v>low</v>
      </c>
      <c r="S22" s="67" t="str">
        <f>IF(Indicateurs!S22&gt;85,"extremely high",IF(Indicateurs!S22&gt;70,"very high",IF(Indicateurs!S22&gt;=55,"high",IF(Indicateurs!S22&gt;=40,"moderate","low"))))</f>
        <v>very high</v>
      </c>
    </row>
    <row r="23" spans="1:19">
      <c r="A23" s="54" t="s">
        <v>84</v>
      </c>
      <c r="B23" s="46" t="s">
        <v>105</v>
      </c>
      <c r="C23" s="29">
        <f t="shared" si="0"/>
        <v>8</v>
      </c>
      <c r="D23" s="29">
        <f t="shared" si="1"/>
        <v>2</v>
      </c>
      <c r="E23" s="29">
        <f t="shared" si="2"/>
        <v>3</v>
      </c>
      <c r="F23" s="47" t="str">
        <f>IF(Indicateurs!F23&gt;60,"extremely high",IF(Indicateurs!F23&gt;50,"very high",IF(Indicateurs!F23&gt;=40,"high",IF(Indicateurs!F23&gt;=30,"moderate","low"))))</f>
        <v>moderate</v>
      </c>
      <c r="G23" s="47" t="str">
        <f>IF(Indicateurs!G23&gt;60,"extremely high",IF(Indicateurs!G23&gt;50,"very high",IF(Indicateurs!G23&gt;=40,"high",IF(Indicateurs!G23&gt;=30,"moderate","low"))))</f>
        <v>high</v>
      </c>
      <c r="H23" s="65" t="str">
        <f>IF(Indicateurs!H23&gt;25%,"extremely high",IF(Indicateurs!H23&gt;20%,"very high",IF(Indicateurs!H23&gt;=15%,"high",IF(Indicateurs!H23&gt;=10%,"moderate","low"))))</f>
        <v>low</v>
      </c>
      <c r="I23" s="48" t="str">
        <f>IF(Indicateurs!I23&gt;40,"extremely high",IF(Indicateurs!I23&gt;30,"very high",IF(Indicateurs!I23&gt;=20,"high",IF(Indicateurs!I23&gt;=10,"moderate","low"))))</f>
        <v>high</v>
      </c>
      <c r="J23" s="47" t="str">
        <f>IF(Indicateurs!J23&gt;20,"extremely high",IF(Indicateurs!J23&gt;15,"very high",IF(Indicateurs!J23&gt;=10,"high",IF(Indicateurs!J23&gt;=5,"moderate","low"))))</f>
        <v>moderate</v>
      </c>
      <c r="K23" s="47" t="str">
        <f>IF(Indicateurs!K23&gt;50,"extremely high",IF(Indicateurs!K23&gt;40,"very high",IF(Indicateurs!K23&gt;=30,"high",IF(Indicateurs!K23&gt;=20,"moderate","low"))))</f>
        <v>extremely high</v>
      </c>
      <c r="L23" s="47" t="str">
        <f>IF(Indicateurs!L23&gt;=62,"extremely high",
IF(Indicateurs!L23&gt;=39,"very high",
IF(Indicateurs!L23&gt;=33,"high",
IF(Indicateurs!L23&gt;=15,"moderate","low"))))</f>
        <v>very high</v>
      </c>
      <c r="M23" s="47" t="str">
        <f>IF(Indicateurs!M23&gt;=95,"extremely high",
IF(Indicateurs!M23&gt;=77,"very high",
IF(Indicateurs!M23&gt;=74,"high",
IF(Indicateurs!M23&gt;=59,"moderate","low"))))</f>
        <v>very high</v>
      </c>
      <c r="N23" s="47" t="str">
        <f>IF(Indicateurs!N23&gt;=64,"extremely high",
IF(Indicateurs!N23&gt;=42,"very high",
IF(Indicateurs!N23&gt;=39,"high",
IF(Indicateurs!N23&gt;=20,"moderate","low"))))</f>
        <v>moderate</v>
      </c>
      <c r="O23" s="47" t="str">
        <f>IF(Indicateurs!O23&gt;40,"extremely high",IF(Indicateurs!O23&gt;30,"very high",IF(Indicateurs!O23&gt;=20,"high",IF(Indicateurs!O23&gt;=10,"moderate","low"))))</f>
        <v>high</v>
      </c>
      <c r="P23" s="47" t="str">
        <f>IF(Indicateurs!P23&gt;70,"extremely high",IF(Indicateurs!P23&gt;60,"very high",IF(Indicateurs!P23&gt;=50,"high",IF(Indicateurs!P23&gt;=40,"moderate","low"))))</f>
        <v>high</v>
      </c>
      <c r="Q23" s="47" t="str">
        <f>IF(Indicateurs!Q23&gt;40,"extremely high",IF(Indicateurs!Q23&gt;30,"very high",IF(Indicateurs!Q23&gt;=20,"high",IF(Indicateurs!Q23&gt;=10,"moderate","low"))))</f>
        <v>extremely high</v>
      </c>
      <c r="R23" s="47" t="str">
        <f>IF(Indicateurs!R23&gt;40,"extremely high",IF(Indicateurs!R23&gt;30,"very high",IF(Indicateurs!R23&gt;=20,"high",IF(Indicateurs!R23&gt;=10,"moderate","low"))))</f>
        <v>low</v>
      </c>
      <c r="S23" s="67" t="str">
        <f>IF(Indicateurs!S23&gt;85,"extremely high",IF(Indicateurs!S23&gt;70,"very high",IF(Indicateurs!S23&gt;=55,"high",IF(Indicateurs!S23&gt;=40,"moderate","low"))))</f>
        <v>low</v>
      </c>
    </row>
    <row r="24" spans="1:19">
      <c r="A24" s="54" t="s">
        <v>84</v>
      </c>
      <c r="B24" s="46" t="s">
        <v>106</v>
      </c>
      <c r="C24" s="29">
        <f t="shared" si="0"/>
        <v>6</v>
      </c>
      <c r="D24" s="29">
        <f t="shared" si="1"/>
        <v>2</v>
      </c>
      <c r="E24" s="29">
        <f t="shared" si="2"/>
        <v>2</v>
      </c>
      <c r="F24" s="47" t="str">
        <f>IF(Indicateurs!F24&gt;60,"extremely high",IF(Indicateurs!F24&gt;50,"very high",IF(Indicateurs!F24&gt;=40,"high",IF(Indicateurs!F24&gt;=30,"moderate","low"))))</f>
        <v>moderate</v>
      </c>
      <c r="G24" s="47" t="str">
        <f>IF(Indicateurs!G24&gt;60,"extremely high",IF(Indicateurs!G24&gt;50,"very high",IF(Indicateurs!G24&gt;=40,"high",IF(Indicateurs!G24&gt;=30,"moderate","low"))))</f>
        <v>moderate</v>
      </c>
      <c r="H24" s="65" t="str">
        <f>IF(Indicateurs!H24&gt;25%,"extremely high",IF(Indicateurs!H24&gt;20%,"very high",IF(Indicateurs!H24&gt;=15%,"high",IF(Indicateurs!H24&gt;=10%,"moderate","low"))))</f>
        <v>low</v>
      </c>
      <c r="I24" s="48" t="str">
        <f>IF(Indicateurs!I24&gt;40,"extremely high",IF(Indicateurs!I24&gt;30,"very high",IF(Indicateurs!I24&gt;=20,"high",IF(Indicateurs!I24&gt;=10,"moderate","low"))))</f>
        <v>moderate</v>
      </c>
      <c r="J24" s="47" t="str">
        <f>IF(Indicateurs!J24&gt;20,"extremely high",IF(Indicateurs!J24&gt;15,"very high",IF(Indicateurs!J24&gt;=10,"high",IF(Indicateurs!J24&gt;=5,"moderate","low"))))</f>
        <v>low</v>
      </c>
      <c r="K24" s="47" t="str">
        <f>IF(Indicateurs!K24&gt;50,"extremely high",IF(Indicateurs!K24&gt;40,"very high",IF(Indicateurs!K24&gt;=30,"high",IF(Indicateurs!K24&gt;=20,"moderate","low"))))</f>
        <v>very high</v>
      </c>
      <c r="L24" s="47" t="str">
        <f>IF(Indicateurs!L24&gt;=62,"extremely high",
IF(Indicateurs!L24&gt;=39,"very high",
IF(Indicateurs!L24&gt;=33,"high",
IF(Indicateurs!L24&gt;=15,"moderate","low"))))</f>
        <v>extremely high</v>
      </c>
      <c r="M24" s="47" t="str">
        <f>IF(Indicateurs!M24&gt;=95,"extremely high",
IF(Indicateurs!M24&gt;=77,"very high",
IF(Indicateurs!M24&gt;=74,"high",
IF(Indicateurs!M24&gt;=59,"moderate","low"))))</f>
        <v>moderate</v>
      </c>
      <c r="N24" s="47" t="str">
        <f>IF(Indicateurs!N24&gt;=64,"extremely high",
IF(Indicateurs!N24&gt;=42,"very high",
IF(Indicateurs!N24&gt;=39,"high",
IF(Indicateurs!N24&gt;=20,"moderate","low"))))</f>
        <v>low</v>
      </c>
      <c r="O24" s="47" t="str">
        <f>IF(Indicateurs!O24&gt;40,"extremely high",IF(Indicateurs!O24&gt;30,"very high",IF(Indicateurs!O24&gt;=20,"high",IF(Indicateurs!O24&gt;=10,"moderate","low"))))</f>
        <v>high</v>
      </c>
      <c r="P24" s="47" t="str">
        <f>IF(Indicateurs!P24&gt;70,"extremely high",IF(Indicateurs!P24&gt;60,"very high",IF(Indicateurs!P24&gt;=50,"high",IF(Indicateurs!P24&gt;=40,"moderate","low"))))</f>
        <v>extremely high</v>
      </c>
      <c r="Q24" s="47" t="str">
        <f>IF(Indicateurs!Q24&gt;40,"extremely high",IF(Indicateurs!Q24&gt;30,"very high",IF(Indicateurs!Q24&gt;=20,"high",IF(Indicateurs!Q24&gt;=10,"moderate","low"))))</f>
        <v>high</v>
      </c>
      <c r="R24" s="47" t="str">
        <f>IF(Indicateurs!R24&gt;40,"extremely high",IF(Indicateurs!R24&gt;30,"very high",IF(Indicateurs!R24&gt;=20,"high",IF(Indicateurs!R24&gt;=10,"moderate","low"))))</f>
        <v>low</v>
      </c>
      <c r="S24" s="67" t="str">
        <f>IF(Indicateurs!S24&gt;85,"extremely high",IF(Indicateurs!S24&gt;70,"very high",IF(Indicateurs!S24&gt;=55,"high",IF(Indicateurs!S24&gt;=40,"moderate","low"))))</f>
        <v>moderate</v>
      </c>
    </row>
    <row r="25" spans="1:19">
      <c r="A25" s="54" t="s">
        <v>84</v>
      </c>
      <c r="B25" s="46" t="s">
        <v>107</v>
      </c>
      <c r="C25" s="29">
        <f t="shared" si="0"/>
        <v>9</v>
      </c>
      <c r="D25" s="29">
        <f t="shared" si="1"/>
        <v>3</v>
      </c>
      <c r="E25" s="29">
        <f t="shared" si="2"/>
        <v>3</v>
      </c>
      <c r="F25" s="47" t="str">
        <f>IF(Indicateurs!F25&gt;60,"extremely high",IF(Indicateurs!F25&gt;50,"very high",IF(Indicateurs!F25&gt;=40,"high",IF(Indicateurs!F25&gt;=30,"moderate","low"))))</f>
        <v>high</v>
      </c>
      <c r="G25" s="47" t="str">
        <f>IF(Indicateurs!G25&gt;60,"extremely high",IF(Indicateurs!G25&gt;50,"very high",IF(Indicateurs!G25&gt;=40,"high",IF(Indicateurs!G25&gt;=30,"moderate","low"))))</f>
        <v>high</v>
      </c>
      <c r="H25" s="65" t="str">
        <f>IF(Indicateurs!H25&gt;25%,"extremely high",IF(Indicateurs!H25&gt;20%,"very high",IF(Indicateurs!H25&gt;=15%,"high",IF(Indicateurs!H25&gt;=10%,"moderate","low"))))</f>
        <v>moderate</v>
      </c>
      <c r="I25" s="48" t="str">
        <f>IF(Indicateurs!I25&gt;40,"extremely high",IF(Indicateurs!I25&gt;30,"very high",IF(Indicateurs!I25&gt;=20,"high",IF(Indicateurs!I25&gt;=10,"moderate","low"))))</f>
        <v>very high</v>
      </c>
      <c r="J25" s="47" t="str">
        <f>IF(Indicateurs!J25&gt;20,"extremely high",IF(Indicateurs!J25&gt;15,"very high",IF(Indicateurs!J25&gt;=10,"high",IF(Indicateurs!J25&gt;=5,"moderate","low"))))</f>
        <v>very high</v>
      </c>
      <c r="K25" s="47" t="str">
        <f>IF(Indicateurs!K25&gt;50,"extremely high",IF(Indicateurs!K25&gt;40,"very high",IF(Indicateurs!K25&gt;=30,"high",IF(Indicateurs!K25&gt;=20,"moderate","low"))))</f>
        <v>extremely high</v>
      </c>
      <c r="L25" s="47" t="str">
        <f>IF(Indicateurs!L25&gt;=62,"extremely high",
IF(Indicateurs!L25&gt;=39,"very high",
IF(Indicateurs!L25&gt;=33,"high",
IF(Indicateurs!L25&gt;=15,"moderate","low"))))</f>
        <v>extremely high</v>
      </c>
      <c r="M25" s="47" t="str">
        <f>IF(Indicateurs!M25&gt;=95,"extremely high",
IF(Indicateurs!M25&gt;=77,"very high",
IF(Indicateurs!M25&gt;=74,"high",
IF(Indicateurs!M25&gt;=59,"moderate","low"))))</f>
        <v>moderate</v>
      </c>
      <c r="N25" s="47" t="str">
        <f>IF(Indicateurs!N25&gt;=64,"extremely high",
IF(Indicateurs!N25&gt;=42,"very high",
IF(Indicateurs!N25&gt;=39,"high",
IF(Indicateurs!N25&gt;=20,"moderate","low"))))</f>
        <v>very high</v>
      </c>
      <c r="O25" s="47" t="str">
        <f>IF(Indicateurs!O25&gt;40,"extremely high",IF(Indicateurs!O25&gt;30,"very high",IF(Indicateurs!O25&gt;=20,"high",IF(Indicateurs!O25&gt;=10,"moderate","low"))))</f>
        <v>very high</v>
      </c>
      <c r="P25" s="47" t="str">
        <f>IF(Indicateurs!P25&gt;70,"extremely high",IF(Indicateurs!P25&gt;60,"very high",IF(Indicateurs!P25&gt;=50,"high",IF(Indicateurs!P25&gt;=40,"moderate","low"))))</f>
        <v>low</v>
      </c>
      <c r="Q25" s="47" t="str">
        <f>IF(Indicateurs!Q25&gt;40,"extremely high",IF(Indicateurs!Q25&gt;30,"very high",IF(Indicateurs!Q25&gt;=20,"high",IF(Indicateurs!Q25&gt;=10,"moderate","low"))))</f>
        <v>low</v>
      </c>
      <c r="R25" s="47" t="str">
        <f>IF(Indicateurs!R25&gt;40,"extremely high",IF(Indicateurs!R25&gt;30,"very high",IF(Indicateurs!R25&gt;=20,"high",IF(Indicateurs!R25&gt;=10,"moderate","low"))))</f>
        <v>high</v>
      </c>
      <c r="S25" s="67" t="str">
        <f>IF(Indicateurs!S25&gt;85,"extremely high",IF(Indicateurs!S25&gt;70,"very high",IF(Indicateurs!S25&gt;=55,"high",IF(Indicateurs!S25&gt;=40,"moderate","low"))))</f>
        <v>low</v>
      </c>
    </row>
    <row r="26" spans="1:19">
      <c r="A26" s="54" t="s">
        <v>84</v>
      </c>
      <c r="B26" s="46" t="s">
        <v>108</v>
      </c>
      <c r="C26" s="29">
        <f t="shared" si="0"/>
        <v>9</v>
      </c>
      <c r="D26" s="29">
        <f t="shared" si="1"/>
        <v>1</v>
      </c>
      <c r="E26" s="29">
        <f t="shared" si="2"/>
        <v>4</v>
      </c>
      <c r="F26" s="47" t="str">
        <f>IF(Indicateurs!F26&gt;60,"extremely high",IF(Indicateurs!F26&gt;50,"very high",IF(Indicateurs!F26&gt;=40,"high",IF(Indicateurs!F26&gt;=30,"moderate","low"))))</f>
        <v>low</v>
      </c>
      <c r="G26" s="47" t="str">
        <f>IF(Indicateurs!G26&gt;60,"extremely high",IF(Indicateurs!G26&gt;50,"very high",IF(Indicateurs!G26&gt;=40,"high",IF(Indicateurs!G26&gt;=30,"moderate","low"))))</f>
        <v>very high</v>
      </c>
      <c r="H26" s="65" t="str">
        <f>IF(Indicateurs!H26&gt;25%,"extremely high",IF(Indicateurs!H26&gt;20%,"very high",IF(Indicateurs!H26&gt;=15%,"high",IF(Indicateurs!H26&gt;=10%,"moderate","low"))))</f>
        <v>low</v>
      </c>
      <c r="I26" s="48" t="str">
        <f>IF(Indicateurs!I26&gt;40,"extremely high",IF(Indicateurs!I26&gt;30,"very high",IF(Indicateurs!I26&gt;=20,"high",IF(Indicateurs!I26&gt;=10,"moderate","low"))))</f>
        <v>high</v>
      </c>
      <c r="J26" s="47" t="str">
        <f>IF(Indicateurs!J26&gt;20,"extremely high",IF(Indicateurs!J26&gt;15,"very high",IF(Indicateurs!J26&gt;=10,"high",IF(Indicateurs!J26&gt;=5,"moderate","low"))))</f>
        <v>moderate</v>
      </c>
      <c r="K26" s="47" t="str">
        <f>IF(Indicateurs!K26&gt;50,"extremely high",IF(Indicateurs!K26&gt;40,"very high",IF(Indicateurs!K26&gt;=30,"high",IF(Indicateurs!K26&gt;=20,"moderate","low"))))</f>
        <v>very high</v>
      </c>
      <c r="L26" s="47" t="str">
        <f>IF(Indicateurs!L26&gt;=62,"extremely high",
IF(Indicateurs!L26&gt;=39,"very high",
IF(Indicateurs!L26&gt;=33,"high",
IF(Indicateurs!L26&gt;=15,"moderate","low"))))</f>
        <v>very high</v>
      </c>
      <c r="M26" s="47" t="str">
        <f>IF(Indicateurs!M26&gt;=95,"extremely high",
IF(Indicateurs!M26&gt;=77,"very high",
IF(Indicateurs!M26&gt;=74,"high",
IF(Indicateurs!M26&gt;=59,"moderate","low"))))</f>
        <v>very high</v>
      </c>
      <c r="N26" s="47" t="str">
        <f>IF(Indicateurs!N26&gt;=64,"extremely high",
IF(Indicateurs!N26&gt;=42,"very high",
IF(Indicateurs!N26&gt;=39,"high",
IF(Indicateurs!N26&gt;=20,"moderate","low"))))</f>
        <v>very high</v>
      </c>
      <c r="O26" s="47" t="str">
        <f>IF(Indicateurs!O26&gt;40,"extremely high",IF(Indicateurs!O26&gt;30,"very high",IF(Indicateurs!O26&gt;=20,"high",IF(Indicateurs!O26&gt;=10,"moderate","low"))))</f>
        <v>high</v>
      </c>
      <c r="P26" s="47" t="str">
        <f>IF(Indicateurs!P26&gt;70,"extremely high",IF(Indicateurs!P26&gt;60,"very high",IF(Indicateurs!P26&gt;=50,"high",IF(Indicateurs!P26&gt;=40,"moderate","low"))))</f>
        <v>low</v>
      </c>
      <c r="Q26" s="47" t="str">
        <f>IF(Indicateurs!Q26&gt;40,"extremely high",IF(Indicateurs!Q26&gt;30,"very high",IF(Indicateurs!Q26&gt;=20,"high",IF(Indicateurs!Q26&gt;=10,"moderate","low"))))</f>
        <v>high</v>
      </c>
      <c r="R26" s="47" t="str">
        <f>IF(Indicateurs!R26&gt;40,"extremely high",IF(Indicateurs!R26&gt;30,"very high",IF(Indicateurs!R26&gt;=20,"high",IF(Indicateurs!R26&gt;=10,"moderate","low"))))</f>
        <v>low</v>
      </c>
      <c r="S26" s="67" t="str">
        <f>IF(Indicateurs!S26&gt;85,"extremely high",IF(Indicateurs!S26&gt;70,"very high",IF(Indicateurs!S26&gt;=55,"high",IF(Indicateurs!S26&gt;=40,"moderate","low"))))</f>
        <v>low</v>
      </c>
    </row>
    <row r="27" spans="1:19">
      <c r="A27" s="54" t="s">
        <v>84</v>
      </c>
      <c r="B27" s="46" t="s">
        <v>109</v>
      </c>
      <c r="C27" s="29">
        <f t="shared" si="0"/>
        <v>9</v>
      </c>
      <c r="D27" s="29">
        <f t="shared" si="1"/>
        <v>3</v>
      </c>
      <c r="E27" s="29">
        <f t="shared" si="2"/>
        <v>3</v>
      </c>
      <c r="F27" s="47" t="str">
        <f>IF(Indicateurs!F27&gt;60,"extremely high",IF(Indicateurs!F27&gt;50,"very high",IF(Indicateurs!F27&gt;=40,"high",IF(Indicateurs!F27&gt;=30,"moderate","low"))))</f>
        <v>high</v>
      </c>
      <c r="G27" s="47" t="str">
        <f>IF(Indicateurs!G27&gt;60,"extremely high",IF(Indicateurs!G27&gt;50,"very high",IF(Indicateurs!G27&gt;=40,"high",IF(Indicateurs!G27&gt;=30,"moderate","low"))))</f>
        <v>high</v>
      </c>
      <c r="H27" s="65" t="str">
        <f>IF(Indicateurs!H27&gt;25%,"extremely high",IF(Indicateurs!H27&gt;20%,"very high",IF(Indicateurs!H27&gt;=15%,"high",IF(Indicateurs!H27&gt;=10%,"moderate","low"))))</f>
        <v>moderate</v>
      </c>
      <c r="I27" s="48" t="str">
        <f>IF(Indicateurs!I27&gt;40,"extremely high",IF(Indicateurs!I27&gt;30,"very high",IF(Indicateurs!I27&gt;=20,"high",IF(Indicateurs!I27&gt;=10,"moderate","low"))))</f>
        <v>very high</v>
      </c>
      <c r="J27" s="47" t="str">
        <f>IF(Indicateurs!J27&gt;20,"extremely high",IF(Indicateurs!J27&gt;15,"very high",IF(Indicateurs!J27&gt;=10,"high",IF(Indicateurs!J27&gt;=5,"moderate","low"))))</f>
        <v>high</v>
      </c>
      <c r="K27" s="47" t="str">
        <f>IF(Indicateurs!K27&gt;50,"extremely high",IF(Indicateurs!K27&gt;40,"very high",IF(Indicateurs!K27&gt;=30,"high",IF(Indicateurs!K27&gt;=20,"moderate","low"))))</f>
        <v>extremely high</v>
      </c>
      <c r="L27" s="47" t="str">
        <f>IF(Indicateurs!L27&gt;=62,"extremely high",
IF(Indicateurs!L27&gt;=39,"very high",
IF(Indicateurs!L27&gt;=33,"high",
IF(Indicateurs!L27&gt;=15,"moderate","low"))))</f>
        <v>very high</v>
      </c>
      <c r="M27" s="47" t="str">
        <f>IF(Indicateurs!M27&gt;=95,"extremely high",
IF(Indicateurs!M27&gt;=77,"very high",
IF(Indicateurs!M27&gt;=74,"high",
IF(Indicateurs!M27&gt;=59,"moderate","low"))))</f>
        <v>very high</v>
      </c>
      <c r="N27" s="47" t="str">
        <f>IF(Indicateurs!N27&gt;=64,"extremely high",
IF(Indicateurs!N27&gt;=42,"very high",
IF(Indicateurs!N27&gt;=39,"high",
IF(Indicateurs!N27&gt;=20,"moderate","low"))))</f>
        <v>very high</v>
      </c>
      <c r="O27" s="47" t="str">
        <f>IF(Indicateurs!O27&gt;40,"extremely high",IF(Indicateurs!O27&gt;30,"very high",IF(Indicateurs!O27&gt;=20,"high",IF(Indicateurs!O27&gt;=10,"moderate","low"))))</f>
        <v>very high</v>
      </c>
      <c r="P27" s="47" t="str">
        <f>IF(Indicateurs!P27&gt;70,"extremely high",IF(Indicateurs!P27&gt;60,"very high",IF(Indicateurs!P27&gt;=50,"high",IF(Indicateurs!P27&gt;=40,"moderate","low"))))</f>
        <v>low</v>
      </c>
      <c r="Q27" s="47" t="str">
        <f>IF(Indicateurs!Q27&gt;40,"extremely high",IF(Indicateurs!Q27&gt;30,"very high",IF(Indicateurs!Q27&gt;=20,"high",IF(Indicateurs!Q27&gt;=10,"moderate","low"))))</f>
        <v>moderate</v>
      </c>
      <c r="R27" s="47" t="str">
        <f>IF(Indicateurs!R27&gt;40,"extremely high",IF(Indicateurs!R27&gt;30,"very high",IF(Indicateurs!R27&gt;=20,"high",IF(Indicateurs!R27&gt;=10,"moderate","low"))))</f>
        <v>moderate</v>
      </c>
      <c r="S27" s="67" t="str">
        <f>IF(Indicateurs!S27&gt;85,"extremely high",IF(Indicateurs!S27&gt;70,"very high",IF(Indicateurs!S27&gt;=55,"high",IF(Indicateurs!S27&gt;=40,"moderate","low"))))</f>
        <v>low</v>
      </c>
    </row>
    <row r="28" spans="1:19">
      <c r="A28" s="54" t="s">
        <v>84</v>
      </c>
      <c r="B28" s="46" t="s">
        <v>110</v>
      </c>
      <c r="C28" s="29">
        <f t="shared" si="0"/>
        <v>8</v>
      </c>
      <c r="D28" s="29">
        <f t="shared" si="1"/>
        <v>2</v>
      </c>
      <c r="E28" s="29">
        <f t="shared" si="2"/>
        <v>3</v>
      </c>
      <c r="F28" s="47" t="str">
        <f>IF(Indicateurs!F28&gt;60,"extremely high",IF(Indicateurs!F28&gt;50,"very high",IF(Indicateurs!F28&gt;=40,"high",IF(Indicateurs!F28&gt;=30,"moderate","low"))))</f>
        <v>moderate</v>
      </c>
      <c r="G28" s="47" t="str">
        <f>IF(Indicateurs!G28&gt;60,"extremely high",IF(Indicateurs!G28&gt;50,"very high",IF(Indicateurs!G28&gt;=40,"high",IF(Indicateurs!G28&gt;=30,"moderate","low"))))</f>
        <v>high</v>
      </c>
      <c r="H28" s="65" t="str">
        <f>IF(Indicateurs!H28&gt;25%,"extremely high",IF(Indicateurs!H28&gt;20%,"very high",IF(Indicateurs!H28&gt;=15%,"high",IF(Indicateurs!H28&gt;=10%,"moderate","low"))))</f>
        <v>low</v>
      </c>
      <c r="I28" s="48" t="str">
        <f>IF(Indicateurs!I28&gt;40,"extremely high",IF(Indicateurs!I28&gt;30,"very high",IF(Indicateurs!I28&gt;=20,"high",IF(Indicateurs!I28&gt;=10,"moderate","low"))))</f>
        <v>low</v>
      </c>
      <c r="J28" s="47" t="str">
        <f>IF(Indicateurs!J28&gt;20,"extremely high",IF(Indicateurs!J28&gt;15,"very high",IF(Indicateurs!J28&gt;=10,"high",IF(Indicateurs!J28&gt;=5,"moderate","low"))))</f>
        <v>low</v>
      </c>
      <c r="K28" s="47" t="str">
        <f>IF(Indicateurs!K28&gt;50,"extremely high",IF(Indicateurs!K28&gt;40,"very high",IF(Indicateurs!K28&gt;=30,"high",IF(Indicateurs!K28&gt;=20,"moderate","low"))))</f>
        <v>low</v>
      </c>
      <c r="L28" s="47" t="str">
        <f>IF(Indicateurs!L28&gt;=62,"extremely high",
IF(Indicateurs!L28&gt;=39,"very high",
IF(Indicateurs!L28&gt;=33,"high",
IF(Indicateurs!L28&gt;=15,"moderate","low"))))</f>
        <v>low</v>
      </c>
      <c r="M28" s="47" t="str">
        <f>IF(Indicateurs!M28&gt;=95,"extremely high",
IF(Indicateurs!M28&gt;=77,"very high",
IF(Indicateurs!M28&gt;=74,"high",
IF(Indicateurs!M28&gt;=59,"moderate","low"))))</f>
        <v>low</v>
      </c>
      <c r="N28" s="47" t="str">
        <f>IF(Indicateurs!N28&gt;=64,"extremely high",
IF(Indicateurs!N28&gt;=42,"very high",
IF(Indicateurs!N28&gt;=39,"high",
IF(Indicateurs!N28&gt;=20,"moderate","low"))))</f>
        <v>very high</v>
      </c>
      <c r="O28" s="47" t="str">
        <f>IF(Indicateurs!O28&gt;40,"extremely high",IF(Indicateurs!O28&gt;30,"very high",IF(Indicateurs!O28&gt;=20,"high",IF(Indicateurs!O28&gt;=10,"moderate","low"))))</f>
        <v>moderate</v>
      </c>
      <c r="P28" s="47" t="str">
        <f>IF(Indicateurs!P28&gt;70,"extremely high",IF(Indicateurs!P28&gt;60,"very high",IF(Indicateurs!P28&gt;=50,"high",IF(Indicateurs!P28&gt;=40,"moderate","low"))))</f>
        <v>low</v>
      </c>
      <c r="Q28" s="47" t="str">
        <f>IF(Indicateurs!Q28&gt;40,"extremely high",IF(Indicateurs!Q28&gt;30,"very high",IF(Indicateurs!Q28&gt;=20,"high",IF(Indicateurs!Q28&gt;=10,"moderate","low"))))</f>
        <v>moderate</v>
      </c>
      <c r="R28" s="47" t="str">
        <f>IF(Indicateurs!R28&gt;40,"extremely high",IF(Indicateurs!R28&gt;30,"very high",IF(Indicateurs!R28&gt;=20,"high",IF(Indicateurs!R28&gt;=10,"moderate","low"))))</f>
        <v>low</v>
      </c>
      <c r="S28" s="67" t="str">
        <f>IF(Indicateurs!S28&gt;85,"extremely high",IF(Indicateurs!S28&gt;70,"very high",IF(Indicateurs!S28&gt;=55,"high",IF(Indicateurs!S28&gt;=40,"moderate","low"))))</f>
        <v>low</v>
      </c>
    </row>
    <row r="29" spans="1:19">
      <c r="A29" s="54" t="s">
        <v>84</v>
      </c>
      <c r="B29" s="46" t="s">
        <v>111</v>
      </c>
      <c r="C29" s="29">
        <f t="shared" si="0"/>
        <v>7</v>
      </c>
      <c r="D29" s="29">
        <f t="shared" si="1"/>
        <v>3</v>
      </c>
      <c r="E29" s="29">
        <f t="shared" si="2"/>
        <v>2</v>
      </c>
      <c r="F29" s="47" t="str">
        <f>IF(Indicateurs!F29&gt;60,"extremely high",IF(Indicateurs!F29&gt;50,"very high",IF(Indicateurs!F29&gt;=40,"high",IF(Indicateurs!F29&gt;=30,"moderate","low"))))</f>
        <v>high</v>
      </c>
      <c r="G29" s="47" t="str">
        <f>IF(Indicateurs!G29&gt;60,"extremely high",IF(Indicateurs!G29&gt;50,"very high",IF(Indicateurs!G29&gt;=40,"high",IF(Indicateurs!G29&gt;=30,"moderate","low"))))</f>
        <v>moderate</v>
      </c>
      <c r="H29" s="65" t="str">
        <f>IF(Indicateurs!H29&gt;25%,"extremely high",IF(Indicateurs!H29&gt;20%,"very high",IF(Indicateurs!H29&gt;=15%,"high",IF(Indicateurs!H29&gt;=10%,"moderate","low"))))</f>
        <v>low</v>
      </c>
      <c r="I29" s="48" t="str">
        <f>IF(Indicateurs!I29&gt;40,"extremely high",IF(Indicateurs!I29&gt;30,"very high",IF(Indicateurs!I29&gt;=20,"high",IF(Indicateurs!I29&gt;=10,"moderate","low"))))</f>
        <v>moderate</v>
      </c>
      <c r="J29" s="47" t="str">
        <f>IF(Indicateurs!J29&gt;20,"extremely high",IF(Indicateurs!J29&gt;15,"very high",IF(Indicateurs!J29&gt;=10,"high",IF(Indicateurs!J29&gt;=5,"moderate","low"))))</f>
        <v>low</v>
      </c>
      <c r="K29" s="47" t="str">
        <f>IF(Indicateurs!K29&gt;50,"extremely high",IF(Indicateurs!K29&gt;40,"very high",IF(Indicateurs!K29&gt;=30,"high",IF(Indicateurs!K29&gt;=20,"moderate","low"))))</f>
        <v>very high</v>
      </c>
      <c r="L29" s="47" t="str">
        <f>IF(Indicateurs!L29&gt;=62,"extremely high",
IF(Indicateurs!L29&gt;=39,"very high",
IF(Indicateurs!L29&gt;=33,"high",
IF(Indicateurs!L29&gt;=15,"moderate","low"))))</f>
        <v>moderate</v>
      </c>
      <c r="M29" s="47" t="str">
        <f>IF(Indicateurs!M29&gt;=95,"extremely high",
IF(Indicateurs!M29&gt;=77,"very high",
IF(Indicateurs!M29&gt;=74,"high",
IF(Indicateurs!M29&gt;=59,"moderate","low"))))</f>
        <v>low</v>
      </c>
      <c r="N29" s="47" t="str">
        <f>IF(Indicateurs!N29&gt;=64,"extremely high",
IF(Indicateurs!N29&gt;=42,"very high",
IF(Indicateurs!N29&gt;=39,"high",
IF(Indicateurs!N29&gt;=20,"moderate","low"))))</f>
        <v>low</v>
      </c>
      <c r="O29" s="47" t="str">
        <f>IF(Indicateurs!O29&gt;40,"extremely high",IF(Indicateurs!O29&gt;30,"very high",IF(Indicateurs!O29&gt;=20,"high",IF(Indicateurs!O29&gt;=10,"moderate","low"))))</f>
        <v>high</v>
      </c>
      <c r="P29" s="47" t="str">
        <f>IF(Indicateurs!P29&gt;70,"extremely high",IF(Indicateurs!P29&gt;60,"very high",IF(Indicateurs!P29&gt;=50,"high",IF(Indicateurs!P29&gt;=40,"moderate","low"))))</f>
        <v>extremely high</v>
      </c>
      <c r="Q29" s="47" t="str">
        <f>IF(Indicateurs!Q29&gt;40,"extremely high",IF(Indicateurs!Q29&gt;30,"very high",IF(Indicateurs!Q29&gt;=20,"high",IF(Indicateurs!Q29&gt;=10,"moderate","low"))))</f>
        <v>high</v>
      </c>
      <c r="R29" s="47" t="str">
        <f>IF(Indicateurs!R29&gt;40,"extremely high",IF(Indicateurs!R29&gt;30,"very high",IF(Indicateurs!R29&gt;=20,"high",IF(Indicateurs!R29&gt;=10,"moderate","low"))))</f>
        <v>low</v>
      </c>
      <c r="S29" s="67" t="str">
        <f>IF(Indicateurs!S29&gt;85,"extremely high",IF(Indicateurs!S29&gt;70,"very high",IF(Indicateurs!S29&gt;=55,"high",IF(Indicateurs!S29&gt;=40,"moderate","low"))))</f>
        <v>moderate</v>
      </c>
    </row>
    <row r="30" spans="1:19">
      <c r="A30" s="54" t="s">
        <v>112</v>
      </c>
      <c r="B30" s="46" t="s">
        <v>113</v>
      </c>
      <c r="C30" s="29">
        <f t="shared" si="0"/>
        <v>10</v>
      </c>
      <c r="D30" s="29">
        <f t="shared" si="1"/>
        <v>2</v>
      </c>
      <c r="E30" s="29">
        <f t="shared" si="2"/>
        <v>4</v>
      </c>
      <c r="F30" s="47" t="str">
        <f>IF(Indicateurs!F30&gt;60,"extremely high",IF(Indicateurs!F30&gt;50,"very high",IF(Indicateurs!F30&gt;=40,"high",IF(Indicateurs!F30&gt;=30,"moderate","low"))))</f>
        <v>moderate</v>
      </c>
      <c r="G30" s="47" t="str">
        <f>IF(Indicateurs!G30&gt;60,"extremely high",IF(Indicateurs!G30&gt;50,"very high",IF(Indicateurs!G30&gt;=40,"high",IF(Indicateurs!G30&gt;=30,"moderate","low"))))</f>
        <v>very high</v>
      </c>
      <c r="H30" s="65" t="str">
        <f>IF(Indicateurs!H30&gt;25%,"extremely high",IF(Indicateurs!H30&gt;20%,"very high",IF(Indicateurs!H30&gt;=15%,"high",IF(Indicateurs!H30&gt;=10%,"moderate","low"))))</f>
        <v>low</v>
      </c>
      <c r="I30" s="48" t="str">
        <f>IF(Indicateurs!I30&gt;40,"extremely high",IF(Indicateurs!I30&gt;30,"very high",IF(Indicateurs!I30&gt;=20,"high",IF(Indicateurs!I30&gt;=10,"moderate","low"))))</f>
        <v>low</v>
      </c>
      <c r="J30" s="47" t="str">
        <f>IF(Indicateurs!J30&gt;20,"extremely high",IF(Indicateurs!J30&gt;15,"very high",IF(Indicateurs!J30&gt;=10,"high",IF(Indicateurs!J30&gt;=5,"moderate","low"))))</f>
        <v>low</v>
      </c>
      <c r="K30" s="47" t="str">
        <f>IF(Indicateurs!K30&gt;50,"extremely high",IF(Indicateurs!K30&gt;40,"very high",IF(Indicateurs!K30&gt;=30,"high",IF(Indicateurs!K30&gt;=20,"moderate","low"))))</f>
        <v>very high</v>
      </c>
      <c r="L30" s="47" t="str">
        <f>IF(Indicateurs!L30&gt;=62,"extremely high",
IF(Indicateurs!L30&gt;=39,"very high",
IF(Indicateurs!L30&gt;=33,"high",
IF(Indicateurs!L30&gt;=15,"moderate","low"))))</f>
        <v>very high</v>
      </c>
      <c r="M30" s="47" t="str">
        <f>IF(Indicateurs!M30&gt;=95,"extremely high",
IF(Indicateurs!M30&gt;=77,"very high",
IF(Indicateurs!M30&gt;=74,"high",
IF(Indicateurs!M30&gt;=59,"moderate","low"))))</f>
        <v>high</v>
      </c>
      <c r="N30" s="47" t="str">
        <f>IF(Indicateurs!N30&gt;=64,"extremely high",
IF(Indicateurs!N30&gt;=42,"very high",
IF(Indicateurs!N30&gt;=39,"high",
IF(Indicateurs!N30&gt;=20,"moderate","low"))))</f>
        <v>low</v>
      </c>
      <c r="O30" s="47" t="str">
        <f>IF(Indicateurs!O30&gt;40,"extremely high",IF(Indicateurs!O30&gt;30,"very high",IF(Indicateurs!O30&gt;=20,"high",IF(Indicateurs!O30&gt;=10,"moderate","low"))))</f>
        <v>high</v>
      </c>
      <c r="P30" s="47" t="str">
        <f>IF(Indicateurs!P30&gt;70,"extremely high",IF(Indicateurs!P30&gt;60,"very high",IF(Indicateurs!P30&gt;=50,"high",IF(Indicateurs!P30&gt;=40,"moderate","low"))))</f>
        <v>low</v>
      </c>
      <c r="Q30" s="47" t="str">
        <f>IF(Indicateurs!Q30&gt;40,"extremely high",IF(Indicateurs!Q30&gt;30,"very high",IF(Indicateurs!Q30&gt;=20,"high",IF(Indicateurs!Q30&gt;=10,"moderate","low"))))</f>
        <v>moderate</v>
      </c>
      <c r="R30" s="47" t="str">
        <f>IF(Indicateurs!R30&gt;40,"extremely high",IF(Indicateurs!R30&gt;30,"very high",IF(Indicateurs!R30&gt;=20,"high",IF(Indicateurs!R30&gt;=10,"moderate","low"))))</f>
        <v>moderate</v>
      </c>
      <c r="S30" s="67" t="str">
        <f>IF(Indicateurs!S30&gt;85,"extremely high",IF(Indicateurs!S30&gt;70,"very high",IF(Indicateurs!S30&gt;=55,"high",IF(Indicateurs!S30&gt;=40,"moderate","low"))))</f>
        <v>low</v>
      </c>
    </row>
    <row r="31" spans="1:19">
      <c r="A31" s="54" t="s">
        <v>112</v>
      </c>
      <c r="B31" s="46" t="s">
        <v>114</v>
      </c>
      <c r="C31" s="29">
        <f t="shared" si="0"/>
        <v>5</v>
      </c>
      <c r="D31" s="29">
        <f t="shared" si="1"/>
        <v>1</v>
      </c>
      <c r="E31" s="29">
        <f t="shared" si="2"/>
        <v>2</v>
      </c>
      <c r="F31" s="47" t="str">
        <f>IF(Indicateurs!F31&gt;60,"extremely high",IF(Indicateurs!F31&gt;50,"very high",IF(Indicateurs!F31&gt;=40,"high",IF(Indicateurs!F31&gt;=30,"moderate","low"))))</f>
        <v>low</v>
      </c>
      <c r="G31" s="47" t="str">
        <f>IF(Indicateurs!G31&gt;60,"extremely high",IF(Indicateurs!G31&gt;50,"very high",IF(Indicateurs!G31&gt;=40,"high",IF(Indicateurs!G31&gt;=30,"moderate","low"))))</f>
        <v>moderate</v>
      </c>
      <c r="H31" s="65" t="str">
        <f>IF(Indicateurs!H31&gt;25%,"extremely high",IF(Indicateurs!H31&gt;20%,"very high",IF(Indicateurs!H31&gt;=15%,"high",IF(Indicateurs!H31&gt;=10%,"moderate","low"))))</f>
        <v>low</v>
      </c>
      <c r="I31" s="48" t="str">
        <f>IF(Indicateurs!I31&gt;40,"extremely high",IF(Indicateurs!I31&gt;30,"very high",IF(Indicateurs!I31&gt;=20,"high",IF(Indicateurs!I31&gt;=10,"moderate","low"))))</f>
        <v>low</v>
      </c>
      <c r="J31" s="47" t="str">
        <f>IF(Indicateurs!J31&gt;20,"extremely high",IF(Indicateurs!J31&gt;15,"very high",IF(Indicateurs!J31&gt;=10,"high",IF(Indicateurs!J31&gt;=5,"moderate","low"))))</f>
        <v>low</v>
      </c>
      <c r="K31" s="47" t="str">
        <f>IF(Indicateurs!K31&gt;50,"extremely high",IF(Indicateurs!K31&gt;40,"very high",IF(Indicateurs!K31&gt;=30,"high",IF(Indicateurs!K31&gt;=20,"moderate","low"))))</f>
        <v>moderate</v>
      </c>
      <c r="L31" s="47" t="str">
        <f>IF(Indicateurs!L31&gt;=62,"extremely high",
IF(Indicateurs!L31&gt;=39,"very high",
IF(Indicateurs!L31&gt;=33,"high",
IF(Indicateurs!L31&gt;=15,"moderate","low"))))</f>
        <v>moderate</v>
      </c>
      <c r="M31" s="47" t="str">
        <f>IF(Indicateurs!M31&gt;=95,"extremely high",
IF(Indicateurs!M31&gt;=77,"very high",
IF(Indicateurs!M31&gt;=74,"high",
IF(Indicateurs!M31&gt;=59,"moderate","low"))))</f>
        <v>moderate</v>
      </c>
      <c r="N31" s="47" t="str">
        <f>IF(Indicateurs!N31&gt;=64,"extremely high",
IF(Indicateurs!N31&gt;=42,"very high",
IF(Indicateurs!N31&gt;=39,"high",
IF(Indicateurs!N31&gt;=20,"moderate","low"))))</f>
        <v>high</v>
      </c>
      <c r="O31" s="47" t="str">
        <f>IF(Indicateurs!O31&gt;40,"extremely high",IF(Indicateurs!O31&gt;30,"very high",IF(Indicateurs!O31&gt;=20,"high",IF(Indicateurs!O31&gt;=10,"moderate","low"))))</f>
        <v>high</v>
      </c>
      <c r="P31" s="47" t="str">
        <f>IF(Indicateurs!P31&gt;70,"extremely high",IF(Indicateurs!P31&gt;60,"very high",IF(Indicateurs!P31&gt;=50,"high",IF(Indicateurs!P31&gt;=40,"moderate","low"))))</f>
        <v>low</v>
      </c>
      <c r="Q31" s="47" t="str">
        <f>IF(Indicateurs!Q31&gt;40,"extremely high",IF(Indicateurs!Q31&gt;30,"very high",IF(Indicateurs!Q31&gt;=20,"high",IF(Indicateurs!Q31&gt;=10,"moderate","low"))))</f>
        <v>very high</v>
      </c>
      <c r="R31" s="47" t="str">
        <f>IF(Indicateurs!R31&gt;40,"extremely high",IF(Indicateurs!R31&gt;30,"very high",IF(Indicateurs!R31&gt;=20,"high",IF(Indicateurs!R31&gt;=10,"moderate","low"))))</f>
        <v>low</v>
      </c>
      <c r="S31" s="67" t="str">
        <f>IF(Indicateurs!S31&gt;85,"extremely high",IF(Indicateurs!S31&gt;70,"very high",IF(Indicateurs!S31&gt;=55,"high",IF(Indicateurs!S31&gt;=40,"moderate","low"))))</f>
        <v>low</v>
      </c>
    </row>
    <row r="32" spans="1:19">
      <c r="A32" s="54" t="s">
        <v>112</v>
      </c>
      <c r="B32" s="46" t="s">
        <v>115</v>
      </c>
      <c r="C32" s="29">
        <f t="shared" si="0"/>
        <v>7</v>
      </c>
      <c r="D32" s="29">
        <f t="shared" si="1"/>
        <v>3</v>
      </c>
      <c r="E32" s="29">
        <f t="shared" si="2"/>
        <v>2</v>
      </c>
      <c r="F32" s="47" t="str">
        <f>IF(Indicateurs!F32&gt;60,"extremely high",IF(Indicateurs!F32&gt;50,"very high",IF(Indicateurs!F32&gt;=40,"high",IF(Indicateurs!F32&gt;=30,"moderate","low"))))</f>
        <v>high</v>
      </c>
      <c r="G32" s="47" t="str">
        <f>IF(Indicateurs!G32&gt;60,"extremely high",IF(Indicateurs!G32&gt;50,"very high",IF(Indicateurs!G32&gt;=40,"high",IF(Indicateurs!G32&gt;=30,"moderate","low"))))</f>
        <v>moderate</v>
      </c>
      <c r="H32" s="65" t="str">
        <f>IF(Indicateurs!H32&gt;25%,"extremely high",IF(Indicateurs!H32&gt;20%,"very high",IF(Indicateurs!H32&gt;=15%,"high",IF(Indicateurs!H32&gt;=10%,"moderate","low"))))</f>
        <v>low</v>
      </c>
      <c r="I32" s="48" t="str">
        <f>IF(Indicateurs!I32&gt;40,"extremely high",IF(Indicateurs!I32&gt;30,"very high",IF(Indicateurs!I32&gt;=20,"high",IF(Indicateurs!I32&gt;=10,"moderate","low"))))</f>
        <v>extremely high</v>
      </c>
      <c r="J32" s="47" t="str">
        <f>IF(Indicateurs!J32&gt;20,"extremely high",IF(Indicateurs!J32&gt;15,"very high",IF(Indicateurs!J32&gt;=10,"high",IF(Indicateurs!J32&gt;=5,"moderate","low"))))</f>
        <v>low</v>
      </c>
      <c r="K32" s="47" t="str">
        <f>IF(Indicateurs!K32&gt;50,"extremely high",IF(Indicateurs!K32&gt;40,"very high",IF(Indicateurs!K32&gt;=30,"high",IF(Indicateurs!K32&gt;=20,"moderate","low"))))</f>
        <v>extremely high</v>
      </c>
      <c r="L32" s="47" t="str">
        <f>IF(Indicateurs!L32&gt;=62,"extremely high",
IF(Indicateurs!L32&gt;=39,"very high",
IF(Indicateurs!L32&gt;=33,"high",
IF(Indicateurs!L32&gt;=15,"moderate","low"))))</f>
        <v>low</v>
      </c>
      <c r="M32" s="47" t="str">
        <f>IF(Indicateurs!M32&gt;=95,"extremely high",
IF(Indicateurs!M32&gt;=77,"very high",
IF(Indicateurs!M32&gt;=74,"high",
IF(Indicateurs!M32&gt;=59,"moderate","low"))))</f>
        <v>high</v>
      </c>
      <c r="N32" s="47" t="str">
        <f>IF(Indicateurs!N32&gt;=64,"extremely high",
IF(Indicateurs!N32&gt;=42,"very high",
IF(Indicateurs!N32&gt;=39,"high",
IF(Indicateurs!N32&gt;=20,"moderate","low"))))</f>
        <v>very high</v>
      </c>
      <c r="O32" s="47" t="str">
        <f>IF(Indicateurs!O32&gt;40,"extremely high",IF(Indicateurs!O32&gt;30,"very high",IF(Indicateurs!O32&gt;=20,"high",IF(Indicateurs!O32&gt;=10,"moderate","low"))))</f>
        <v>extremely high</v>
      </c>
      <c r="P32" s="47" t="str">
        <f>IF(Indicateurs!P32&gt;70,"extremely high",IF(Indicateurs!P32&gt;60,"very high",IF(Indicateurs!P32&gt;=50,"high",IF(Indicateurs!P32&gt;=40,"moderate","low"))))</f>
        <v>low</v>
      </c>
      <c r="Q32" s="47" t="str">
        <f>IF(Indicateurs!Q32&gt;40,"extremely high",IF(Indicateurs!Q32&gt;30,"very high",IF(Indicateurs!Q32&gt;=20,"high",IF(Indicateurs!Q32&gt;=10,"moderate","low"))))</f>
        <v>high</v>
      </c>
      <c r="R32" s="47" t="str">
        <f>IF(Indicateurs!R32&gt;40,"extremely high",IF(Indicateurs!R32&gt;30,"very high",IF(Indicateurs!R32&gt;=20,"high",IF(Indicateurs!R32&gt;=10,"moderate","low"))))</f>
        <v>low</v>
      </c>
      <c r="S32" s="67" t="str">
        <f>IF(Indicateurs!S32&gt;85,"extremely high",IF(Indicateurs!S32&gt;70,"very high",IF(Indicateurs!S32&gt;=55,"high",IF(Indicateurs!S32&gt;=40,"moderate","low"))))</f>
        <v>high</v>
      </c>
    </row>
    <row r="33" spans="1:19">
      <c r="A33" s="54" t="s">
        <v>112</v>
      </c>
      <c r="B33" s="46" t="s">
        <v>116</v>
      </c>
      <c r="C33" s="29">
        <f t="shared" si="0"/>
        <v>3</v>
      </c>
      <c r="D33" s="29">
        <f t="shared" si="1"/>
        <v>1</v>
      </c>
      <c r="E33" s="29">
        <f t="shared" si="2"/>
        <v>1</v>
      </c>
      <c r="F33" s="47" t="str">
        <f>IF(Indicateurs!F33&gt;60,"extremely high",IF(Indicateurs!F33&gt;50,"very high",IF(Indicateurs!F33&gt;=40,"high",IF(Indicateurs!F33&gt;=30,"moderate","low"))))</f>
        <v>low</v>
      </c>
      <c r="G33" s="47" t="str">
        <f>IF(Indicateurs!G33&gt;60,"extremely high",IF(Indicateurs!G33&gt;50,"very high",IF(Indicateurs!G33&gt;=40,"high",IF(Indicateurs!G33&gt;=30,"moderate","low"))))</f>
        <v>low</v>
      </c>
      <c r="H33" s="65" t="str">
        <f>IF(Indicateurs!H33&gt;25%,"extremely high",IF(Indicateurs!H33&gt;20%,"very high",IF(Indicateurs!H33&gt;=15%,"high",IF(Indicateurs!H33&gt;=10%,"moderate","low"))))</f>
        <v>low</v>
      </c>
      <c r="I33" s="48" t="str">
        <f>IF(Indicateurs!I33&gt;40,"extremely high",IF(Indicateurs!I33&gt;30,"very high",IF(Indicateurs!I33&gt;=20,"high",IF(Indicateurs!I33&gt;=10,"moderate","low"))))</f>
        <v>extremely high</v>
      </c>
      <c r="J33" s="47" t="str">
        <f>IF(Indicateurs!J33&gt;20,"extremely high",IF(Indicateurs!J33&gt;15,"very high",IF(Indicateurs!J33&gt;=10,"high",IF(Indicateurs!J33&gt;=5,"moderate","low"))))</f>
        <v>low</v>
      </c>
      <c r="K33" s="47" t="str">
        <f>IF(Indicateurs!K33&gt;50,"extremely high",IF(Indicateurs!K33&gt;40,"very high",IF(Indicateurs!K33&gt;=30,"high",IF(Indicateurs!K33&gt;=20,"moderate","low"))))</f>
        <v>extremely high</v>
      </c>
      <c r="L33" s="47" t="str">
        <f>IF(Indicateurs!L33&gt;=62,"extremely high",
IF(Indicateurs!L33&gt;=39,"very high",
IF(Indicateurs!L33&gt;=33,"high",
IF(Indicateurs!L33&gt;=15,"moderate","low"))))</f>
        <v>moderate</v>
      </c>
      <c r="M33" s="47" t="str">
        <f>IF(Indicateurs!M33&gt;=95,"extremely high",
IF(Indicateurs!M33&gt;=77,"very high",
IF(Indicateurs!M33&gt;=74,"high",
IF(Indicateurs!M33&gt;=59,"moderate","low"))))</f>
        <v>low</v>
      </c>
      <c r="N33" s="47" t="str">
        <f>IF(Indicateurs!N33&gt;=64,"extremely high",
IF(Indicateurs!N33&gt;=42,"very high",
IF(Indicateurs!N33&gt;=39,"high",
IF(Indicateurs!N33&gt;=20,"moderate","low"))))</f>
        <v>moderate</v>
      </c>
      <c r="O33" s="47" t="str">
        <f>IF(Indicateurs!O33&gt;40,"extremely high",IF(Indicateurs!O33&gt;30,"very high",IF(Indicateurs!O33&gt;=20,"high",IF(Indicateurs!O33&gt;=10,"moderate","low"))))</f>
        <v>high</v>
      </c>
      <c r="P33" s="47" t="str">
        <f>IF(Indicateurs!P33&gt;70,"extremely high",IF(Indicateurs!P33&gt;60,"very high",IF(Indicateurs!P33&gt;=50,"high",IF(Indicateurs!P33&gt;=40,"moderate","low"))))</f>
        <v>low</v>
      </c>
      <c r="Q33" s="47" t="str">
        <f>IF(Indicateurs!Q33&gt;40,"extremely high",IF(Indicateurs!Q33&gt;30,"very high",IF(Indicateurs!Q33&gt;=20,"high",IF(Indicateurs!Q33&gt;=10,"moderate","low"))))</f>
        <v>very high</v>
      </c>
      <c r="R33" s="47" t="str">
        <f>IF(Indicateurs!R33&gt;40,"extremely high",IF(Indicateurs!R33&gt;30,"very high",IF(Indicateurs!R33&gt;=20,"high",IF(Indicateurs!R33&gt;=10,"moderate","low"))))</f>
        <v>low</v>
      </c>
      <c r="S33" s="67" t="str">
        <f>IF(Indicateurs!S33&gt;85,"extremely high",IF(Indicateurs!S33&gt;70,"very high",IF(Indicateurs!S33&gt;=55,"high",IF(Indicateurs!S33&gt;=40,"moderate","low"))))</f>
        <v>low</v>
      </c>
    </row>
    <row r="34" spans="1:19">
      <c r="A34" s="54" t="s">
        <v>112</v>
      </c>
      <c r="B34" s="46" t="s">
        <v>117</v>
      </c>
      <c r="C34" s="29">
        <f t="shared" si="0"/>
        <v>3</v>
      </c>
      <c r="D34" s="29">
        <f t="shared" si="1"/>
        <v>1</v>
      </c>
      <c r="E34" s="29">
        <f t="shared" si="2"/>
        <v>1</v>
      </c>
      <c r="F34" s="47" t="str">
        <f>IF(Indicateurs!F34&gt;60,"extremely high",IF(Indicateurs!F34&gt;50,"very high",IF(Indicateurs!F34&gt;=40,"high",IF(Indicateurs!F34&gt;=30,"moderate","low"))))</f>
        <v>low</v>
      </c>
      <c r="G34" s="47" t="str">
        <f>IF(Indicateurs!G34&gt;60,"extremely high",IF(Indicateurs!G34&gt;50,"very high",IF(Indicateurs!G34&gt;=40,"high",IF(Indicateurs!G34&gt;=30,"moderate","low"))))</f>
        <v>low</v>
      </c>
      <c r="H34" s="65" t="str">
        <f>IF(Indicateurs!H34&gt;25%,"extremely high",IF(Indicateurs!H34&gt;20%,"very high",IF(Indicateurs!H34&gt;=15%,"high",IF(Indicateurs!H34&gt;=10%,"moderate","low"))))</f>
        <v>low</v>
      </c>
      <c r="I34" s="48" t="str">
        <f>IF(Indicateurs!I34&gt;40,"extremely high",IF(Indicateurs!I34&gt;30,"very high",IF(Indicateurs!I34&gt;=20,"high",IF(Indicateurs!I34&gt;=10,"moderate","low"))))</f>
        <v>low</v>
      </c>
      <c r="J34" s="47" t="str">
        <f>IF(Indicateurs!J34&gt;20,"extremely high",IF(Indicateurs!J34&gt;15,"very high",IF(Indicateurs!J34&gt;=10,"high",IF(Indicateurs!J34&gt;=5,"moderate","low"))))</f>
        <v>low</v>
      </c>
      <c r="K34" s="47" t="str">
        <f>IF(Indicateurs!K34&gt;50,"extremely high",IF(Indicateurs!K34&gt;40,"very high",IF(Indicateurs!K34&gt;=30,"high",IF(Indicateurs!K34&gt;=20,"moderate","low"))))</f>
        <v>low</v>
      </c>
      <c r="L34" s="47" t="str">
        <f>IF(Indicateurs!L34&gt;=62,"extremely high",
IF(Indicateurs!L34&gt;=39,"very high",
IF(Indicateurs!L34&gt;=33,"high",
IF(Indicateurs!L34&gt;=15,"moderate","low"))))</f>
        <v>low</v>
      </c>
      <c r="M34" s="47" t="str">
        <f>IF(Indicateurs!M34&gt;=95,"extremely high",
IF(Indicateurs!M34&gt;=77,"very high",
IF(Indicateurs!M34&gt;=74,"high",
IF(Indicateurs!M34&gt;=59,"moderate","low"))))</f>
        <v>low</v>
      </c>
      <c r="N34" s="47" t="str">
        <f>IF(Indicateurs!N34&gt;=64,"extremely high",
IF(Indicateurs!N34&gt;=42,"very high",
IF(Indicateurs!N34&gt;=39,"high",
IF(Indicateurs!N34&gt;=20,"moderate","low"))))</f>
        <v>moderate</v>
      </c>
      <c r="O34" s="47" t="str">
        <f>IF(Indicateurs!O34&gt;40,"extremely high",IF(Indicateurs!O34&gt;30,"very high",IF(Indicateurs!O34&gt;=20,"high",IF(Indicateurs!O34&gt;=10,"moderate","low"))))</f>
        <v>low</v>
      </c>
      <c r="P34" s="47" t="str">
        <f>IF(Indicateurs!P34&gt;70,"extremely high",IF(Indicateurs!P34&gt;60,"very high",IF(Indicateurs!P34&gt;=50,"high",IF(Indicateurs!P34&gt;=40,"moderate","low"))))</f>
        <v>low</v>
      </c>
      <c r="Q34" s="47" t="str">
        <f>IF(Indicateurs!Q34&gt;40,"extremely high",IF(Indicateurs!Q34&gt;30,"very high",IF(Indicateurs!Q34&gt;=20,"high",IF(Indicateurs!Q34&gt;=10,"moderate","low"))))</f>
        <v>high</v>
      </c>
      <c r="R34" s="47" t="str">
        <f>IF(Indicateurs!R34&gt;40,"extremely high",IF(Indicateurs!R34&gt;30,"very high",IF(Indicateurs!R34&gt;=20,"high",IF(Indicateurs!R34&gt;=10,"moderate","low"))))</f>
        <v>low</v>
      </c>
      <c r="S34" s="67" t="str">
        <f>IF(Indicateurs!S34&gt;85,"extremely high",IF(Indicateurs!S34&gt;70,"very high",IF(Indicateurs!S34&gt;=55,"high",IF(Indicateurs!S34&gt;=40,"moderate","low"))))</f>
        <v>low</v>
      </c>
    </row>
    <row r="35" spans="1:19">
      <c r="A35" s="54" t="s">
        <v>112</v>
      </c>
      <c r="B35" s="46" t="s">
        <v>118</v>
      </c>
      <c r="C35" s="29">
        <f t="shared" ref="C35:C66" si="3">SUM(D35)+(E35)*2</f>
        <v>3</v>
      </c>
      <c r="D35" s="29">
        <f t="shared" ref="D35:D66" si="4">SUM(IF(F35="extremely high",5,IF(F35="very high",4,
IF(F35="high",3,
IF(F35="moderate",2,
IF(F35="low",1,0))))))</f>
        <v>1</v>
      </c>
      <c r="E35" s="29">
        <f t="shared" ref="E35:E66" si="5">SUM(IF(G35="extremely high",5,IF(G35="very high",4,
IF(G35="high",3,
IF(G35="moderate",2,
IF(G35="low",1,0))))))</f>
        <v>1</v>
      </c>
      <c r="F35" s="47" t="str">
        <f>IF(Indicateurs!F35&gt;60,"extremely high",IF(Indicateurs!F35&gt;50,"very high",IF(Indicateurs!F35&gt;=40,"high",IF(Indicateurs!F35&gt;=30,"moderate","low"))))</f>
        <v>low</v>
      </c>
      <c r="G35" s="47" t="str">
        <f>IF(Indicateurs!G35&gt;60,"extremely high",IF(Indicateurs!G35&gt;50,"very high",IF(Indicateurs!G35&gt;=40,"high",IF(Indicateurs!G35&gt;=30,"moderate","low"))))</f>
        <v>low</v>
      </c>
      <c r="H35" s="65" t="str">
        <f>IF(Indicateurs!H35&gt;25%,"extremely high",IF(Indicateurs!H35&gt;20%,"very high",IF(Indicateurs!H35&gt;=15%,"high",IF(Indicateurs!H35&gt;=10%,"moderate","low"))))</f>
        <v>low</v>
      </c>
      <c r="I35" s="48" t="str">
        <f>IF(Indicateurs!I35&gt;40,"extremely high",IF(Indicateurs!I35&gt;30,"very high",IF(Indicateurs!I35&gt;=20,"high",IF(Indicateurs!I35&gt;=10,"moderate","low"))))</f>
        <v>low</v>
      </c>
      <c r="J35" s="47" t="str">
        <f>IF(Indicateurs!J35&gt;20,"extremely high",IF(Indicateurs!J35&gt;15,"very high",IF(Indicateurs!J35&gt;=10,"high",IF(Indicateurs!J35&gt;=5,"moderate","low"))))</f>
        <v>low</v>
      </c>
      <c r="K35" s="47" t="str">
        <f>IF(Indicateurs!K35&gt;50,"extremely high",IF(Indicateurs!K35&gt;40,"very high",IF(Indicateurs!K35&gt;=30,"high",IF(Indicateurs!K35&gt;=20,"moderate","low"))))</f>
        <v>moderate</v>
      </c>
      <c r="L35" s="47" t="str">
        <f>IF(Indicateurs!L35&gt;=62,"extremely high",
IF(Indicateurs!L35&gt;=39,"very high",
IF(Indicateurs!L35&gt;=33,"high",
IF(Indicateurs!L35&gt;=15,"moderate","low"))))</f>
        <v>low</v>
      </c>
      <c r="M35" s="47" t="str">
        <f>IF(Indicateurs!M35&gt;=95,"extremely high",
IF(Indicateurs!M35&gt;=77,"very high",
IF(Indicateurs!M35&gt;=74,"high",
IF(Indicateurs!M35&gt;=59,"moderate","low"))))</f>
        <v>low</v>
      </c>
      <c r="N35" s="47" t="str">
        <f>IF(Indicateurs!N35&gt;=64,"extremely high",
IF(Indicateurs!N35&gt;=42,"very high",
IF(Indicateurs!N35&gt;=39,"high",
IF(Indicateurs!N35&gt;=20,"moderate","low"))))</f>
        <v>low</v>
      </c>
      <c r="O35" s="47" t="str">
        <f>IF(Indicateurs!O35&gt;40,"extremely high",IF(Indicateurs!O35&gt;30,"very high",IF(Indicateurs!O35&gt;=20,"high",IF(Indicateurs!O35&gt;=10,"moderate","low"))))</f>
        <v>moderate</v>
      </c>
      <c r="P35" s="47" t="str">
        <f>IF(Indicateurs!P35&gt;70,"extremely high",IF(Indicateurs!P35&gt;60,"very high",IF(Indicateurs!P35&gt;=50,"high",IF(Indicateurs!P35&gt;=40,"moderate","low"))))</f>
        <v>low</v>
      </c>
      <c r="Q35" s="47" t="str">
        <f>IF(Indicateurs!Q35&gt;40,"extremely high",IF(Indicateurs!Q35&gt;30,"very high",IF(Indicateurs!Q35&gt;=20,"high",IF(Indicateurs!Q35&gt;=10,"moderate","low"))))</f>
        <v>high</v>
      </c>
      <c r="R35" s="47" t="str">
        <f>IF(Indicateurs!R35&gt;40,"extremely high",IF(Indicateurs!R35&gt;30,"very high",IF(Indicateurs!R35&gt;=20,"high",IF(Indicateurs!R35&gt;=10,"moderate","low"))))</f>
        <v>low</v>
      </c>
      <c r="S35" s="67" t="str">
        <f>IF(Indicateurs!S35&gt;85,"extremely high",IF(Indicateurs!S35&gt;70,"very high",IF(Indicateurs!S35&gt;=55,"high",IF(Indicateurs!S35&gt;=40,"moderate","low"))))</f>
        <v>low</v>
      </c>
    </row>
    <row r="36" spans="1:19">
      <c r="A36" s="54" t="s">
        <v>112</v>
      </c>
      <c r="B36" s="46" t="s">
        <v>119</v>
      </c>
      <c r="C36" s="29">
        <f t="shared" si="3"/>
        <v>12</v>
      </c>
      <c r="D36" s="29">
        <f t="shared" si="4"/>
        <v>4</v>
      </c>
      <c r="E36" s="29">
        <f t="shared" si="5"/>
        <v>4</v>
      </c>
      <c r="F36" s="47" t="str">
        <f>IF(Indicateurs!F36&gt;60,"extremely high",IF(Indicateurs!F36&gt;50,"very high",IF(Indicateurs!F36&gt;=40,"high",IF(Indicateurs!F36&gt;=30,"moderate","low"))))</f>
        <v>very high</v>
      </c>
      <c r="G36" s="47" t="str">
        <f>IF(Indicateurs!G36&gt;60,"extremely high",IF(Indicateurs!G36&gt;50,"very high",IF(Indicateurs!G36&gt;=40,"high",IF(Indicateurs!G36&gt;=30,"moderate","low"))))</f>
        <v>very high</v>
      </c>
      <c r="H36" s="65" t="str">
        <f>IF(Indicateurs!H36&gt;25%,"extremely high",IF(Indicateurs!H36&gt;20%,"very high",IF(Indicateurs!H36&gt;=15%,"high",IF(Indicateurs!H36&gt;=10%,"moderate","low"))))</f>
        <v>low</v>
      </c>
      <c r="I36" s="48" t="str">
        <f>IF(Indicateurs!I36&gt;40,"extremely high",IF(Indicateurs!I36&gt;30,"very high",IF(Indicateurs!I36&gt;=20,"high",IF(Indicateurs!I36&gt;=10,"moderate","low"))))</f>
        <v>moderate</v>
      </c>
      <c r="J36" s="47" t="str">
        <f>IF(Indicateurs!J36&gt;20,"extremely high",IF(Indicateurs!J36&gt;15,"very high",IF(Indicateurs!J36&gt;=10,"high",IF(Indicateurs!J36&gt;=5,"moderate","low"))))</f>
        <v>low</v>
      </c>
      <c r="K36" s="47" t="str">
        <f>IF(Indicateurs!K36&gt;50,"extremely high",IF(Indicateurs!K36&gt;40,"very high",IF(Indicateurs!K36&gt;=30,"high",IF(Indicateurs!K36&gt;=20,"moderate","low"))))</f>
        <v>high</v>
      </c>
      <c r="L36" s="47" t="str">
        <f>IF(Indicateurs!L36&gt;=62,"extremely high",
IF(Indicateurs!L36&gt;=39,"very high",
IF(Indicateurs!L36&gt;=33,"high",
IF(Indicateurs!L36&gt;=15,"moderate","low"))))</f>
        <v>moderate</v>
      </c>
      <c r="M36" s="47" t="str">
        <f>IF(Indicateurs!M36&gt;=95,"extremely high",
IF(Indicateurs!M36&gt;=77,"very high",
IF(Indicateurs!M36&gt;=74,"high",
IF(Indicateurs!M36&gt;=59,"moderate","low"))))</f>
        <v>low</v>
      </c>
      <c r="N36" s="47" t="str">
        <f>IF(Indicateurs!N36&gt;=64,"extremely high",
IF(Indicateurs!N36&gt;=42,"very high",
IF(Indicateurs!N36&gt;=39,"high",
IF(Indicateurs!N36&gt;=20,"moderate","low"))))</f>
        <v>extremely high</v>
      </c>
      <c r="O36" s="47" t="str">
        <f>IF(Indicateurs!O36&gt;40,"extremely high",IF(Indicateurs!O36&gt;30,"very high",IF(Indicateurs!O36&gt;=20,"high",IF(Indicateurs!O36&gt;=10,"moderate","low"))))</f>
        <v>extremely high</v>
      </c>
      <c r="P36" s="47" t="str">
        <f>IF(Indicateurs!P36&gt;70,"extremely high",IF(Indicateurs!P36&gt;60,"very high",IF(Indicateurs!P36&gt;=50,"high",IF(Indicateurs!P36&gt;=40,"moderate","low"))))</f>
        <v>low</v>
      </c>
      <c r="Q36" s="47" t="str">
        <f>IF(Indicateurs!Q36&gt;40,"extremely high",IF(Indicateurs!Q36&gt;30,"very high",IF(Indicateurs!Q36&gt;=20,"high",IF(Indicateurs!Q36&gt;=10,"moderate","low"))))</f>
        <v>very high</v>
      </c>
      <c r="R36" s="47" t="str">
        <f>IF(Indicateurs!R36&gt;40,"extremely high",IF(Indicateurs!R36&gt;30,"very high",IF(Indicateurs!R36&gt;=20,"high",IF(Indicateurs!R36&gt;=10,"moderate","low"))))</f>
        <v>high</v>
      </c>
      <c r="S36" s="67" t="str">
        <f>IF(Indicateurs!S36&gt;85,"extremely high",IF(Indicateurs!S36&gt;70,"very high",IF(Indicateurs!S36&gt;=55,"high",IF(Indicateurs!S36&gt;=40,"moderate","low"))))</f>
        <v>low</v>
      </c>
    </row>
    <row r="37" spans="1:19">
      <c r="A37" s="54" t="s">
        <v>112</v>
      </c>
      <c r="B37" s="46" t="s">
        <v>120</v>
      </c>
      <c r="C37" s="29">
        <f t="shared" si="3"/>
        <v>7</v>
      </c>
      <c r="D37" s="29">
        <f t="shared" si="4"/>
        <v>1</v>
      </c>
      <c r="E37" s="29">
        <f t="shared" si="5"/>
        <v>3</v>
      </c>
      <c r="F37" s="47" t="str">
        <f>IF(Indicateurs!F37&gt;60,"extremely high",IF(Indicateurs!F37&gt;50,"very high",IF(Indicateurs!F37&gt;=40,"high",IF(Indicateurs!F37&gt;=30,"moderate","low"))))</f>
        <v>low</v>
      </c>
      <c r="G37" s="47" t="str">
        <f>IF(Indicateurs!G37&gt;60,"extremely high",IF(Indicateurs!G37&gt;50,"very high",IF(Indicateurs!G37&gt;=40,"high",IF(Indicateurs!G37&gt;=30,"moderate","low"))))</f>
        <v>high</v>
      </c>
      <c r="H37" s="65" t="str">
        <f>IF(Indicateurs!H37&gt;25%,"extremely high",IF(Indicateurs!H37&gt;20%,"very high",IF(Indicateurs!H37&gt;=15%,"high",IF(Indicateurs!H37&gt;=10%,"moderate","low"))))</f>
        <v>low</v>
      </c>
      <c r="I37" s="48" t="str">
        <f>IF(Indicateurs!I37&gt;40,"extremely high",IF(Indicateurs!I37&gt;30,"very high",IF(Indicateurs!I37&gt;=20,"high",IF(Indicateurs!I37&gt;=10,"moderate","low"))))</f>
        <v>low</v>
      </c>
      <c r="J37" s="47" t="str">
        <f>IF(Indicateurs!J37&gt;20,"extremely high",IF(Indicateurs!J37&gt;15,"very high",IF(Indicateurs!J37&gt;=10,"high",IF(Indicateurs!J37&gt;=5,"moderate","low"))))</f>
        <v>low</v>
      </c>
      <c r="K37" s="47" t="str">
        <f>IF(Indicateurs!K37&gt;50,"extremely high",IF(Indicateurs!K37&gt;40,"very high",IF(Indicateurs!K37&gt;=30,"high",IF(Indicateurs!K37&gt;=20,"moderate","low"))))</f>
        <v>moderate</v>
      </c>
      <c r="L37" s="47" t="str">
        <f>IF(Indicateurs!L37&gt;=62,"extremely high",
IF(Indicateurs!L37&gt;=39,"very high",
IF(Indicateurs!L37&gt;=33,"high",
IF(Indicateurs!L37&gt;=15,"moderate","low"))))</f>
        <v>very high</v>
      </c>
      <c r="M37" s="47" t="str">
        <f>IF(Indicateurs!M37&gt;=95,"extremely high",
IF(Indicateurs!M37&gt;=77,"very high",
IF(Indicateurs!M37&gt;=74,"high",
IF(Indicateurs!M37&gt;=59,"moderate","low"))))</f>
        <v>very high</v>
      </c>
      <c r="N37" s="47" t="str">
        <f>IF(Indicateurs!N37&gt;=64,"extremely high",
IF(Indicateurs!N37&gt;=42,"very high",
IF(Indicateurs!N37&gt;=39,"high",
IF(Indicateurs!N37&gt;=20,"moderate","low"))))</f>
        <v>very high</v>
      </c>
      <c r="O37" s="47" t="str">
        <f>IF(Indicateurs!O37&gt;40,"extremely high",IF(Indicateurs!O37&gt;30,"very high",IF(Indicateurs!O37&gt;=20,"high",IF(Indicateurs!O37&gt;=10,"moderate","low"))))</f>
        <v>moderate</v>
      </c>
      <c r="P37" s="47" t="str">
        <f>IF(Indicateurs!P37&gt;70,"extremely high",IF(Indicateurs!P37&gt;60,"very high",IF(Indicateurs!P37&gt;=50,"high",IF(Indicateurs!P37&gt;=40,"moderate","low"))))</f>
        <v>low</v>
      </c>
      <c r="Q37" s="47" t="str">
        <f>IF(Indicateurs!Q37&gt;40,"extremely high",IF(Indicateurs!Q37&gt;30,"very high",IF(Indicateurs!Q37&gt;=20,"high",IF(Indicateurs!Q37&gt;=10,"moderate","low"))))</f>
        <v>moderate</v>
      </c>
      <c r="R37" s="47" t="str">
        <f>IF(Indicateurs!R37&gt;40,"extremely high",IF(Indicateurs!R37&gt;30,"very high",IF(Indicateurs!R37&gt;=20,"high",IF(Indicateurs!R37&gt;=10,"moderate","low"))))</f>
        <v>low</v>
      </c>
      <c r="S37" s="67" t="str">
        <f>IF(Indicateurs!S37&gt;85,"extremely high",IF(Indicateurs!S37&gt;70,"very high",IF(Indicateurs!S37&gt;=55,"high",IF(Indicateurs!S37&gt;=40,"moderate","low"))))</f>
        <v>low</v>
      </c>
    </row>
    <row r="38" spans="1:19">
      <c r="A38" s="54" t="s">
        <v>112</v>
      </c>
      <c r="B38" s="46" t="s">
        <v>121</v>
      </c>
      <c r="C38" s="29">
        <f t="shared" si="3"/>
        <v>4</v>
      </c>
      <c r="D38" s="29">
        <f t="shared" si="4"/>
        <v>2</v>
      </c>
      <c r="E38" s="29">
        <f t="shared" si="5"/>
        <v>1</v>
      </c>
      <c r="F38" s="47" t="str">
        <f>IF(Indicateurs!F38&gt;60,"extremely high",IF(Indicateurs!F38&gt;50,"very high",IF(Indicateurs!F38&gt;=40,"high",IF(Indicateurs!F38&gt;=30,"moderate","low"))))</f>
        <v>moderate</v>
      </c>
      <c r="G38" s="47" t="str">
        <f>IF(Indicateurs!G38&gt;60,"extremely high",IF(Indicateurs!G38&gt;50,"very high",IF(Indicateurs!G38&gt;=40,"high",IF(Indicateurs!G38&gt;=30,"moderate","low"))))</f>
        <v>low</v>
      </c>
      <c r="H38" s="65" t="str">
        <f>IF(Indicateurs!H38&gt;25%,"extremely high",IF(Indicateurs!H38&gt;20%,"very high",IF(Indicateurs!H38&gt;=15%,"high",IF(Indicateurs!H38&gt;=10%,"moderate","low"))))</f>
        <v>low</v>
      </c>
      <c r="I38" s="48" t="str">
        <f>IF(Indicateurs!I38&gt;40,"extremely high",IF(Indicateurs!I38&gt;30,"very high",IF(Indicateurs!I38&gt;=20,"high",IF(Indicateurs!I38&gt;=10,"moderate","low"))))</f>
        <v>low</v>
      </c>
      <c r="J38" s="47" t="str">
        <f>IF(Indicateurs!J38&gt;20,"extremely high",IF(Indicateurs!J38&gt;15,"very high",IF(Indicateurs!J38&gt;=10,"high",IF(Indicateurs!J38&gt;=5,"moderate","low"))))</f>
        <v>low</v>
      </c>
      <c r="K38" s="47" t="str">
        <f>IF(Indicateurs!K38&gt;50,"extremely high",IF(Indicateurs!K38&gt;40,"very high",IF(Indicateurs!K38&gt;=30,"high",IF(Indicateurs!K38&gt;=20,"moderate","low"))))</f>
        <v>very high</v>
      </c>
      <c r="L38" s="47" t="str">
        <f>IF(Indicateurs!L38&gt;=62,"extremely high",
IF(Indicateurs!L38&gt;=39,"very high",
IF(Indicateurs!L38&gt;=33,"high",
IF(Indicateurs!L38&gt;=15,"moderate","low"))))</f>
        <v>low</v>
      </c>
      <c r="M38" s="47" t="str">
        <f>IF(Indicateurs!M38&gt;=95,"extremely high",
IF(Indicateurs!M38&gt;=77,"very high",
IF(Indicateurs!M38&gt;=74,"high",
IF(Indicateurs!M38&gt;=59,"moderate","low"))))</f>
        <v>low</v>
      </c>
      <c r="N38" s="47" t="str">
        <f>IF(Indicateurs!N38&gt;=64,"extremely high",
IF(Indicateurs!N38&gt;=42,"very high",
IF(Indicateurs!N38&gt;=39,"high",
IF(Indicateurs!N38&gt;=20,"moderate","low"))))</f>
        <v>moderate</v>
      </c>
      <c r="O38" s="47" t="str">
        <f>IF(Indicateurs!O38&gt;40,"extremely high",IF(Indicateurs!O38&gt;30,"very high",IF(Indicateurs!O38&gt;=20,"high",IF(Indicateurs!O38&gt;=10,"moderate","low"))))</f>
        <v>low</v>
      </c>
      <c r="P38" s="47" t="str">
        <f>IF(Indicateurs!P38&gt;70,"extremely high",IF(Indicateurs!P38&gt;60,"very high",IF(Indicateurs!P38&gt;=50,"high",IF(Indicateurs!P38&gt;=40,"moderate","low"))))</f>
        <v>extremely high</v>
      </c>
      <c r="Q38" s="47" t="str">
        <f>IF(Indicateurs!Q38&gt;40,"extremely high",IF(Indicateurs!Q38&gt;30,"very high",IF(Indicateurs!Q38&gt;=20,"high",IF(Indicateurs!Q38&gt;=10,"moderate","low"))))</f>
        <v>very high</v>
      </c>
      <c r="R38" s="47" t="str">
        <f>IF(Indicateurs!R38&gt;40,"extremely high",IF(Indicateurs!R38&gt;30,"very high",IF(Indicateurs!R38&gt;=20,"high",IF(Indicateurs!R38&gt;=10,"moderate","low"))))</f>
        <v>low</v>
      </c>
      <c r="S38" s="67" t="str">
        <f>IF(Indicateurs!S38&gt;85,"extremely high",IF(Indicateurs!S38&gt;70,"very high",IF(Indicateurs!S38&gt;=55,"high",IF(Indicateurs!S38&gt;=40,"moderate","low"))))</f>
        <v>low</v>
      </c>
    </row>
    <row r="39" spans="1:19">
      <c r="A39" s="54" t="s">
        <v>112</v>
      </c>
      <c r="B39" s="46" t="s">
        <v>122</v>
      </c>
      <c r="C39" s="29">
        <f t="shared" si="3"/>
        <v>7</v>
      </c>
      <c r="D39" s="29">
        <f t="shared" si="4"/>
        <v>3</v>
      </c>
      <c r="E39" s="29">
        <f t="shared" si="5"/>
        <v>2</v>
      </c>
      <c r="F39" s="47" t="str">
        <f>IF(Indicateurs!F39&gt;60,"extremely high",IF(Indicateurs!F39&gt;50,"very high",IF(Indicateurs!F39&gt;=40,"high",IF(Indicateurs!F39&gt;=30,"moderate","low"))))</f>
        <v>high</v>
      </c>
      <c r="G39" s="47" t="str">
        <f>IF(Indicateurs!G39&gt;60,"extremely high",IF(Indicateurs!G39&gt;50,"very high",IF(Indicateurs!G39&gt;=40,"high",IF(Indicateurs!G39&gt;=30,"moderate","low"))))</f>
        <v>moderate</v>
      </c>
      <c r="H39" s="65" t="str">
        <f>IF(Indicateurs!H39&gt;25%,"extremely high",IF(Indicateurs!H39&gt;20%,"very high",IF(Indicateurs!H39&gt;=15%,"high",IF(Indicateurs!H39&gt;=10%,"moderate","low"))))</f>
        <v>low</v>
      </c>
      <c r="I39" s="48" t="str">
        <f>IF(Indicateurs!I39&gt;40,"extremely high",IF(Indicateurs!I39&gt;30,"very high",IF(Indicateurs!I39&gt;=20,"high",IF(Indicateurs!I39&gt;=10,"moderate","low"))))</f>
        <v>low</v>
      </c>
      <c r="J39" s="47" t="str">
        <f>IF(Indicateurs!J39&gt;20,"extremely high",IF(Indicateurs!J39&gt;15,"very high",IF(Indicateurs!J39&gt;=10,"high",IF(Indicateurs!J39&gt;=5,"moderate","low"))))</f>
        <v>low</v>
      </c>
      <c r="K39" s="47" t="str">
        <f>IF(Indicateurs!K39&gt;50,"extremely high",IF(Indicateurs!K39&gt;40,"very high",IF(Indicateurs!K39&gt;=30,"high",IF(Indicateurs!K39&gt;=20,"moderate","low"))))</f>
        <v>low</v>
      </c>
      <c r="L39" s="47" t="str">
        <f>IF(Indicateurs!L39&gt;=62,"extremely high",
IF(Indicateurs!L39&gt;=39,"very high",
IF(Indicateurs!L39&gt;=33,"high",
IF(Indicateurs!L39&gt;=15,"moderate","low"))))</f>
        <v>moderate</v>
      </c>
      <c r="M39" s="47" t="str">
        <f>IF(Indicateurs!M39&gt;=95,"extremely high",
IF(Indicateurs!M39&gt;=77,"very high",
IF(Indicateurs!M39&gt;=74,"high",
IF(Indicateurs!M39&gt;=59,"moderate","low"))))</f>
        <v>moderate</v>
      </c>
      <c r="N39" s="47" t="str">
        <f>IF(Indicateurs!N39&gt;=64,"extremely high",
IF(Indicateurs!N39&gt;=42,"very high",
IF(Indicateurs!N39&gt;=39,"high",
IF(Indicateurs!N39&gt;=20,"moderate","low"))))</f>
        <v>moderate</v>
      </c>
      <c r="O39" s="47" t="str">
        <f>IF(Indicateurs!O39&gt;40,"extremely high",IF(Indicateurs!O39&gt;30,"very high",IF(Indicateurs!O39&gt;=20,"high",IF(Indicateurs!O39&gt;=10,"moderate","low"))))</f>
        <v>low</v>
      </c>
      <c r="P39" s="47" t="str">
        <f>IF(Indicateurs!P39&gt;70,"extremely high",IF(Indicateurs!P39&gt;60,"very high",IF(Indicateurs!P39&gt;=50,"high",IF(Indicateurs!P39&gt;=40,"moderate","low"))))</f>
        <v>low</v>
      </c>
      <c r="Q39" s="47" t="str">
        <f>IF(Indicateurs!Q39&gt;40,"extremely high",IF(Indicateurs!Q39&gt;30,"very high",IF(Indicateurs!Q39&gt;=20,"high",IF(Indicateurs!Q39&gt;=10,"moderate","low"))))</f>
        <v>low</v>
      </c>
      <c r="R39" s="47" t="str">
        <f>IF(Indicateurs!R39&gt;40,"extremely high",IF(Indicateurs!R39&gt;30,"very high",IF(Indicateurs!R39&gt;=20,"high",IF(Indicateurs!R39&gt;=10,"moderate","low"))))</f>
        <v>low</v>
      </c>
      <c r="S39" s="67" t="str">
        <f>IF(Indicateurs!S39&gt;85,"extremely high",IF(Indicateurs!S39&gt;70,"very high",IF(Indicateurs!S39&gt;=55,"high",IF(Indicateurs!S39&gt;=40,"moderate","low"))))</f>
        <v>low</v>
      </c>
    </row>
    <row r="40" spans="1:19">
      <c r="A40" s="54" t="s">
        <v>112</v>
      </c>
      <c r="B40" s="46" t="s">
        <v>123</v>
      </c>
      <c r="C40" s="29">
        <f t="shared" si="3"/>
        <v>7</v>
      </c>
      <c r="D40" s="29">
        <f t="shared" si="4"/>
        <v>1</v>
      </c>
      <c r="E40" s="29">
        <f t="shared" si="5"/>
        <v>3</v>
      </c>
      <c r="F40" s="47" t="str">
        <f>IF(Indicateurs!F40&gt;60,"extremely high",IF(Indicateurs!F40&gt;50,"very high",IF(Indicateurs!F40&gt;=40,"high",IF(Indicateurs!F40&gt;=30,"moderate","low"))))</f>
        <v>low</v>
      </c>
      <c r="G40" s="47" t="str">
        <f>IF(Indicateurs!G40&gt;60,"extremely high",IF(Indicateurs!G40&gt;50,"very high",IF(Indicateurs!G40&gt;=40,"high",IF(Indicateurs!G40&gt;=30,"moderate","low"))))</f>
        <v>high</v>
      </c>
      <c r="H40" s="65" t="str">
        <f>IF(Indicateurs!H40&gt;25%,"extremely high",IF(Indicateurs!H40&gt;20%,"very high",IF(Indicateurs!H40&gt;=15%,"high",IF(Indicateurs!H40&gt;=10%,"moderate","low"))))</f>
        <v>low</v>
      </c>
      <c r="I40" s="48" t="str">
        <f>IF(Indicateurs!I40&gt;40,"extremely high",IF(Indicateurs!I40&gt;30,"very high",IF(Indicateurs!I40&gt;=20,"high",IF(Indicateurs!I40&gt;=10,"moderate","low"))))</f>
        <v>low</v>
      </c>
      <c r="J40" s="47" t="str">
        <f>IF(Indicateurs!J40&gt;20,"extremely high",IF(Indicateurs!J40&gt;15,"very high",IF(Indicateurs!J40&gt;=10,"high",IF(Indicateurs!J40&gt;=5,"moderate","low"))))</f>
        <v>low</v>
      </c>
      <c r="K40" s="47" t="str">
        <f>IF(Indicateurs!K40&gt;50,"extremely high",IF(Indicateurs!K40&gt;40,"very high",IF(Indicateurs!K40&gt;=30,"high",IF(Indicateurs!K40&gt;=20,"moderate","low"))))</f>
        <v>very high</v>
      </c>
      <c r="L40" s="47" t="str">
        <f>IF(Indicateurs!L40&gt;=62,"extremely high",
IF(Indicateurs!L40&gt;=39,"very high",
IF(Indicateurs!L40&gt;=33,"high",
IF(Indicateurs!L40&gt;=15,"moderate","low"))))</f>
        <v>moderate</v>
      </c>
      <c r="M40" s="47" t="str">
        <f>IF(Indicateurs!M40&gt;=95,"extremely high",
IF(Indicateurs!M40&gt;=77,"very high",
IF(Indicateurs!M40&gt;=74,"high",
IF(Indicateurs!M40&gt;=59,"moderate","low"))))</f>
        <v>high</v>
      </c>
      <c r="N40" s="47" t="str">
        <f>IF(Indicateurs!N40&gt;=64,"extremely high",
IF(Indicateurs!N40&gt;=42,"very high",
IF(Indicateurs!N40&gt;=39,"high",
IF(Indicateurs!N40&gt;=20,"moderate","low"))))</f>
        <v>low</v>
      </c>
      <c r="O40" s="47" t="str">
        <f>IF(Indicateurs!O40&gt;40,"extremely high",IF(Indicateurs!O40&gt;30,"very high",IF(Indicateurs!O40&gt;=20,"high",IF(Indicateurs!O40&gt;=10,"moderate","low"))))</f>
        <v>very high</v>
      </c>
      <c r="P40" s="47" t="str">
        <f>IF(Indicateurs!P40&gt;70,"extremely high",IF(Indicateurs!P40&gt;60,"very high",IF(Indicateurs!P40&gt;=50,"high",IF(Indicateurs!P40&gt;=40,"moderate","low"))))</f>
        <v>low</v>
      </c>
      <c r="Q40" s="47" t="str">
        <f>IF(Indicateurs!Q40&gt;40,"extremely high",IF(Indicateurs!Q40&gt;30,"very high",IF(Indicateurs!Q40&gt;=20,"high",IF(Indicateurs!Q40&gt;=10,"moderate","low"))))</f>
        <v>moderate</v>
      </c>
      <c r="R40" s="47" t="str">
        <f>IF(Indicateurs!R40&gt;40,"extremely high",IF(Indicateurs!R40&gt;30,"very high",IF(Indicateurs!R40&gt;=20,"high",IF(Indicateurs!R40&gt;=10,"moderate","low"))))</f>
        <v>low</v>
      </c>
      <c r="S40" s="67" t="str">
        <f>IF(Indicateurs!S40&gt;85,"extremely high",IF(Indicateurs!S40&gt;70,"very high",IF(Indicateurs!S40&gt;=55,"high",IF(Indicateurs!S40&gt;=40,"moderate","low"))))</f>
        <v>low</v>
      </c>
    </row>
    <row r="41" spans="1:19">
      <c r="A41" s="54" t="s">
        <v>112</v>
      </c>
      <c r="B41" s="46" t="s">
        <v>124</v>
      </c>
      <c r="C41" s="29">
        <f t="shared" si="3"/>
        <v>3</v>
      </c>
      <c r="D41" s="29">
        <f t="shared" si="4"/>
        <v>1</v>
      </c>
      <c r="E41" s="29">
        <f t="shared" si="5"/>
        <v>1</v>
      </c>
      <c r="F41" s="47" t="str">
        <f>IF(Indicateurs!F41&gt;60,"extremely high",IF(Indicateurs!F41&gt;50,"very high",IF(Indicateurs!F41&gt;=40,"high",IF(Indicateurs!F41&gt;=30,"moderate","low"))))</f>
        <v>low</v>
      </c>
      <c r="G41" s="47" t="str">
        <f>IF(Indicateurs!G41&gt;60,"extremely high",IF(Indicateurs!G41&gt;50,"very high",IF(Indicateurs!G41&gt;=40,"high",IF(Indicateurs!G41&gt;=30,"moderate","low"))))</f>
        <v>low</v>
      </c>
      <c r="H41" s="65" t="str">
        <f>IF(Indicateurs!H41&gt;25%,"extremely high",IF(Indicateurs!H41&gt;20%,"very high",IF(Indicateurs!H41&gt;=15%,"high",IF(Indicateurs!H41&gt;=10%,"moderate","low"))))</f>
        <v>low</v>
      </c>
      <c r="I41" s="48" t="str">
        <f>IF(Indicateurs!I41&gt;40,"extremely high",IF(Indicateurs!I41&gt;30,"very high",IF(Indicateurs!I41&gt;=20,"high",IF(Indicateurs!I41&gt;=10,"moderate","low"))))</f>
        <v>very high</v>
      </c>
      <c r="J41" s="47" t="str">
        <f>IF(Indicateurs!J41&gt;20,"extremely high",IF(Indicateurs!J41&gt;15,"very high",IF(Indicateurs!J41&gt;=10,"high",IF(Indicateurs!J41&gt;=5,"moderate","low"))))</f>
        <v>low</v>
      </c>
      <c r="K41" s="47" t="str">
        <f>IF(Indicateurs!K41&gt;50,"extremely high",IF(Indicateurs!K41&gt;40,"very high",IF(Indicateurs!K41&gt;=30,"high",IF(Indicateurs!K41&gt;=20,"moderate","low"))))</f>
        <v>extremely high</v>
      </c>
      <c r="L41" s="47" t="str">
        <f>IF(Indicateurs!L41&gt;=62,"extremely high",
IF(Indicateurs!L41&gt;=39,"very high",
IF(Indicateurs!L41&gt;=33,"high",
IF(Indicateurs!L41&gt;=15,"moderate","low"))))</f>
        <v>very high</v>
      </c>
      <c r="M41" s="47" t="str">
        <f>IF(Indicateurs!M41&gt;=95,"extremely high",
IF(Indicateurs!M41&gt;=77,"very high",
IF(Indicateurs!M41&gt;=74,"high",
IF(Indicateurs!M41&gt;=59,"moderate","low"))))</f>
        <v>low</v>
      </c>
      <c r="N41" s="47" t="str">
        <f>IF(Indicateurs!N41&gt;=64,"extremely high",
IF(Indicateurs!N41&gt;=42,"very high",
IF(Indicateurs!N41&gt;=39,"high",
IF(Indicateurs!N41&gt;=20,"moderate","low"))))</f>
        <v>moderate</v>
      </c>
      <c r="O41" s="47" t="str">
        <f>IF(Indicateurs!O41&gt;40,"extremely high",IF(Indicateurs!O41&gt;30,"very high",IF(Indicateurs!O41&gt;=20,"high",IF(Indicateurs!O41&gt;=10,"moderate","low"))))</f>
        <v>moderate</v>
      </c>
      <c r="P41" s="47" t="str">
        <f>IF(Indicateurs!P41&gt;70,"extremely high",IF(Indicateurs!P41&gt;60,"very high",IF(Indicateurs!P41&gt;=50,"high",IF(Indicateurs!P41&gt;=40,"moderate","low"))))</f>
        <v>low</v>
      </c>
      <c r="Q41" s="47" t="str">
        <f>IF(Indicateurs!Q41&gt;40,"extremely high",IF(Indicateurs!Q41&gt;30,"very high",IF(Indicateurs!Q41&gt;=20,"high",IF(Indicateurs!Q41&gt;=10,"moderate","low"))))</f>
        <v>moderate</v>
      </c>
      <c r="R41" s="47" t="str">
        <f>IF(Indicateurs!R41&gt;40,"extremely high",IF(Indicateurs!R41&gt;30,"very high",IF(Indicateurs!R41&gt;=20,"high",IF(Indicateurs!R41&gt;=10,"moderate","low"))))</f>
        <v>low</v>
      </c>
      <c r="S41" s="67" t="str">
        <f>IF(Indicateurs!S41&gt;85,"extremely high",IF(Indicateurs!S41&gt;70,"very high",IF(Indicateurs!S41&gt;=55,"high",IF(Indicateurs!S41&gt;=40,"moderate","low"))))</f>
        <v>low</v>
      </c>
    </row>
    <row r="42" spans="1:19">
      <c r="A42" s="54" t="s">
        <v>112</v>
      </c>
      <c r="B42" s="46" t="s">
        <v>125</v>
      </c>
      <c r="C42" s="29">
        <f t="shared" si="3"/>
        <v>3</v>
      </c>
      <c r="D42" s="29">
        <f t="shared" si="4"/>
        <v>1</v>
      </c>
      <c r="E42" s="29">
        <f t="shared" si="5"/>
        <v>1</v>
      </c>
      <c r="F42" s="47" t="str">
        <f>IF(Indicateurs!F42&gt;60,"extremely high",IF(Indicateurs!F42&gt;50,"very high",IF(Indicateurs!F42&gt;=40,"high",IF(Indicateurs!F42&gt;=30,"moderate","low"))))</f>
        <v>low</v>
      </c>
      <c r="G42" s="47" t="str">
        <f>IF(Indicateurs!G42&gt;60,"extremely high",IF(Indicateurs!G42&gt;50,"very high",IF(Indicateurs!G42&gt;=40,"high",IF(Indicateurs!G42&gt;=30,"moderate","low"))))</f>
        <v>low</v>
      </c>
      <c r="H42" s="65" t="str">
        <f>IF(Indicateurs!H42&gt;25%,"extremely high",IF(Indicateurs!H42&gt;20%,"very high",IF(Indicateurs!H42&gt;=15%,"high",IF(Indicateurs!H42&gt;=10%,"moderate","low"))))</f>
        <v>low</v>
      </c>
      <c r="I42" s="48" t="str">
        <f>IF(Indicateurs!I42&gt;40,"extremely high",IF(Indicateurs!I42&gt;30,"very high",IF(Indicateurs!I42&gt;=20,"high",IF(Indicateurs!I42&gt;=10,"moderate","low"))))</f>
        <v>low</v>
      </c>
      <c r="J42" s="47" t="str">
        <f>IF(Indicateurs!J42&gt;20,"extremely high",IF(Indicateurs!J42&gt;15,"very high",IF(Indicateurs!J42&gt;=10,"high",IF(Indicateurs!J42&gt;=5,"moderate","low"))))</f>
        <v>low</v>
      </c>
      <c r="K42" s="47" t="str">
        <f>IF(Indicateurs!K42&gt;50,"extremely high",IF(Indicateurs!K42&gt;40,"very high",IF(Indicateurs!K42&gt;=30,"high",IF(Indicateurs!K42&gt;=20,"moderate","low"))))</f>
        <v>moderate</v>
      </c>
      <c r="L42" s="47" t="str">
        <f>IF(Indicateurs!L42&gt;=62,"extremely high",
IF(Indicateurs!L42&gt;=39,"very high",
IF(Indicateurs!L42&gt;=33,"high",
IF(Indicateurs!L42&gt;=15,"moderate","low"))))</f>
        <v>high</v>
      </c>
      <c r="M42" s="47" t="str">
        <f>IF(Indicateurs!M42&gt;=95,"extremely high",
IF(Indicateurs!M42&gt;=77,"very high",
IF(Indicateurs!M42&gt;=74,"high",
IF(Indicateurs!M42&gt;=59,"moderate","low"))))</f>
        <v>very high</v>
      </c>
      <c r="N42" s="47" t="str">
        <f>IF(Indicateurs!N42&gt;=64,"extremely high",
IF(Indicateurs!N42&gt;=42,"very high",
IF(Indicateurs!N42&gt;=39,"high",
IF(Indicateurs!N42&gt;=20,"moderate","low"))))</f>
        <v>high</v>
      </c>
      <c r="O42" s="47" t="str">
        <f>IF(Indicateurs!O42&gt;40,"extremely high",IF(Indicateurs!O42&gt;30,"very high",IF(Indicateurs!O42&gt;=20,"high",IF(Indicateurs!O42&gt;=10,"moderate","low"))))</f>
        <v>moderate</v>
      </c>
      <c r="P42" s="47" t="str">
        <f>IF(Indicateurs!P42&gt;70,"extremely high",IF(Indicateurs!P42&gt;60,"very high",IF(Indicateurs!P42&gt;=50,"high",IF(Indicateurs!P42&gt;=40,"moderate","low"))))</f>
        <v>low</v>
      </c>
      <c r="Q42" s="47" t="str">
        <f>IF(Indicateurs!Q42&gt;40,"extremely high",IF(Indicateurs!Q42&gt;30,"very high",IF(Indicateurs!Q42&gt;=20,"high",IF(Indicateurs!Q42&gt;=10,"moderate","low"))))</f>
        <v>low</v>
      </c>
      <c r="R42" s="47" t="str">
        <f>IF(Indicateurs!R42&gt;40,"extremely high",IF(Indicateurs!R42&gt;30,"very high",IF(Indicateurs!R42&gt;=20,"high",IF(Indicateurs!R42&gt;=10,"moderate","low"))))</f>
        <v>low</v>
      </c>
      <c r="S42" s="67" t="str">
        <f>IF(Indicateurs!S42&gt;85,"extremely high",IF(Indicateurs!S42&gt;70,"very high",IF(Indicateurs!S42&gt;=55,"high",IF(Indicateurs!S42&gt;=40,"moderate","low"))))</f>
        <v>low</v>
      </c>
    </row>
    <row r="43" spans="1:19">
      <c r="A43" s="54" t="s">
        <v>112</v>
      </c>
      <c r="B43" s="46" t="s">
        <v>126</v>
      </c>
      <c r="C43" s="29">
        <f t="shared" si="3"/>
        <v>7</v>
      </c>
      <c r="D43" s="29">
        <f t="shared" si="4"/>
        <v>1</v>
      </c>
      <c r="E43" s="29">
        <f t="shared" si="5"/>
        <v>3</v>
      </c>
      <c r="F43" s="47" t="str">
        <f>IF(Indicateurs!F43&gt;60,"extremely high",IF(Indicateurs!F43&gt;50,"very high",IF(Indicateurs!F43&gt;=40,"high",IF(Indicateurs!F43&gt;=30,"moderate","low"))))</f>
        <v>low</v>
      </c>
      <c r="G43" s="47" t="str">
        <f>IF(Indicateurs!G43&gt;60,"extremely high",IF(Indicateurs!G43&gt;50,"very high",IF(Indicateurs!G43&gt;=40,"high",IF(Indicateurs!G43&gt;=30,"moderate","low"))))</f>
        <v>high</v>
      </c>
      <c r="H43" s="65" t="str">
        <f>IF(Indicateurs!H43&gt;25%,"extremely high",IF(Indicateurs!H43&gt;20%,"very high",IF(Indicateurs!H43&gt;=15%,"high",IF(Indicateurs!H43&gt;=10%,"moderate","low"))))</f>
        <v>low</v>
      </c>
      <c r="I43" s="48" t="str">
        <f>IF(Indicateurs!I43&gt;40,"extremely high",IF(Indicateurs!I43&gt;30,"very high",IF(Indicateurs!I43&gt;=20,"high",IF(Indicateurs!I43&gt;=10,"moderate","low"))))</f>
        <v>low</v>
      </c>
      <c r="J43" s="47" t="str">
        <f>IF(Indicateurs!J43&gt;20,"extremely high",IF(Indicateurs!J43&gt;15,"very high",IF(Indicateurs!J43&gt;=10,"high",IF(Indicateurs!J43&gt;=5,"moderate","low"))))</f>
        <v>low</v>
      </c>
      <c r="K43" s="47" t="str">
        <f>IF(Indicateurs!K43&gt;50,"extremely high",IF(Indicateurs!K43&gt;40,"very high",IF(Indicateurs!K43&gt;=30,"high",IF(Indicateurs!K43&gt;=20,"moderate","low"))))</f>
        <v>very high</v>
      </c>
      <c r="L43" s="47" t="str">
        <f>IF(Indicateurs!L43&gt;=62,"extremely high",
IF(Indicateurs!L43&gt;=39,"very high",
IF(Indicateurs!L43&gt;=33,"high",
IF(Indicateurs!L43&gt;=15,"moderate","low"))))</f>
        <v>very high</v>
      </c>
      <c r="M43" s="47" t="str">
        <f>IF(Indicateurs!M43&gt;=95,"extremely high",
IF(Indicateurs!M43&gt;=77,"very high",
IF(Indicateurs!M43&gt;=74,"high",
IF(Indicateurs!M43&gt;=59,"moderate","low"))))</f>
        <v>very high</v>
      </c>
      <c r="N43" s="47" t="str">
        <f>IF(Indicateurs!N43&gt;=64,"extremely high",
IF(Indicateurs!N43&gt;=42,"very high",
IF(Indicateurs!N43&gt;=39,"high",
IF(Indicateurs!N43&gt;=20,"moderate","low"))))</f>
        <v>low</v>
      </c>
      <c r="O43" s="47" t="str">
        <f>IF(Indicateurs!O43&gt;40,"extremely high",IF(Indicateurs!O43&gt;30,"very high",IF(Indicateurs!O43&gt;=20,"high",IF(Indicateurs!O43&gt;=10,"moderate","low"))))</f>
        <v>moderate</v>
      </c>
      <c r="P43" s="47" t="str">
        <f>IF(Indicateurs!P43&gt;70,"extremely high",IF(Indicateurs!P43&gt;60,"very high",IF(Indicateurs!P43&gt;=50,"high",IF(Indicateurs!P43&gt;=40,"moderate","low"))))</f>
        <v>low</v>
      </c>
      <c r="Q43" s="47" t="str">
        <f>IF(Indicateurs!Q43&gt;40,"extremely high",IF(Indicateurs!Q43&gt;30,"very high",IF(Indicateurs!Q43&gt;=20,"high",IF(Indicateurs!Q43&gt;=10,"moderate","low"))))</f>
        <v>moderate</v>
      </c>
      <c r="R43" s="47" t="str">
        <f>IF(Indicateurs!R43&gt;40,"extremely high",IF(Indicateurs!R43&gt;30,"very high",IF(Indicateurs!R43&gt;=20,"high",IF(Indicateurs!R43&gt;=10,"moderate","low"))))</f>
        <v>moderate</v>
      </c>
      <c r="S43" s="67" t="str">
        <f>IF(Indicateurs!S43&gt;85,"extremely high",IF(Indicateurs!S43&gt;70,"very high",IF(Indicateurs!S43&gt;=55,"high",IF(Indicateurs!S43&gt;=40,"moderate","low"))))</f>
        <v>low</v>
      </c>
    </row>
    <row r="44" spans="1:19">
      <c r="A44" s="54" t="s">
        <v>112</v>
      </c>
      <c r="B44" s="46" t="s">
        <v>127</v>
      </c>
      <c r="C44" s="29">
        <f t="shared" si="3"/>
        <v>5</v>
      </c>
      <c r="D44" s="29">
        <f t="shared" si="4"/>
        <v>1</v>
      </c>
      <c r="E44" s="29">
        <f t="shared" si="5"/>
        <v>2</v>
      </c>
      <c r="F44" s="47" t="str">
        <f>IF(Indicateurs!F44&gt;60,"extremely high",IF(Indicateurs!F44&gt;50,"very high",IF(Indicateurs!F44&gt;=40,"high",IF(Indicateurs!F44&gt;=30,"moderate","low"))))</f>
        <v>low</v>
      </c>
      <c r="G44" s="47" t="str">
        <f>IF(Indicateurs!G44&gt;60,"extremely high",IF(Indicateurs!G44&gt;50,"very high",IF(Indicateurs!G44&gt;=40,"high",IF(Indicateurs!G44&gt;=30,"moderate","low"))))</f>
        <v>moderate</v>
      </c>
      <c r="H44" s="65" t="str">
        <f>IF(Indicateurs!H44&gt;25%,"extremely high",IF(Indicateurs!H44&gt;20%,"very high",IF(Indicateurs!H44&gt;=15%,"high",IF(Indicateurs!H44&gt;=10%,"moderate","low"))))</f>
        <v>low</v>
      </c>
      <c r="I44" s="48" t="str">
        <f>IF(Indicateurs!I44&gt;40,"extremely high",IF(Indicateurs!I44&gt;30,"very high",IF(Indicateurs!I44&gt;=20,"high",IF(Indicateurs!I44&gt;=10,"moderate","low"))))</f>
        <v>low</v>
      </c>
      <c r="J44" s="47" t="str">
        <f>IF(Indicateurs!J44&gt;20,"extremely high",IF(Indicateurs!J44&gt;15,"very high",IF(Indicateurs!J44&gt;=10,"high",IF(Indicateurs!J44&gt;=5,"moderate","low"))))</f>
        <v>low</v>
      </c>
      <c r="K44" s="47" t="str">
        <f>IF(Indicateurs!K44&gt;50,"extremely high",IF(Indicateurs!K44&gt;40,"very high",IF(Indicateurs!K44&gt;=30,"high",IF(Indicateurs!K44&gt;=20,"moderate","low"))))</f>
        <v>high</v>
      </c>
      <c r="L44" s="47" t="str">
        <f>IF(Indicateurs!L44&gt;=62,"extremely high",
IF(Indicateurs!L44&gt;=39,"very high",
IF(Indicateurs!L44&gt;=33,"high",
IF(Indicateurs!L44&gt;=15,"moderate","low"))))</f>
        <v>very high</v>
      </c>
      <c r="M44" s="47" t="str">
        <f>IF(Indicateurs!M44&gt;=95,"extremely high",
IF(Indicateurs!M44&gt;=77,"very high",
IF(Indicateurs!M44&gt;=74,"high",
IF(Indicateurs!M44&gt;=59,"moderate","low"))))</f>
        <v>very high</v>
      </c>
      <c r="N44" s="47" t="str">
        <f>IF(Indicateurs!N44&gt;=64,"extremely high",
IF(Indicateurs!N44&gt;=42,"very high",
IF(Indicateurs!N44&gt;=39,"high",
IF(Indicateurs!N44&gt;=20,"moderate","low"))))</f>
        <v>low</v>
      </c>
      <c r="O44" s="47" t="str">
        <f>IF(Indicateurs!O44&gt;40,"extremely high",IF(Indicateurs!O44&gt;30,"very high",IF(Indicateurs!O44&gt;=20,"high",IF(Indicateurs!O44&gt;=10,"moderate","low"))))</f>
        <v>moderate</v>
      </c>
      <c r="P44" s="47" t="str">
        <f>IF(Indicateurs!P44&gt;70,"extremely high",IF(Indicateurs!P44&gt;60,"very high",IF(Indicateurs!P44&gt;=50,"high",IF(Indicateurs!P44&gt;=40,"moderate","low"))))</f>
        <v>low</v>
      </c>
      <c r="Q44" s="47" t="str">
        <f>IF(Indicateurs!Q44&gt;40,"extremely high",IF(Indicateurs!Q44&gt;30,"very high",IF(Indicateurs!Q44&gt;=20,"high",IF(Indicateurs!Q44&gt;=10,"moderate","low"))))</f>
        <v>moderate</v>
      </c>
      <c r="R44" s="47" t="str">
        <f>IF(Indicateurs!R44&gt;40,"extremely high",IF(Indicateurs!R44&gt;30,"very high",IF(Indicateurs!R44&gt;=20,"high",IF(Indicateurs!R44&gt;=10,"moderate","low"))))</f>
        <v>low</v>
      </c>
      <c r="S44" s="67" t="str">
        <f>IF(Indicateurs!S44&gt;85,"extremely high",IF(Indicateurs!S44&gt;70,"very high",IF(Indicateurs!S44&gt;=55,"high",IF(Indicateurs!S44&gt;=40,"moderate","low"))))</f>
        <v>low</v>
      </c>
    </row>
    <row r="45" spans="1:19">
      <c r="A45" s="54" t="s">
        <v>112</v>
      </c>
      <c r="B45" s="46" t="s">
        <v>128</v>
      </c>
      <c r="C45" s="29">
        <f t="shared" si="3"/>
        <v>11</v>
      </c>
      <c r="D45" s="29">
        <f t="shared" si="4"/>
        <v>3</v>
      </c>
      <c r="E45" s="29">
        <f t="shared" si="5"/>
        <v>4</v>
      </c>
      <c r="F45" s="47" t="str">
        <f>IF(Indicateurs!F45&gt;60,"extremely high",IF(Indicateurs!F45&gt;50,"very high",IF(Indicateurs!F45&gt;=40,"high",IF(Indicateurs!F45&gt;=30,"moderate","low"))))</f>
        <v>high</v>
      </c>
      <c r="G45" s="47" t="str">
        <f>IF(Indicateurs!G45&gt;60,"extremely high",IF(Indicateurs!G45&gt;50,"very high",IF(Indicateurs!G45&gt;=40,"high",IF(Indicateurs!G45&gt;=30,"moderate","low"))))</f>
        <v>very high</v>
      </c>
      <c r="H45" s="65" t="str">
        <f>IF(Indicateurs!H45&gt;25%,"extremely high",IF(Indicateurs!H45&gt;20%,"very high",IF(Indicateurs!H45&gt;=15%,"high",IF(Indicateurs!H45&gt;=10%,"moderate","low"))))</f>
        <v>low</v>
      </c>
      <c r="I45" s="48" t="str">
        <f>IF(Indicateurs!I45&gt;40,"extremely high",IF(Indicateurs!I45&gt;30,"very high",IF(Indicateurs!I45&gt;=20,"high",IF(Indicateurs!I45&gt;=10,"moderate","low"))))</f>
        <v>low</v>
      </c>
      <c r="J45" s="47" t="str">
        <f>IF(Indicateurs!J45&gt;20,"extremely high",IF(Indicateurs!J45&gt;15,"very high",IF(Indicateurs!J45&gt;=10,"high",IF(Indicateurs!J45&gt;=5,"moderate","low"))))</f>
        <v>low</v>
      </c>
      <c r="K45" s="47" t="str">
        <f>IF(Indicateurs!K45&gt;50,"extremely high",IF(Indicateurs!K45&gt;40,"very high",IF(Indicateurs!K45&gt;=30,"high",IF(Indicateurs!K45&gt;=20,"moderate","low"))))</f>
        <v>low</v>
      </c>
      <c r="L45" s="47" t="str">
        <f>IF(Indicateurs!L45&gt;=62,"extremely high",
IF(Indicateurs!L45&gt;=39,"very high",
IF(Indicateurs!L45&gt;=33,"high",
IF(Indicateurs!L45&gt;=15,"moderate","low"))))</f>
        <v>very high</v>
      </c>
      <c r="M45" s="47" t="str">
        <f>IF(Indicateurs!M45&gt;=95,"extremely high",
IF(Indicateurs!M45&gt;=77,"very high",
IF(Indicateurs!M45&gt;=74,"high",
IF(Indicateurs!M45&gt;=59,"moderate","low"))))</f>
        <v>very high</v>
      </c>
      <c r="N45" s="47" t="str">
        <f>IF(Indicateurs!N45&gt;=64,"extremely high",
IF(Indicateurs!N45&gt;=42,"very high",
IF(Indicateurs!N45&gt;=39,"high",
IF(Indicateurs!N45&gt;=20,"moderate","low"))))</f>
        <v>very high</v>
      </c>
      <c r="O45" s="47" t="str">
        <f>IF(Indicateurs!O45&gt;40,"extremely high",IF(Indicateurs!O45&gt;30,"very high",IF(Indicateurs!O45&gt;=20,"high",IF(Indicateurs!O45&gt;=10,"moderate","low"))))</f>
        <v>low</v>
      </c>
      <c r="P45" s="47" t="str">
        <f>IF(Indicateurs!P45&gt;70,"extremely high",IF(Indicateurs!P45&gt;60,"very high",IF(Indicateurs!P45&gt;=50,"high",IF(Indicateurs!P45&gt;=40,"moderate","low"))))</f>
        <v>low</v>
      </c>
      <c r="Q45" s="47" t="str">
        <f>IF(Indicateurs!Q45&gt;40,"extremely high",IF(Indicateurs!Q45&gt;30,"very high",IF(Indicateurs!Q45&gt;=20,"high",IF(Indicateurs!Q45&gt;=10,"moderate","low"))))</f>
        <v>moderate</v>
      </c>
      <c r="R45" s="47" t="str">
        <f>IF(Indicateurs!R45&gt;40,"extremely high",IF(Indicateurs!R45&gt;30,"very high",IF(Indicateurs!R45&gt;=20,"high",IF(Indicateurs!R45&gt;=10,"moderate","low"))))</f>
        <v>moderate</v>
      </c>
      <c r="S45" s="67" t="str">
        <f>IF(Indicateurs!S45&gt;85,"extremely high",IF(Indicateurs!S45&gt;70,"very high",IF(Indicateurs!S45&gt;=55,"high",IF(Indicateurs!S45&gt;=40,"moderate","low"))))</f>
        <v>low</v>
      </c>
    </row>
    <row r="46" spans="1:19">
      <c r="A46" s="54" t="s">
        <v>112</v>
      </c>
      <c r="B46" s="46" t="s">
        <v>129</v>
      </c>
      <c r="C46" s="29">
        <f t="shared" si="3"/>
        <v>5</v>
      </c>
      <c r="D46" s="29">
        <f t="shared" si="4"/>
        <v>1</v>
      </c>
      <c r="E46" s="29">
        <f t="shared" si="5"/>
        <v>2</v>
      </c>
      <c r="F46" s="47" t="str">
        <f>IF(Indicateurs!F46&gt;60,"extremely high",IF(Indicateurs!F46&gt;50,"very high",IF(Indicateurs!F46&gt;=40,"high",IF(Indicateurs!F46&gt;=30,"moderate","low"))))</f>
        <v>low</v>
      </c>
      <c r="G46" s="47" t="str">
        <f>IF(Indicateurs!G46&gt;60,"extremely high",IF(Indicateurs!G46&gt;50,"very high",IF(Indicateurs!G46&gt;=40,"high",IF(Indicateurs!G46&gt;=30,"moderate","low"))))</f>
        <v>moderate</v>
      </c>
      <c r="H46" s="65" t="str">
        <f>IF(Indicateurs!H46&gt;25%,"extremely high",IF(Indicateurs!H46&gt;20%,"very high",IF(Indicateurs!H46&gt;=15%,"high",IF(Indicateurs!H46&gt;=10%,"moderate","low"))))</f>
        <v>low</v>
      </c>
      <c r="I46" s="48" t="str">
        <f>IF(Indicateurs!I46&gt;40,"extremely high",IF(Indicateurs!I46&gt;30,"very high",IF(Indicateurs!I46&gt;=20,"high",IF(Indicateurs!I46&gt;=10,"moderate","low"))))</f>
        <v>low</v>
      </c>
      <c r="J46" s="47" t="str">
        <f>IF(Indicateurs!J46&gt;20,"extremely high",IF(Indicateurs!J46&gt;15,"very high",IF(Indicateurs!J46&gt;=10,"high",IF(Indicateurs!J46&gt;=5,"moderate","low"))))</f>
        <v>low</v>
      </c>
      <c r="K46" s="47" t="str">
        <f>IF(Indicateurs!K46&gt;50,"extremely high",IF(Indicateurs!K46&gt;40,"very high",IF(Indicateurs!K46&gt;=30,"high",IF(Indicateurs!K46&gt;=20,"moderate","low"))))</f>
        <v>very high</v>
      </c>
      <c r="L46" s="47" t="str">
        <f>IF(Indicateurs!L46&gt;=62,"extremely high",
IF(Indicateurs!L46&gt;=39,"very high",
IF(Indicateurs!L46&gt;=33,"high",
IF(Indicateurs!L46&gt;=15,"moderate","low"))))</f>
        <v>moderate</v>
      </c>
      <c r="M46" s="47" t="str">
        <f>IF(Indicateurs!M46&gt;=95,"extremely high",
IF(Indicateurs!M46&gt;=77,"very high",
IF(Indicateurs!M46&gt;=74,"high",
IF(Indicateurs!M46&gt;=59,"moderate","low"))))</f>
        <v>very high</v>
      </c>
      <c r="N46" s="47" t="str">
        <f>IF(Indicateurs!N46&gt;=64,"extremely high",
IF(Indicateurs!N46&gt;=42,"very high",
IF(Indicateurs!N46&gt;=39,"high",
IF(Indicateurs!N46&gt;=20,"moderate","low"))))</f>
        <v>moderate</v>
      </c>
      <c r="O46" s="47" t="str">
        <f>IF(Indicateurs!O46&gt;40,"extremely high",IF(Indicateurs!O46&gt;30,"very high",IF(Indicateurs!O46&gt;=20,"high",IF(Indicateurs!O46&gt;=10,"moderate","low"))))</f>
        <v>moderate</v>
      </c>
      <c r="P46" s="47" t="str">
        <f>IF(Indicateurs!P46&gt;70,"extremely high",IF(Indicateurs!P46&gt;60,"very high",IF(Indicateurs!P46&gt;=50,"high",IF(Indicateurs!P46&gt;=40,"moderate","low"))))</f>
        <v>low</v>
      </c>
      <c r="Q46" s="47" t="str">
        <f>IF(Indicateurs!Q46&gt;40,"extremely high",IF(Indicateurs!Q46&gt;30,"very high",IF(Indicateurs!Q46&gt;=20,"high",IF(Indicateurs!Q46&gt;=10,"moderate","low"))))</f>
        <v>high</v>
      </c>
      <c r="R46" s="47" t="str">
        <f>IF(Indicateurs!R46&gt;40,"extremely high",IF(Indicateurs!R46&gt;30,"very high",IF(Indicateurs!R46&gt;=20,"high",IF(Indicateurs!R46&gt;=10,"moderate","low"))))</f>
        <v>low</v>
      </c>
      <c r="S46" s="67" t="str">
        <f>IF(Indicateurs!S46&gt;85,"extremely high",IF(Indicateurs!S46&gt;70,"very high",IF(Indicateurs!S46&gt;=55,"high",IF(Indicateurs!S46&gt;=40,"moderate","low"))))</f>
        <v>low</v>
      </c>
    </row>
    <row r="47" spans="1:19">
      <c r="A47" s="54" t="s">
        <v>112</v>
      </c>
      <c r="B47" s="46" t="s">
        <v>130</v>
      </c>
      <c r="C47" s="29">
        <f t="shared" si="3"/>
        <v>4</v>
      </c>
      <c r="D47" s="29">
        <f t="shared" si="4"/>
        <v>2</v>
      </c>
      <c r="E47" s="29">
        <f t="shared" si="5"/>
        <v>1</v>
      </c>
      <c r="F47" s="47" t="str">
        <f>IF(Indicateurs!F47&gt;60,"extremely high",IF(Indicateurs!F47&gt;50,"very high",IF(Indicateurs!F47&gt;=40,"high",IF(Indicateurs!F47&gt;=30,"moderate","low"))))</f>
        <v>moderate</v>
      </c>
      <c r="G47" s="47" t="str">
        <f>IF(Indicateurs!G47&gt;60,"extremely high",IF(Indicateurs!G47&gt;50,"very high",IF(Indicateurs!G47&gt;=40,"high",IF(Indicateurs!G47&gt;=30,"moderate","low"))))</f>
        <v>low</v>
      </c>
      <c r="H47" s="65" t="str">
        <f>IF(Indicateurs!H47&gt;25%,"extremely high",IF(Indicateurs!H47&gt;20%,"very high",IF(Indicateurs!H47&gt;=15%,"high",IF(Indicateurs!H47&gt;=10%,"moderate","low"))))</f>
        <v>low</v>
      </c>
      <c r="I47" s="48" t="str">
        <f>IF(Indicateurs!I47&gt;40,"extremely high",IF(Indicateurs!I47&gt;30,"very high",IF(Indicateurs!I47&gt;=20,"high",IF(Indicateurs!I47&gt;=10,"moderate","low"))))</f>
        <v>extremely high</v>
      </c>
      <c r="J47" s="47" t="str">
        <f>IF(Indicateurs!J47&gt;20,"extremely high",IF(Indicateurs!J47&gt;15,"very high",IF(Indicateurs!J47&gt;=10,"high",IF(Indicateurs!J47&gt;=5,"moderate","low"))))</f>
        <v>low</v>
      </c>
      <c r="K47" s="47" t="str">
        <f>IF(Indicateurs!K47&gt;50,"extremely high",IF(Indicateurs!K47&gt;40,"very high",IF(Indicateurs!K47&gt;=30,"high",IF(Indicateurs!K47&gt;=20,"moderate","low"))))</f>
        <v>very high</v>
      </c>
      <c r="L47" s="47" t="str">
        <f>IF(Indicateurs!L47&gt;=62,"extremely high",
IF(Indicateurs!L47&gt;=39,"very high",
IF(Indicateurs!L47&gt;=33,"high",
IF(Indicateurs!L47&gt;=15,"moderate","low"))))</f>
        <v>moderate</v>
      </c>
      <c r="M47" s="47" t="str">
        <f>IF(Indicateurs!M47&gt;=95,"extremely high",
IF(Indicateurs!M47&gt;=77,"very high",
IF(Indicateurs!M47&gt;=74,"high",
IF(Indicateurs!M47&gt;=59,"moderate","low"))))</f>
        <v>low</v>
      </c>
      <c r="N47" s="47" t="str">
        <f>IF(Indicateurs!N47&gt;=64,"extremely high",
IF(Indicateurs!N47&gt;=42,"very high",
IF(Indicateurs!N47&gt;=39,"high",
IF(Indicateurs!N47&gt;=20,"moderate","low"))))</f>
        <v>moderate</v>
      </c>
      <c r="O47" s="47" t="str">
        <f>IF(Indicateurs!O47&gt;40,"extremely high",IF(Indicateurs!O47&gt;30,"very high",IF(Indicateurs!O47&gt;=20,"high",IF(Indicateurs!O47&gt;=10,"moderate","low"))))</f>
        <v>very high</v>
      </c>
      <c r="P47" s="47" t="str">
        <f>IF(Indicateurs!P47&gt;70,"extremely high",IF(Indicateurs!P47&gt;60,"very high",IF(Indicateurs!P47&gt;=50,"high",IF(Indicateurs!P47&gt;=40,"moderate","low"))))</f>
        <v>low</v>
      </c>
      <c r="Q47" s="47" t="str">
        <f>IF(Indicateurs!Q47&gt;40,"extremely high",IF(Indicateurs!Q47&gt;30,"very high",IF(Indicateurs!Q47&gt;=20,"high",IF(Indicateurs!Q47&gt;=10,"moderate","low"))))</f>
        <v>extremely high</v>
      </c>
      <c r="R47" s="47" t="str">
        <f>IF(Indicateurs!R47&gt;40,"extremely high",IF(Indicateurs!R47&gt;30,"very high",IF(Indicateurs!R47&gt;=20,"high",IF(Indicateurs!R47&gt;=10,"moderate","low"))))</f>
        <v>moderate</v>
      </c>
      <c r="S47" s="67" t="str">
        <f>IF(Indicateurs!S47&gt;85,"extremely high",IF(Indicateurs!S47&gt;70,"very high",IF(Indicateurs!S47&gt;=55,"high",IF(Indicateurs!S47&gt;=40,"moderate","low"))))</f>
        <v>low</v>
      </c>
    </row>
    <row r="48" spans="1:19">
      <c r="A48" s="54" t="s">
        <v>112</v>
      </c>
      <c r="B48" s="46" t="s">
        <v>131</v>
      </c>
      <c r="C48" s="29">
        <f t="shared" si="3"/>
        <v>3</v>
      </c>
      <c r="D48" s="29">
        <f t="shared" si="4"/>
        <v>1</v>
      </c>
      <c r="E48" s="29">
        <f t="shared" si="5"/>
        <v>1</v>
      </c>
      <c r="F48" s="47" t="str">
        <f>IF(Indicateurs!F48&gt;60,"extremely high",IF(Indicateurs!F48&gt;50,"very high",IF(Indicateurs!F48&gt;=40,"high",IF(Indicateurs!F48&gt;=30,"moderate","low"))))</f>
        <v>low</v>
      </c>
      <c r="G48" s="47" t="str">
        <f>IF(Indicateurs!G48&gt;60,"extremely high",IF(Indicateurs!G48&gt;50,"very high",IF(Indicateurs!G48&gt;=40,"high",IF(Indicateurs!G48&gt;=30,"moderate","low"))))</f>
        <v>low</v>
      </c>
      <c r="H48" s="65" t="str">
        <f>IF(Indicateurs!H48&gt;25%,"extremely high",IF(Indicateurs!H48&gt;20%,"very high",IF(Indicateurs!H48&gt;=15%,"high",IF(Indicateurs!H48&gt;=10%,"moderate","low"))))</f>
        <v>low</v>
      </c>
      <c r="I48" s="48" t="str">
        <f>IF(Indicateurs!I48&gt;40,"extremely high",IF(Indicateurs!I48&gt;30,"very high",IF(Indicateurs!I48&gt;=20,"high",IF(Indicateurs!I48&gt;=10,"moderate","low"))))</f>
        <v>moderate</v>
      </c>
      <c r="J48" s="47" t="str">
        <f>IF(Indicateurs!J48&gt;20,"extremely high",IF(Indicateurs!J48&gt;15,"very high",IF(Indicateurs!J48&gt;=10,"high",IF(Indicateurs!J48&gt;=5,"moderate","low"))))</f>
        <v>low</v>
      </c>
      <c r="K48" s="47" t="str">
        <f>IF(Indicateurs!K48&gt;50,"extremely high",IF(Indicateurs!K48&gt;40,"very high",IF(Indicateurs!K48&gt;=30,"high",IF(Indicateurs!K48&gt;=20,"moderate","low"))))</f>
        <v>extremely high</v>
      </c>
      <c r="L48" s="47" t="str">
        <f>IF(Indicateurs!L48&gt;=62,"extremely high",
IF(Indicateurs!L48&gt;=39,"very high",
IF(Indicateurs!L48&gt;=33,"high",
IF(Indicateurs!L48&gt;=15,"moderate","low"))))</f>
        <v>low</v>
      </c>
      <c r="M48" s="47" t="str">
        <f>IF(Indicateurs!M48&gt;=95,"extremely high",
IF(Indicateurs!M48&gt;=77,"very high",
IF(Indicateurs!M48&gt;=74,"high",
IF(Indicateurs!M48&gt;=59,"moderate","low"))))</f>
        <v>low</v>
      </c>
      <c r="N48" s="47" t="str">
        <f>IF(Indicateurs!N48&gt;=64,"extremely high",
IF(Indicateurs!N48&gt;=42,"very high",
IF(Indicateurs!N48&gt;=39,"high",
IF(Indicateurs!N48&gt;=20,"moderate","low"))))</f>
        <v>moderate</v>
      </c>
      <c r="O48" s="47" t="str">
        <f>IF(Indicateurs!O48&gt;40,"extremely high",IF(Indicateurs!O48&gt;30,"very high",IF(Indicateurs!O48&gt;=20,"high",IF(Indicateurs!O48&gt;=10,"moderate","low"))))</f>
        <v>moderate</v>
      </c>
      <c r="P48" s="47" t="str">
        <f>IF(Indicateurs!P48&gt;70,"extremely high",IF(Indicateurs!P48&gt;60,"very high",IF(Indicateurs!P48&gt;=50,"high",IF(Indicateurs!P48&gt;=40,"moderate","low"))))</f>
        <v>extremely high</v>
      </c>
      <c r="Q48" s="47" t="str">
        <f>IF(Indicateurs!Q48&gt;40,"extremely high",IF(Indicateurs!Q48&gt;30,"very high",IF(Indicateurs!Q48&gt;=20,"high",IF(Indicateurs!Q48&gt;=10,"moderate","low"))))</f>
        <v>extremely high</v>
      </c>
      <c r="R48" s="47" t="str">
        <f>IF(Indicateurs!R48&gt;40,"extremely high",IF(Indicateurs!R48&gt;30,"very high",IF(Indicateurs!R48&gt;=20,"high",IF(Indicateurs!R48&gt;=10,"moderate","low"))))</f>
        <v>low</v>
      </c>
      <c r="S48" s="67" t="str">
        <f>IF(Indicateurs!S48&gt;85,"extremely high",IF(Indicateurs!S48&gt;70,"very high",IF(Indicateurs!S48&gt;=55,"high",IF(Indicateurs!S48&gt;=40,"moderate","low"))))</f>
        <v>low</v>
      </c>
    </row>
    <row r="49" spans="1:19">
      <c r="A49" s="54" t="s">
        <v>112</v>
      </c>
      <c r="B49" s="46" t="s">
        <v>132</v>
      </c>
      <c r="C49" s="29">
        <f t="shared" si="3"/>
        <v>3</v>
      </c>
      <c r="D49" s="29">
        <f t="shared" si="4"/>
        <v>1</v>
      </c>
      <c r="E49" s="29">
        <f t="shared" si="5"/>
        <v>1</v>
      </c>
      <c r="F49" s="47" t="str">
        <f>IF(Indicateurs!F49&gt;60,"extremely high",IF(Indicateurs!F49&gt;50,"very high",IF(Indicateurs!F49&gt;=40,"high",IF(Indicateurs!F49&gt;=30,"moderate","low"))))</f>
        <v>low</v>
      </c>
      <c r="G49" s="47" t="str">
        <f>IF(Indicateurs!G49&gt;60,"extremely high",IF(Indicateurs!G49&gt;50,"very high",IF(Indicateurs!G49&gt;=40,"high",IF(Indicateurs!G49&gt;=30,"moderate","low"))))</f>
        <v>low</v>
      </c>
      <c r="H49" s="65" t="str">
        <f>IF(Indicateurs!H49&gt;25%,"extremely high",IF(Indicateurs!H49&gt;20%,"very high",IF(Indicateurs!H49&gt;=15%,"high",IF(Indicateurs!H49&gt;=10%,"moderate","low"))))</f>
        <v>low</v>
      </c>
      <c r="I49" s="48" t="str">
        <f>IF(Indicateurs!I49&gt;40,"extremely high",IF(Indicateurs!I49&gt;30,"very high",IF(Indicateurs!I49&gt;=20,"high",IF(Indicateurs!I49&gt;=10,"moderate","low"))))</f>
        <v>moderate</v>
      </c>
      <c r="J49" s="47" t="str">
        <f>IF(Indicateurs!J49&gt;20,"extremely high",IF(Indicateurs!J49&gt;15,"very high",IF(Indicateurs!J49&gt;=10,"high",IF(Indicateurs!J49&gt;=5,"moderate","low"))))</f>
        <v>low</v>
      </c>
      <c r="K49" s="47" t="str">
        <f>IF(Indicateurs!K49&gt;50,"extremely high",IF(Indicateurs!K49&gt;40,"very high",IF(Indicateurs!K49&gt;=30,"high",IF(Indicateurs!K49&gt;=20,"moderate","low"))))</f>
        <v>extremely high</v>
      </c>
      <c r="L49" s="47" t="str">
        <f>IF(Indicateurs!L49&gt;=62,"extremely high",
IF(Indicateurs!L49&gt;=39,"very high",
IF(Indicateurs!L49&gt;=33,"high",
IF(Indicateurs!L49&gt;=15,"moderate","low"))))</f>
        <v>moderate</v>
      </c>
      <c r="M49" s="47" t="str">
        <f>IF(Indicateurs!M49&gt;=95,"extremely high",
IF(Indicateurs!M49&gt;=77,"very high",
IF(Indicateurs!M49&gt;=74,"high",
IF(Indicateurs!M49&gt;=59,"moderate","low"))))</f>
        <v>very high</v>
      </c>
      <c r="N49" s="47" t="str">
        <f>IF(Indicateurs!N49&gt;=64,"extremely high",
IF(Indicateurs!N49&gt;=42,"very high",
IF(Indicateurs!N49&gt;=39,"high",
IF(Indicateurs!N49&gt;=20,"moderate","low"))))</f>
        <v>high</v>
      </c>
      <c r="O49" s="47" t="str">
        <f>IF(Indicateurs!O49&gt;40,"extremely high",IF(Indicateurs!O49&gt;30,"very high",IF(Indicateurs!O49&gt;=20,"high",IF(Indicateurs!O49&gt;=10,"moderate","low"))))</f>
        <v>very high</v>
      </c>
      <c r="P49" s="47" t="str">
        <f>IF(Indicateurs!P49&gt;70,"extremely high",IF(Indicateurs!P49&gt;60,"very high",IF(Indicateurs!P49&gt;=50,"high",IF(Indicateurs!P49&gt;=40,"moderate","low"))))</f>
        <v>low</v>
      </c>
      <c r="Q49" s="47" t="str">
        <f>IF(Indicateurs!Q49&gt;40,"extremely high",IF(Indicateurs!Q49&gt;30,"very high",IF(Indicateurs!Q49&gt;=20,"high",IF(Indicateurs!Q49&gt;=10,"moderate","low"))))</f>
        <v>moderate</v>
      </c>
      <c r="R49" s="47" t="str">
        <f>IF(Indicateurs!R49&gt;40,"extremely high",IF(Indicateurs!R49&gt;30,"very high",IF(Indicateurs!R49&gt;=20,"high",IF(Indicateurs!R49&gt;=10,"moderate","low"))))</f>
        <v>low</v>
      </c>
      <c r="S49" s="67" t="str">
        <f>IF(Indicateurs!S49&gt;85,"extremely high",IF(Indicateurs!S49&gt;70,"very high",IF(Indicateurs!S49&gt;=55,"high",IF(Indicateurs!S49&gt;=40,"moderate","low"))))</f>
        <v>moderate</v>
      </c>
    </row>
    <row r="50" spans="1:19">
      <c r="A50" s="54" t="s">
        <v>112</v>
      </c>
      <c r="B50" s="46" t="s">
        <v>133</v>
      </c>
      <c r="C50" s="29">
        <f t="shared" si="3"/>
        <v>7</v>
      </c>
      <c r="D50" s="29">
        <f t="shared" si="4"/>
        <v>3</v>
      </c>
      <c r="E50" s="29">
        <f t="shared" si="5"/>
        <v>2</v>
      </c>
      <c r="F50" s="47" t="str">
        <f>IF(Indicateurs!F50&gt;60,"extremely high",IF(Indicateurs!F50&gt;50,"very high",IF(Indicateurs!F50&gt;=40,"high",IF(Indicateurs!F50&gt;=30,"moderate","low"))))</f>
        <v>high</v>
      </c>
      <c r="G50" s="47" t="str">
        <f>IF(Indicateurs!G50&gt;60,"extremely high",IF(Indicateurs!G50&gt;50,"very high",IF(Indicateurs!G50&gt;=40,"high",IF(Indicateurs!G50&gt;=30,"moderate","low"))))</f>
        <v>moderate</v>
      </c>
      <c r="H50" s="65" t="str">
        <f>IF(Indicateurs!H50&gt;25%,"extremely high",IF(Indicateurs!H50&gt;20%,"very high",IF(Indicateurs!H50&gt;=15%,"high",IF(Indicateurs!H50&gt;=10%,"moderate","low"))))</f>
        <v>low</v>
      </c>
      <c r="I50" s="48" t="str">
        <f>IF(Indicateurs!I50&gt;40,"extremely high",IF(Indicateurs!I50&gt;30,"very high",IF(Indicateurs!I50&gt;=20,"high",IF(Indicateurs!I50&gt;=10,"moderate","low"))))</f>
        <v>very high</v>
      </c>
      <c r="J50" s="47" t="str">
        <f>IF(Indicateurs!J50&gt;20,"extremely high",IF(Indicateurs!J50&gt;15,"very high",IF(Indicateurs!J50&gt;=10,"high",IF(Indicateurs!J50&gt;=5,"moderate","low"))))</f>
        <v>low</v>
      </c>
      <c r="K50" s="47" t="str">
        <f>IF(Indicateurs!K50&gt;50,"extremely high",IF(Indicateurs!K50&gt;40,"very high",IF(Indicateurs!K50&gt;=30,"high",IF(Indicateurs!K50&gt;=20,"moderate","low"))))</f>
        <v>very high</v>
      </c>
      <c r="L50" s="47" t="str">
        <f>IF(Indicateurs!L50&gt;=62,"extremely high",
IF(Indicateurs!L50&gt;=39,"very high",
IF(Indicateurs!L50&gt;=33,"high",
IF(Indicateurs!L50&gt;=15,"moderate","low"))))</f>
        <v>low</v>
      </c>
      <c r="M50" s="47" t="str">
        <f>IF(Indicateurs!M50&gt;=95,"extremely high",
IF(Indicateurs!M50&gt;=77,"very high",
IF(Indicateurs!M50&gt;=74,"high",
IF(Indicateurs!M50&gt;=59,"moderate","low"))))</f>
        <v>moderate</v>
      </c>
      <c r="N50" s="47" t="str">
        <f>IF(Indicateurs!N50&gt;=64,"extremely high",
IF(Indicateurs!N50&gt;=42,"very high",
IF(Indicateurs!N50&gt;=39,"high",
IF(Indicateurs!N50&gt;=20,"moderate","low"))))</f>
        <v>very high</v>
      </c>
      <c r="O50" s="47" t="str">
        <f>IF(Indicateurs!O50&gt;40,"extremely high",IF(Indicateurs!O50&gt;30,"very high",IF(Indicateurs!O50&gt;=20,"high",IF(Indicateurs!O50&gt;=10,"moderate","low"))))</f>
        <v>very high</v>
      </c>
      <c r="P50" s="47" t="str">
        <f>IF(Indicateurs!P50&gt;70,"extremely high",IF(Indicateurs!P50&gt;60,"very high",IF(Indicateurs!P50&gt;=50,"high",IF(Indicateurs!P50&gt;=40,"moderate","low"))))</f>
        <v>moderate</v>
      </c>
      <c r="Q50" s="47" t="str">
        <f>IF(Indicateurs!Q50&gt;40,"extremely high",IF(Indicateurs!Q50&gt;30,"very high",IF(Indicateurs!Q50&gt;=20,"high",IF(Indicateurs!Q50&gt;=10,"moderate","low"))))</f>
        <v>moderate</v>
      </c>
      <c r="R50" s="47" t="str">
        <f>IF(Indicateurs!R50&gt;40,"extremely high",IF(Indicateurs!R50&gt;30,"very high",IF(Indicateurs!R50&gt;=20,"high",IF(Indicateurs!R50&gt;=10,"moderate","low"))))</f>
        <v>low</v>
      </c>
      <c r="S50" s="67" t="str">
        <f>IF(Indicateurs!S50&gt;85,"extremely high",IF(Indicateurs!S50&gt;70,"very high",IF(Indicateurs!S50&gt;=55,"high",IF(Indicateurs!S50&gt;=40,"moderate","low"))))</f>
        <v>moderate</v>
      </c>
    </row>
    <row r="51" spans="1:19">
      <c r="A51" s="54" t="s">
        <v>112</v>
      </c>
      <c r="B51" s="46" t="s">
        <v>134</v>
      </c>
      <c r="C51" s="29">
        <f t="shared" si="3"/>
        <v>6</v>
      </c>
      <c r="D51" s="29">
        <f t="shared" si="4"/>
        <v>2</v>
      </c>
      <c r="E51" s="29">
        <f t="shared" si="5"/>
        <v>2</v>
      </c>
      <c r="F51" s="47" t="str">
        <f>IF(Indicateurs!F51&gt;60,"extremely high",IF(Indicateurs!F51&gt;50,"very high",IF(Indicateurs!F51&gt;=40,"high",IF(Indicateurs!F51&gt;=30,"moderate","low"))))</f>
        <v>moderate</v>
      </c>
      <c r="G51" s="47" t="str">
        <f>IF(Indicateurs!G51&gt;60,"extremely high",IF(Indicateurs!G51&gt;50,"very high",IF(Indicateurs!G51&gt;=40,"high",IF(Indicateurs!G51&gt;=30,"moderate","low"))))</f>
        <v>moderate</v>
      </c>
      <c r="H51" s="65" t="str">
        <f>IF(Indicateurs!H51&gt;25%,"extremely high",IF(Indicateurs!H51&gt;20%,"very high",IF(Indicateurs!H51&gt;=15%,"high",IF(Indicateurs!H51&gt;=10%,"moderate","low"))))</f>
        <v>low</v>
      </c>
      <c r="I51" s="48" t="str">
        <f>IF(Indicateurs!I51&gt;40,"extremely high",IF(Indicateurs!I51&gt;30,"very high",IF(Indicateurs!I51&gt;=20,"high",IF(Indicateurs!I51&gt;=10,"moderate","low"))))</f>
        <v>extremely high</v>
      </c>
      <c r="J51" s="47" t="str">
        <f>IF(Indicateurs!J51&gt;20,"extremely high",IF(Indicateurs!J51&gt;15,"very high",IF(Indicateurs!J51&gt;=10,"high",IF(Indicateurs!J51&gt;=5,"moderate","low"))))</f>
        <v>low</v>
      </c>
      <c r="K51" s="47" t="str">
        <f>IF(Indicateurs!K51&gt;50,"extremely high",IF(Indicateurs!K51&gt;40,"very high",IF(Indicateurs!K51&gt;=30,"high",IF(Indicateurs!K51&gt;=20,"moderate","low"))))</f>
        <v>very high</v>
      </c>
      <c r="L51" s="47" t="str">
        <f>IF(Indicateurs!L51&gt;=62,"extremely high",
IF(Indicateurs!L51&gt;=39,"very high",
IF(Indicateurs!L51&gt;=33,"high",
IF(Indicateurs!L51&gt;=15,"moderate","low"))))</f>
        <v>moderate</v>
      </c>
      <c r="M51" s="47" t="str">
        <f>IF(Indicateurs!M51&gt;=95,"extremely high",
IF(Indicateurs!M51&gt;=77,"very high",
IF(Indicateurs!M51&gt;=74,"high",
IF(Indicateurs!M51&gt;=59,"moderate","low"))))</f>
        <v>moderate</v>
      </c>
      <c r="N51" s="47" t="str">
        <f>IF(Indicateurs!N51&gt;=64,"extremely high",
IF(Indicateurs!N51&gt;=42,"very high",
IF(Indicateurs!N51&gt;=39,"high",
IF(Indicateurs!N51&gt;=20,"moderate","low"))))</f>
        <v>very high</v>
      </c>
      <c r="O51" s="47" t="str">
        <f>IF(Indicateurs!O51&gt;40,"extremely high",IF(Indicateurs!O51&gt;30,"very high",IF(Indicateurs!O51&gt;=20,"high",IF(Indicateurs!O51&gt;=10,"moderate","low"))))</f>
        <v>very high</v>
      </c>
      <c r="P51" s="47" t="str">
        <f>IF(Indicateurs!P51&gt;70,"extremely high",IF(Indicateurs!P51&gt;60,"very high",IF(Indicateurs!P51&gt;=50,"high",IF(Indicateurs!P51&gt;=40,"moderate","low"))))</f>
        <v>low</v>
      </c>
      <c r="Q51" s="47" t="str">
        <f>IF(Indicateurs!Q51&gt;40,"extremely high",IF(Indicateurs!Q51&gt;30,"very high",IF(Indicateurs!Q51&gt;=20,"high",IF(Indicateurs!Q51&gt;=10,"moderate","low"))))</f>
        <v>low</v>
      </c>
      <c r="R51" s="47" t="str">
        <f>IF(Indicateurs!R51&gt;40,"extremely high",IF(Indicateurs!R51&gt;30,"very high",IF(Indicateurs!R51&gt;=20,"high",IF(Indicateurs!R51&gt;=10,"moderate","low"))))</f>
        <v>low</v>
      </c>
      <c r="S51" s="67" t="str">
        <f>IF(Indicateurs!S51&gt;85,"extremely high",IF(Indicateurs!S51&gt;70,"very high",IF(Indicateurs!S51&gt;=55,"high",IF(Indicateurs!S51&gt;=40,"moderate","low"))))</f>
        <v>moderate</v>
      </c>
    </row>
    <row r="52" spans="1:19">
      <c r="A52" s="54" t="s">
        <v>112</v>
      </c>
      <c r="B52" s="46" t="s">
        <v>135</v>
      </c>
      <c r="C52" s="29">
        <f t="shared" si="3"/>
        <v>11</v>
      </c>
      <c r="D52" s="29">
        <f t="shared" si="4"/>
        <v>3</v>
      </c>
      <c r="E52" s="29">
        <f t="shared" si="5"/>
        <v>4</v>
      </c>
      <c r="F52" s="47" t="str">
        <f>IF(Indicateurs!F52&gt;60,"extremely high",IF(Indicateurs!F52&gt;50,"very high",IF(Indicateurs!F52&gt;=40,"high",IF(Indicateurs!F52&gt;=30,"moderate","low"))))</f>
        <v>high</v>
      </c>
      <c r="G52" s="47" t="str">
        <f>IF(Indicateurs!G52&gt;60,"extremely high",IF(Indicateurs!G52&gt;50,"very high",IF(Indicateurs!G52&gt;=40,"high",IF(Indicateurs!G52&gt;=30,"moderate","low"))))</f>
        <v>very high</v>
      </c>
      <c r="H52" s="65" t="str">
        <f>IF(Indicateurs!H52&gt;25%,"extremely high",IF(Indicateurs!H52&gt;20%,"very high",IF(Indicateurs!H52&gt;=15%,"high",IF(Indicateurs!H52&gt;=10%,"moderate","low"))))</f>
        <v>low</v>
      </c>
      <c r="I52" s="48" t="str">
        <f>IF(Indicateurs!I52&gt;40,"extremely high",IF(Indicateurs!I52&gt;30,"very high",IF(Indicateurs!I52&gt;=20,"high",IF(Indicateurs!I52&gt;=10,"moderate","low"))))</f>
        <v>low</v>
      </c>
      <c r="J52" s="47" t="str">
        <f>IF(Indicateurs!J52&gt;20,"extremely high",IF(Indicateurs!J52&gt;15,"very high",IF(Indicateurs!J52&gt;=10,"high",IF(Indicateurs!J52&gt;=5,"moderate","low"))))</f>
        <v>low</v>
      </c>
      <c r="K52" s="47" t="str">
        <f>IF(Indicateurs!K52&gt;50,"extremely high",IF(Indicateurs!K52&gt;40,"very high",IF(Indicateurs!K52&gt;=30,"high",IF(Indicateurs!K52&gt;=20,"moderate","low"))))</f>
        <v>low</v>
      </c>
      <c r="L52" s="47" t="str">
        <f>IF(Indicateurs!L52&gt;=62,"extremely high",
IF(Indicateurs!L52&gt;=39,"very high",
IF(Indicateurs!L52&gt;=33,"high",
IF(Indicateurs!L52&gt;=15,"moderate","low"))))</f>
        <v>high</v>
      </c>
      <c r="M52" s="47" t="str">
        <f>IF(Indicateurs!M52&gt;=95,"extremely high",
IF(Indicateurs!M52&gt;=77,"very high",
IF(Indicateurs!M52&gt;=74,"high",
IF(Indicateurs!M52&gt;=59,"moderate","low"))))</f>
        <v>very high</v>
      </c>
      <c r="N52" s="47" t="str">
        <f>IF(Indicateurs!N52&gt;=64,"extremely high",
IF(Indicateurs!N52&gt;=42,"very high",
IF(Indicateurs!N52&gt;=39,"high",
IF(Indicateurs!N52&gt;=20,"moderate","low"))))</f>
        <v>very high</v>
      </c>
      <c r="O52" s="47" t="str">
        <f>IF(Indicateurs!O52&gt;40,"extremely high",IF(Indicateurs!O52&gt;30,"very high",IF(Indicateurs!O52&gt;=20,"high",IF(Indicateurs!O52&gt;=10,"moderate","low"))))</f>
        <v>low</v>
      </c>
      <c r="P52" s="47" t="str">
        <f>IF(Indicateurs!P52&gt;70,"extremely high",IF(Indicateurs!P52&gt;60,"very high",IF(Indicateurs!P52&gt;=50,"high",IF(Indicateurs!P52&gt;=40,"moderate","low"))))</f>
        <v>low</v>
      </c>
      <c r="Q52" s="47" t="str">
        <f>IF(Indicateurs!Q52&gt;40,"extremely high",IF(Indicateurs!Q52&gt;30,"very high",IF(Indicateurs!Q52&gt;=20,"high",IF(Indicateurs!Q52&gt;=10,"moderate","low"))))</f>
        <v>low</v>
      </c>
      <c r="R52" s="47" t="str">
        <f>IF(Indicateurs!R52&gt;40,"extremely high",IF(Indicateurs!R52&gt;30,"very high",IF(Indicateurs!R52&gt;=20,"high",IF(Indicateurs!R52&gt;=10,"moderate","low"))))</f>
        <v>low</v>
      </c>
      <c r="S52" s="67" t="str">
        <f>IF(Indicateurs!S52&gt;85,"extremely high",IF(Indicateurs!S52&gt;70,"very high",IF(Indicateurs!S52&gt;=55,"high",IF(Indicateurs!S52&gt;=40,"moderate","low"))))</f>
        <v>low</v>
      </c>
    </row>
    <row r="53" spans="1:19">
      <c r="A53" s="54" t="s">
        <v>112</v>
      </c>
      <c r="B53" s="46" t="s">
        <v>136</v>
      </c>
      <c r="C53" s="29">
        <f t="shared" si="3"/>
        <v>8</v>
      </c>
      <c r="D53" s="29">
        <f t="shared" si="4"/>
        <v>4</v>
      </c>
      <c r="E53" s="29">
        <f t="shared" si="5"/>
        <v>2</v>
      </c>
      <c r="F53" s="47" t="str">
        <f>IF(Indicateurs!F53&gt;60,"extremely high",IF(Indicateurs!F53&gt;50,"very high",IF(Indicateurs!F53&gt;=40,"high",IF(Indicateurs!F53&gt;=30,"moderate","low"))))</f>
        <v>very high</v>
      </c>
      <c r="G53" s="47" t="str">
        <f>IF(Indicateurs!G53&gt;60,"extremely high",IF(Indicateurs!G53&gt;50,"very high",IF(Indicateurs!G53&gt;=40,"high",IF(Indicateurs!G53&gt;=30,"moderate","low"))))</f>
        <v>moderate</v>
      </c>
      <c r="H53" s="65" t="str">
        <f>IF(Indicateurs!H53&gt;25%,"extremely high",IF(Indicateurs!H53&gt;20%,"very high",IF(Indicateurs!H53&gt;=15%,"high",IF(Indicateurs!H53&gt;=10%,"moderate","low"))))</f>
        <v>low</v>
      </c>
      <c r="I53" s="48" t="str">
        <f>IF(Indicateurs!I53&gt;40,"extremely high",IF(Indicateurs!I53&gt;30,"very high",IF(Indicateurs!I53&gt;=20,"high",IF(Indicateurs!I53&gt;=10,"moderate","low"))))</f>
        <v>low</v>
      </c>
      <c r="J53" s="47" t="str">
        <f>IF(Indicateurs!J53&gt;20,"extremely high",IF(Indicateurs!J53&gt;15,"very high",IF(Indicateurs!J53&gt;=10,"high",IF(Indicateurs!J53&gt;=5,"moderate","low"))))</f>
        <v>low</v>
      </c>
      <c r="K53" s="47" t="str">
        <f>IF(Indicateurs!K53&gt;50,"extremely high",IF(Indicateurs!K53&gt;40,"very high",IF(Indicateurs!K53&gt;=30,"high",IF(Indicateurs!K53&gt;=20,"moderate","low"))))</f>
        <v>moderate</v>
      </c>
      <c r="L53" s="47" t="str">
        <f>IF(Indicateurs!L53&gt;=62,"extremely high",
IF(Indicateurs!L53&gt;=39,"very high",
IF(Indicateurs!L53&gt;=33,"high",
IF(Indicateurs!L53&gt;=15,"moderate","low"))))</f>
        <v>high</v>
      </c>
      <c r="M53" s="47" t="str">
        <f>IF(Indicateurs!M53&gt;=95,"extremely high",
IF(Indicateurs!M53&gt;=77,"very high",
IF(Indicateurs!M53&gt;=74,"high",
IF(Indicateurs!M53&gt;=59,"moderate","low"))))</f>
        <v>low</v>
      </c>
      <c r="N53" s="47" t="str">
        <f>IF(Indicateurs!N53&gt;=64,"extremely high",
IF(Indicateurs!N53&gt;=42,"very high",
IF(Indicateurs!N53&gt;=39,"high",
IF(Indicateurs!N53&gt;=20,"moderate","low"))))</f>
        <v>extremely high</v>
      </c>
      <c r="O53" s="47" t="str">
        <f>IF(Indicateurs!O53&gt;40,"extremely high",IF(Indicateurs!O53&gt;30,"very high",IF(Indicateurs!O53&gt;=20,"high",IF(Indicateurs!O53&gt;=10,"moderate","low"))))</f>
        <v>extremely high</v>
      </c>
      <c r="P53" s="47" t="str">
        <f>IF(Indicateurs!P53&gt;70,"extremely high",IF(Indicateurs!P53&gt;60,"very high",IF(Indicateurs!P53&gt;=50,"high",IF(Indicateurs!P53&gt;=40,"moderate","low"))))</f>
        <v>low</v>
      </c>
      <c r="Q53" s="47" t="str">
        <f>IF(Indicateurs!Q53&gt;40,"extremely high",IF(Indicateurs!Q53&gt;30,"very high",IF(Indicateurs!Q53&gt;=20,"high",IF(Indicateurs!Q53&gt;=10,"moderate","low"))))</f>
        <v>extremely high</v>
      </c>
      <c r="R53" s="47" t="str">
        <f>IF(Indicateurs!R53&gt;40,"extremely high",IF(Indicateurs!R53&gt;30,"very high",IF(Indicateurs!R53&gt;=20,"high",IF(Indicateurs!R53&gt;=10,"moderate","low"))))</f>
        <v>low</v>
      </c>
      <c r="S53" s="67" t="str">
        <f>IF(Indicateurs!S53&gt;85,"extremely high",IF(Indicateurs!S53&gt;70,"very high",IF(Indicateurs!S53&gt;=55,"high",IF(Indicateurs!S53&gt;=40,"moderate","low"))))</f>
        <v>low</v>
      </c>
    </row>
    <row r="54" spans="1:19">
      <c r="A54" s="54" t="s">
        <v>137</v>
      </c>
      <c r="B54" s="46" t="s">
        <v>138</v>
      </c>
      <c r="C54" s="29">
        <f t="shared" si="3"/>
        <v>8</v>
      </c>
      <c r="D54" s="29">
        <f t="shared" si="4"/>
        <v>2</v>
      </c>
      <c r="E54" s="29">
        <f t="shared" si="5"/>
        <v>3</v>
      </c>
      <c r="F54" s="47" t="str">
        <f>IF(Indicateurs!F54&gt;60,"extremely high",IF(Indicateurs!F54&gt;50,"very high",IF(Indicateurs!F54&gt;=40,"high",IF(Indicateurs!F54&gt;=30,"moderate","low"))))</f>
        <v>moderate</v>
      </c>
      <c r="G54" s="47" t="str">
        <f>IF(Indicateurs!G54&gt;60,"extremely high",IF(Indicateurs!G54&gt;50,"very high",IF(Indicateurs!G54&gt;=40,"high",IF(Indicateurs!G54&gt;=30,"moderate","low"))))</f>
        <v>high</v>
      </c>
      <c r="H54" s="65" t="str">
        <f>IF(Indicateurs!H54&gt;25%,"extremely high",IF(Indicateurs!H54&gt;20%,"very high",IF(Indicateurs!H54&gt;=15%,"high",IF(Indicateurs!H54&gt;=10%,"moderate","low"))))</f>
        <v>low</v>
      </c>
      <c r="I54" s="48" t="str">
        <f>IF(Indicateurs!I54&gt;40,"extremely high",IF(Indicateurs!I54&gt;30,"very high",IF(Indicateurs!I54&gt;=20,"high",IF(Indicateurs!I54&gt;=10,"moderate","low"))))</f>
        <v>low</v>
      </c>
      <c r="J54" s="47" t="str">
        <f>IF(Indicateurs!J54&gt;20,"extremely high",IF(Indicateurs!J54&gt;15,"very high",IF(Indicateurs!J54&gt;=10,"high",IF(Indicateurs!J54&gt;=5,"moderate","low"))))</f>
        <v>low</v>
      </c>
      <c r="K54" s="47" t="str">
        <f>IF(Indicateurs!K54&gt;50,"extremely high",IF(Indicateurs!K54&gt;40,"very high",IF(Indicateurs!K54&gt;=30,"high",IF(Indicateurs!K54&gt;=20,"moderate","low"))))</f>
        <v>very high</v>
      </c>
      <c r="L54" s="47" t="str">
        <f>IF(Indicateurs!L54&gt;=62,"extremely high",
IF(Indicateurs!L54&gt;=39,"very high",
IF(Indicateurs!L54&gt;=33,"high",
IF(Indicateurs!L54&gt;=15,"moderate","low"))))</f>
        <v>low</v>
      </c>
      <c r="M54" s="47" t="str">
        <f>IF(Indicateurs!M54&gt;=95,"extremely high",
IF(Indicateurs!M54&gt;=77,"very high",
IF(Indicateurs!M54&gt;=74,"high",
IF(Indicateurs!M54&gt;=59,"moderate","low"))))</f>
        <v>low</v>
      </c>
      <c r="N54" s="47" t="str">
        <f>IF(Indicateurs!N54&gt;=64,"extremely high",
IF(Indicateurs!N54&gt;=42,"very high",
IF(Indicateurs!N54&gt;=39,"high",
IF(Indicateurs!N54&gt;=20,"moderate","low"))))</f>
        <v>low</v>
      </c>
      <c r="O54" s="47" t="str">
        <f>IF(Indicateurs!O54&gt;40,"extremely high",IF(Indicateurs!O54&gt;30,"very high",IF(Indicateurs!O54&gt;=20,"high",IF(Indicateurs!O54&gt;=10,"moderate","low"))))</f>
        <v>high</v>
      </c>
      <c r="P54" s="47" t="str">
        <f>IF(Indicateurs!P54&gt;70,"extremely high",IF(Indicateurs!P54&gt;60,"very high",IF(Indicateurs!P54&gt;=50,"high",IF(Indicateurs!P54&gt;=40,"moderate","low"))))</f>
        <v>very high</v>
      </c>
      <c r="Q54" s="47" t="str">
        <f>IF(Indicateurs!Q54&gt;40,"extremely high",IF(Indicateurs!Q54&gt;30,"very high",IF(Indicateurs!Q54&gt;=20,"high",IF(Indicateurs!Q54&gt;=10,"moderate","low"))))</f>
        <v>low</v>
      </c>
      <c r="R54" s="47" t="str">
        <f>IF(Indicateurs!R54&gt;40,"extremely high",IF(Indicateurs!R54&gt;30,"very high",IF(Indicateurs!R54&gt;=20,"high",IF(Indicateurs!R54&gt;=10,"moderate","low"))))</f>
        <v>low</v>
      </c>
      <c r="S54" s="67" t="str">
        <f>IF(Indicateurs!S54&gt;85,"extremely high",IF(Indicateurs!S54&gt;70,"very high",IF(Indicateurs!S54&gt;=55,"high",IF(Indicateurs!S54&gt;=40,"moderate","low"))))</f>
        <v>high</v>
      </c>
    </row>
    <row r="55" spans="1:19">
      <c r="A55" s="54" t="s">
        <v>137</v>
      </c>
      <c r="B55" s="46" t="s">
        <v>139</v>
      </c>
      <c r="C55" s="29">
        <f t="shared" si="3"/>
        <v>11</v>
      </c>
      <c r="D55" s="29">
        <f t="shared" si="4"/>
        <v>3</v>
      </c>
      <c r="E55" s="29">
        <f t="shared" si="5"/>
        <v>4</v>
      </c>
      <c r="F55" s="47" t="str">
        <f>IF(Indicateurs!F55&gt;60,"extremely high",IF(Indicateurs!F55&gt;50,"very high",IF(Indicateurs!F55&gt;=40,"high",IF(Indicateurs!F55&gt;=30,"moderate","low"))))</f>
        <v>high</v>
      </c>
      <c r="G55" s="47" t="str">
        <f>IF(Indicateurs!G55&gt;60,"extremely high",IF(Indicateurs!G55&gt;50,"very high",IF(Indicateurs!G55&gt;=40,"high",IF(Indicateurs!G55&gt;=30,"moderate","low"))))</f>
        <v>very high</v>
      </c>
      <c r="H55" s="65" t="str">
        <f>IF(Indicateurs!H55&gt;25%,"extremely high",IF(Indicateurs!H55&gt;20%,"very high",IF(Indicateurs!H55&gt;=15%,"high",IF(Indicateurs!H55&gt;=10%,"moderate","low"))))</f>
        <v>low</v>
      </c>
      <c r="I55" s="48" t="str">
        <f>IF(Indicateurs!I55&gt;40,"extremely high",IF(Indicateurs!I55&gt;30,"very high",IF(Indicateurs!I55&gt;=20,"high",IF(Indicateurs!I55&gt;=10,"moderate","low"))))</f>
        <v>low</v>
      </c>
      <c r="J55" s="47" t="str">
        <f>IF(Indicateurs!J55&gt;20,"extremely high",IF(Indicateurs!J55&gt;15,"very high",IF(Indicateurs!J55&gt;=10,"high",IF(Indicateurs!J55&gt;=5,"moderate","low"))))</f>
        <v>low</v>
      </c>
      <c r="K55" s="47" t="str">
        <f>IF(Indicateurs!K55&gt;50,"extremely high",IF(Indicateurs!K55&gt;40,"very high",IF(Indicateurs!K55&gt;=30,"high",IF(Indicateurs!K55&gt;=20,"moderate","low"))))</f>
        <v>extremely high</v>
      </c>
      <c r="L55" s="47" t="str">
        <f>IF(Indicateurs!L55&gt;=62,"extremely high",
IF(Indicateurs!L55&gt;=39,"very high",
IF(Indicateurs!L55&gt;=33,"high",
IF(Indicateurs!L55&gt;=15,"moderate","low"))))</f>
        <v>moderate</v>
      </c>
      <c r="M55" s="47" t="str">
        <f>IF(Indicateurs!M55&gt;=95,"extremely high",
IF(Indicateurs!M55&gt;=77,"very high",
IF(Indicateurs!M55&gt;=74,"high",
IF(Indicateurs!M55&gt;=59,"moderate","low"))))</f>
        <v>high</v>
      </c>
      <c r="N55" s="47" t="str">
        <f>IF(Indicateurs!N55&gt;=64,"extremely high",
IF(Indicateurs!N55&gt;=42,"very high",
IF(Indicateurs!N55&gt;=39,"high",
IF(Indicateurs!N55&gt;=20,"moderate","low"))))</f>
        <v>extremely high</v>
      </c>
      <c r="O55" s="47" t="str">
        <f>IF(Indicateurs!O55&gt;40,"extremely high",IF(Indicateurs!O55&gt;30,"very high",IF(Indicateurs!O55&gt;=20,"high",IF(Indicateurs!O55&gt;=10,"moderate","low"))))</f>
        <v>high</v>
      </c>
      <c r="P55" s="47" t="str">
        <f>IF(Indicateurs!P55&gt;70,"extremely high",IF(Indicateurs!P55&gt;60,"very high",IF(Indicateurs!P55&gt;=50,"high",IF(Indicateurs!P55&gt;=40,"moderate","low"))))</f>
        <v>low</v>
      </c>
      <c r="Q55" s="47" t="str">
        <f>IF(Indicateurs!Q55&gt;40,"extremely high",IF(Indicateurs!Q55&gt;30,"very high",IF(Indicateurs!Q55&gt;=20,"high",IF(Indicateurs!Q55&gt;=10,"moderate","low"))))</f>
        <v>low</v>
      </c>
      <c r="R55" s="47" t="str">
        <f>IF(Indicateurs!R55&gt;40,"extremely high",IF(Indicateurs!R55&gt;30,"very high",IF(Indicateurs!R55&gt;=20,"high",IF(Indicateurs!R55&gt;=10,"moderate","low"))))</f>
        <v>low</v>
      </c>
      <c r="S55" s="67" t="str">
        <f>IF(Indicateurs!S55&gt;85,"extremely high",IF(Indicateurs!S55&gt;70,"very high",IF(Indicateurs!S55&gt;=55,"high",IF(Indicateurs!S55&gt;=40,"moderate","low"))))</f>
        <v>moderate</v>
      </c>
    </row>
    <row r="56" spans="1:19">
      <c r="A56" s="54" t="s">
        <v>137</v>
      </c>
      <c r="B56" s="46" t="s">
        <v>140</v>
      </c>
      <c r="C56" s="29">
        <f t="shared" si="3"/>
        <v>9</v>
      </c>
      <c r="D56" s="29">
        <f t="shared" si="4"/>
        <v>1</v>
      </c>
      <c r="E56" s="29">
        <f t="shared" si="5"/>
        <v>4</v>
      </c>
      <c r="F56" s="47" t="str">
        <f>IF(Indicateurs!F56&gt;60,"extremely high",IF(Indicateurs!F56&gt;50,"very high",IF(Indicateurs!F56&gt;=40,"high",IF(Indicateurs!F56&gt;=30,"moderate","low"))))</f>
        <v>low</v>
      </c>
      <c r="G56" s="47" t="str">
        <f>IF(Indicateurs!G56&gt;60,"extremely high",IF(Indicateurs!G56&gt;50,"very high",IF(Indicateurs!G56&gt;=40,"high",IF(Indicateurs!G56&gt;=30,"moderate","low"))))</f>
        <v>very high</v>
      </c>
      <c r="H56" s="65" t="str">
        <f>IF(Indicateurs!H56&gt;25%,"extremely high",IF(Indicateurs!H56&gt;20%,"very high",IF(Indicateurs!H56&gt;=15%,"high",IF(Indicateurs!H56&gt;=10%,"moderate","low"))))</f>
        <v>low</v>
      </c>
      <c r="I56" s="48" t="str">
        <f>IF(Indicateurs!I56&gt;40,"extremely high",IF(Indicateurs!I56&gt;30,"very high",IF(Indicateurs!I56&gt;=20,"high",IF(Indicateurs!I56&gt;=10,"moderate","low"))))</f>
        <v>low</v>
      </c>
      <c r="J56" s="47" t="str">
        <f>IF(Indicateurs!J56&gt;20,"extremely high",IF(Indicateurs!J56&gt;15,"very high",IF(Indicateurs!J56&gt;=10,"high",IF(Indicateurs!J56&gt;=5,"moderate","low"))))</f>
        <v>low</v>
      </c>
      <c r="K56" s="47" t="str">
        <f>IF(Indicateurs!K56&gt;50,"extremely high",IF(Indicateurs!K56&gt;40,"very high",IF(Indicateurs!K56&gt;=30,"high",IF(Indicateurs!K56&gt;=20,"moderate","low"))))</f>
        <v>high</v>
      </c>
      <c r="L56" s="47" t="str">
        <f>IF(Indicateurs!L56&gt;=62,"extremely high",
IF(Indicateurs!L56&gt;=39,"very high",
IF(Indicateurs!L56&gt;=33,"high",
IF(Indicateurs!L56&gt;=15,"moderate","low"))))</f>
        <v>low</v>
      </c>
      <c r="M56" s="47" t="str">
        <f>IF(Indicateurs!M56&gt;=95,"extremely high",
IF(Indicateurs!M56&gt;=77,"very high",
IF(Indicateurs!M56&gt;=74,"high",
IF(Indicateurs!M56&gt;=59,"moderate","low"))))</f>
        <v>low</v>
      </c>
      <c r="N56" s="47" t="str">
        <f>IF(Indicateurs!N56&gt;=64,"extremely high",
IF(Indicateurs!N56&gt;=42,"very high",
IF(Indicateurs!N56&gt;=39,"high",
IF(Indicateurs!N56&gt;=20,"moderate","low"))))</f>
        <v>low</v>
      </c>
      <c r="O56" s="47" t="str">
        <f>IF(Indicateurs!O56&gt;40,"extremely high",IF(Indicateurs!O56&gt;30,"very high",IF(Indicateurs!O56&gt;=20,"high",IF(Indicateurs!O56&gt;=10,"moderate","low"))))</f>
        <v>high</v>
      </c>
      <c r="P56" s="47" t="str">
        <f>IF(Indicateurs!P56&gt;70,"extremely high",IF(Indicateurs!P56&gt;60,"very high",IF(Indicateurs!P56&gt;=50,"high",IF(Indicateurs!P56&gt;=40,"moderate","low"))))</f>
        <v>high</v>
      </c>
      <c r="Q56" s="47" t="str">
        <f>IF(Indicateurs!Q56&gt;40,"extremely high",IF(Indicateurs!Q56&gt;30,"very high",IF(Indicateurs!Q56&gt;=20,"high",IF(Indicateurs!Q56&gt;=10,"moderate","low"))))</f>
        <v>low</v>
      </c>
      <c r="R56" s="47" t="str">
        <f>IF(Indicateurs!R56&gt;40,"extremely high",IF(Indicateurs!R56&gt;30,"very high",IF(Indicateurs!R56&gt;=20,"high",IF(Indicateurs!R56&gt;=10,"moderate","low"))))</f>
        <v>low</v>
      </c>
      <c r="S56" s="67" t="str">
        <f>IF(Indicateurs!S56&gt;85,"extremely high",IF(Indicateurs!S56&gt;70,"very high",IF(Indicateurs!S56&gt;=55,"high",IF(Indicateurs!S56&gt;=40,"moderate","low"))))</f>
        <v>low</v>
      </c>
    </row>
    <row r="57" spans="1:19">
      <c r="A57" s="54" t="s">
        <v>137</v>
      </c>
      <c r="B57" s="46" t="s">
        <v>141</v>
      </c>
      <c r="C57" s="29">
        <f t="shared" si="3"/>
        <v>6</v>
      </c>
      <c r="D57" s="29">
        <f t="shared" si="4"/>
        <v>2</v>
      </c>
      <c r="E57" s="29">
        <f t="shared" si="5"/>
        <v>2</v>
      </c>
      <c r="F57" s="47" t="str">
        <f>IF(Indicateurs!F57&gt;60,"extremely high",IF(Indicateurs!F57&gt;50,"very high",IF(Indicateurs!F57&gt;=40,"high",IF(Indicateurs!F57&gt;=30,"moderate","low"))))</f>
        <v>moderate</v>
      </c>
      <c r="G57" s="47" t="str">
        <f>IF(Indicateurs!G57&gt;60,"extremely high",IF(Indicateurs!G57&gt;50,"very high",IF(Indicateurs!G57&gt;=40,"high",IF(Indicateurs!G57&gt;=30,"moderate","low"))))</f>
        <v>moderate</v>
      </c>
      <c r="H57" s="65" t="str">
        <f>IF(Indicateurs!H57&gt;25%,"extremely high",IF(Indicateurs!H57&gt;20%,"very high",IF(Indicateurs!H57&gt;=15%,"high",IF(Indicateurs!H57&gt;=10%,"moderate","low"))))</f>
        <v>low</v>
      </c>
      <c r="I57" s="48" t="str">
        <f>IF(Indicateurs!I57&gt;40,"extremely high",IF(Indicateurs!I57&gt;30,"very high",IF(Indicateurs!I57&gt;=20,"high",IF(Indicateurs!I57&gt;=10,"moderate","low"))))</f>
        <v>high</v>
      </c>
      <c r="J57" s="47" t="str">
        <f>IF(Indicateurs!J57&gt;20,"extremely high",IF(Indicateurs!J57&gt;15,"very high",IF(Indicateurs!J57&gt;=10,"high",IF(Indicateurs!J57&gt;=5,"moderate","low"))))</f>
        <v>low</v>
      </c>
      <c r="K57" s="47" t="str">
        <f>IF(Indicateurs!K57&gt;50,"extremely high",IF(Indicateurs!K57&gt;40,"very high",IF(Indicateurs!K57&gt;=30,"high",IF(Indicateurs!K57&gt;=20,"moderate","low"))))</f>
        <v>extremely high</v>
      </c>
      <c r="L57" s="47" t="str">
        <f>IF(Indicateurs!L57&gt;=62,"extremely high",
IF(Indicateurs!L57&gt;=39,"very high",
IF(Indicateurs!L57&gt;=33,"high",
IF(Indicateurs!L57&gt;=15,"moderate","low"))))</f>
        <v>moderate</v>
      </c>
      <c r="M57" s="47" t="str">
        <f>IF(Indicateurs!M57&gt;=95,"extremely high",
IF(Indicateurs!M57&gt;=77,"very high",
IF(Indicateurs!M57&gt;=74,"high",
IF(Indicateurs!M57&gt;=59,"moderate","low"))))</f>
        <v>extremely high</v>
      </c>
      <c r="N57" s="47" t="str">
        <f>IF(Indicateurs!N57&gt;=64,"extremely high",
IF(Indicateurs!N57&gt;=42,"very high",
IF(Indicateurs!N57&gt;=39,"high",
IF(Indicateurs!N57&gt;=20,"moderate","low"))))</f>
        <v>very high</v>
      </c>
      <c r="O57" s="47" t="str">
        <f>IF(Indicateurs!O57&gt;40,"extremely high",IF(Indicateurs!O57&gt;30,"very high",IF(Indicateurs!O57&gt;=20,"high",IF(Indicateurs!O57&gt;=10,"moderate","low"))))</f>
        <v>high</v>
      </c>
      <c r="P57" s="47" t="str">
        <f>IF(Indicateurs!P57&gt;70,"extremely high",IF(Indicateurs!P57&gt;60,"very high",IF(Indicateurs!P57&gt;=50,"high",IF(Indicateurs!P57&gt;=40,"moderate","low"))))</f>
        <v>moderate</v>
      </c>
      <c r="Q57" s="47" t="str">
        <f>IF(Indicateurs!Q57&gt;40,"extremely high",IF(Indicateurs!Q57&gt;30,"very high",IF(Indicateurs!Q57&gt;=20,"high",IF(Indicateurs!Q57&gt;=10,"moderate","low"))))</f>
        <v>low</v>
      </c>
      <c r="R57" s="47" t="str">
        <f>IF(Indicateurs!R57&gt;40,"extremely high",IF(Indicateurs!R57&gt;30,"very high",IF(Indicateurs!R57&gt;=20,"high",IF(Indicateurs!R57&gt;=10,"moderate","low"))))</f>
        <v>moderate</v>
      </c>
      <c r="S57" s="67" t="str">
        <f>IF(Indicateurs!S57&gt;85,"extremely high",IF(Indicateurs!S57&gt;70,"very high",IF(Indicateurs!S57&gt;=55,"high",IF(Indicateurs!S57&gt;=40,"moderate","low"))))</f>
        <v>extremely high</v>
      </c>
    </row>
    <row r="58" spans="1:19">
      <c r="A58" s="54" t="s">
        <v>137</v>
      </c>
      <c r="B58" s="46" t="s">
        <v>142</v>
      </c>
      <c r="C58" s="29">
        <f t="shared" si="3"/>
        <v>11</v>
      </c>
      <c r="D58" s="29">
        <f t="shared" si="4"/>
        <v>1</v>
      </c>
      <c r="E58" s="29">
        <f t="shared" si="5"/>
        <v>5</v>
      </c>
      <c r="F58" s="47" t="str">
        <f>IF(Indicateurs!F58&gt;60,"extremely high",IF(Indicateurs!F58&gt;50,"very high",IF(Indicateurs!F58&gt;=40,"high",IF(Indicateurs!F58&gt;=30,"moderate","low"))))</f>
        <v>low</v>
      </c>
      <c r="G58" s="47" t="str">
        <f>IF(Indicateurs!G58&gt;60,"extremely high",IF(Indicateurs!G58&gt;50,"very high",IF(Indicateurs!G58&gt;=40,"high",IF(Indicateurs!G58&gt;=30,"moderate","low"))))</f>
        <v>extremely high</v>
      </c>
      <c r="H58" s="65" t="str">
        <f>IF(Indicateurs!H58&gt;25%,"extremely high",IF(Indicateurs!H58&gt;20%,"very high",IF(Indicateurs!H58&gt;=15%,"high",IF(Indicateurs!H58&gt;=10%,"moderate","low"))))</f>
        <v>low</v>
      </c>
      <c r="I58" s="48" t="str">
        <f>IF(Indicateurs!I58&gt;40,"extremely high",IF(Indicateurs!I58&gt;30,"very high",IF(Indicateurs!I58&gt;=20,"high",IF(Indicateurs!I58&gt;=10,"moderate","low"))))</f>
        <v>moderate</v>
      </c>
      <c r="J58" s="47" t="str">
        <f>IF(Indicateurs!J58&gt;20,"extremely high",IF(Indicateurs!J58&gt;15,"very high",IF(Indicateurs!J58&gt;=10,"high",IF(Indicateurs!J58&gt;=5,"moderate","low"))))</f>
        <v>low</v>
      </c>
      <c r="K58" s="47" t="str">
        <f>IF(Indicateurs!K58&gt;50,"extremely high",IF(Indicateurs!K58&gt;40,"very high",IF(Indicateurs!K58&gt;=30,"high",IF(Indicateurs!K58&gt;=20,"moderate","low"))))</f>
        <v>extremely high</v>
      </c>
      <c r="L58" s="47" t="str">
        <f>IF(Indicateurs!L58&gt;=62,"extremely high",
IF(Indicateurs!L58&gt;=39,"very high",
IF(Indicateurs!L58&gt;=33,"high",
IF(Indicateurs!L58&gt;=15,"moderate","low"))))</f>
        <v>moderate</v>
      </c>
      <c r="M58" s="47" t="str">
        <f>IF(Indicateurs!M58&gt;=95,"extremely high",
IF(Indicateurs!M58&gt;=77,"very high",
IF(Indicateurs!M58&gt;=74,"high",
IF(Indicateurs!M58&gt;=59,"moderate","low"))))</f>
        <v>moderate</v>
      </c>
      <c r="N58" s="47" t="str">
        <f>IF(Indicateurs!N58&gt;=64,"extremely high",
IF(Indicateurs!N58&gt;=42,"very high",
IF(Indicateurs!N58&gt;=39,"high",
IF(Indicateurs!N58&gt;=20,"moderate","low"))))</f>
        <v>moderate</v>
      </c>
      <c r="O58" s="47" t="str">
        <f>IF(Indicateurs!O58&gt;40,"extremely high",IF(Indicateurs!O58&gt;30,"very high",IF(Indicateurs!O58&gt;=20,"high",IF(Indicateurs!O58&gt;=10,"moderate","low"))))</f>
        <v>extremely high</v>
      </c>
      <c r="P58" s="47" t="str">
        <f>IF(Indicateurs!P58&gt;70,"extremely high",IF(Indicateurs!P58&gt;60,"very high",IF(Indicateurs!P58&gt;=50,"high",IF(Indicateurs!P58&gt;=40,"moderate","low"))))</f>
        <v>very high</v>
      </c>
      <c r="Q58" s="47" t="str">
        <f>IF(Indicateurs!Q58&gt;40,"extremely high",IF(Indicateurs!Q58&gt;30,"very high",IF(Indicateurs!Q58&gt;=20,"high",IF(Indicateurs!Q58&gt;=10,"moderate","low"))))</f>
        <v>low</v>
      </c>
      <c r="R58" s="47" t="str">
        <f>IF(Indicateurs!R58&gt;40,"extremely high",IF(Indicateurs!R58&gt;30,"very high",IF(Indicateurs!R58&gt;=20,"high",IF(Indicateurs!R58&gt;=10,"moderate","low"))))</f>
        <v>low</v>
      </c>
      <c r="S58" s="67" t="str">
        <f>IF(Indicateurs!S58&gt;85,"extremely high",IF(Indicateurs!S58&gt;70,"very high",IF(Indicateurs!S58&gt;=55,"high",IF(Indicateurs!S58&gt;=40,"moderate","low"))))</f>
        <v>moderate</v>
      </c>
    </row>
    <row r="59" spans="1:19">
      <c r="A59" s="54" t="s">
        <v>137</v>
      </c>
      <c r="B59" s="46" t="s">
        <v>143</v>
      </c>
      <c r="C59" s="29">
        <f t="shared" si="3"/>
        <v>6</v>
      </c>
      <c r="D59" s="29">
        <f t="shared" si="4"/>
        <v>2</v>
      </c>
      <c r="E59" s="29">
        <f t="shared" si="5"/>
        <v>2</v>
      </c>
      <c r="F59" s="47" t="str">
        <f>IF(Indicateurs!F59&gt;60,"extremely high",IF(Indicateurs!F59&gt;50,"very high",IF(Indicateurs!F59&gt;=40,"high",IF(Indicateurs!F59&gt;=30,"moderate","low"))))</f>
        <v>moderate</v>
      </c>
      <c r="G59" s="47" t="str">
        <f>IF(Indicateurs!G59&gt;60,"extremely high",IF(Indicateurs!G59&gt;50,"very high",IF(Indicateurs!G59&gt;=40,"high",IF(Indicateurs!G59&gt;=30,"moderate","low"))))</f>
        <v>moderate</v>
      </c>
      <c r="H59" s="65" t="str">
        <f>IF(Indicateurs!H59&gt;25%,"extremely high",IF(Indicateurs!H59&gt;20%,"very high",IF(Indicateurs!H59&gt;=15%,"high",IF(Indicateurs!H59&gt;=10%,"moderate","low"))))</f>
        <v>low</v>
      </c>
      <c r="I59" s="48" t="str">
        <f>IF(Indicateurs!I59&gt;40,"extremely high",IF(Indicateurs!I59&gt;30,"very high",IF(Indicateurs!I59&gt;=20,"high",IF(Indicateurs!I59&gt;=10,"moderate","low"))))</f>
        <v>low</v>
      </c>
      <c r="J59" s="47" t="str">
        <f>IF(Indicateurs!J59&gt;20,"extremely high",IF(Indicateurs!J59&gt;15,"very high",IF(Indicateurs!J59&gt;=10,"high",IF(Indicateurs!J59&gt;=5,"moderate","low"))))</f>
        <v>low</v>
      </c>
      <c r="K59" s="47" t="str">
        <f>IF(Indicateurs!K59&gt;50,"extremely high",IF(Indicateurs!K59&gt;40,"very high",IF(Indicateurs!K59&gt;=30,"high",IF(Indicateurs!K59&gt;=20,"moderate","low"))))</f>
        <v>high</v>
      </c>
      <c r="L59" s="47" t="str">
        <f>IF(Indicateurs!L59&gt;=62,"extremely high",
IF(Indicateurs!L59&gt;=39,"very high",
IF(Indicateurs!L59&gt;=33,"high",
IF(Indicateurs!L59&gt;=15,"moderate","low"))))</f>
        <v>low</v>
      </c>
      <c r="M59" s="47" t="str">
        <f>IF(Indicateurs!M59&gt;=95,"extremely high",
IF(Indicateurs!M59&gt;=77,"very high",
IF(Indicateurs!M59&gt;=74,"high",
IF(Indicateurs!M59&gt;=59,"moderate","low"))))</f>
        <v>moderate</v>
      </c>
      <c r="N59" s="47" t="str">
        <f>IF(Indicateurs!N59&gt;=64,"extremely high",
IF(Indicateurs!N59&gt;=42,"very high",
IF(Indicateurs!N59&gt;=39,"high",
IF(Indicateurs!N59&gt;=20,"moderate","low"))))</f>
        <v>low</v>
      </c>
      <c r="O59" s="47" t="str">
        <f>IF(Indicateurs!O59&gt;40,"extremely high",IF(Indicateurs!O59&gt;30,"very high",IF(Indicateurs!O59&gt;=20,"high",IF(Indicateurs!O59&gt;=10,"moderate","low"))))</f>
        <v>moderate</v>
      </c>
      <c r="P59" s="47" t="str">
        <f>IF(Indicateurs!P59&gt;70,"extremely high",IF(Indicateurs!P59&gt;60,"very high",IF(Indicateurs!P59&gt;=50,"high",IF(Indicateurs!P59&gt;=40,"moderate","low"))))</f>
        <v>moderate</v>
      </c>
      <c r="Q59" s="47" t="str">
        <f>IF(Indicateurs!Q59&gt;40,"extremely high",IF(Indicateurs!Q59&gt;30,"very high",IF(Indicateurs!Q59&gt;=20,"high",IF(Indicateurs!Q59&gt;=10,"moderate","low"))))</f>
        <v>low</v>
      </c>
      <c r="R59" s="47" t="str">
        <f>IF(Indicateurs!R59&gt;40,"extremely high",IF(Indicateurs!R59&gt;30,"very high",IF(Indicateurs!R59&gt;=20,"high",IF(Indicateurs!R59&gt;=10,"moderate","low"))))</f>
        <v>low</v>
      </c>
      <c r="S59" s="67" t="str">
        <f>IF(Indicateurs!S59&gt;85,"extremely high",IF(Indicateurs!S59&gt;70,"very high",IF(Indicateurs!S59&gt;=55,"high",IF(Indicateurs!S59&gt;=40,"moderate","low"))))</f>
        <v>high</v>
      </c>
    </row>
    <row r="60" spans="1:19">
      <c r="A60" s="54" t="s">
        <v>137</v>
      </c>
      <c r="B60" s="46" t="s">
        <v>144</v>
      </c>
      <c r="C60" s="29">
        <f t="shared" si="3"/>
        <v>4</v>
      </c>
      <c r="D60" s="29">
        <f t="shared" si="4"/>
        <v>2</v>
      </c>
      <c r="E60" s="29">
        <f t="shared" si="5"/>
        <v>1</v>
      </c>
      <c r="F60" s="47" t="str">
        <f>IF(Indicateurs!F60&gt;60,"extremely high",IF(Indicateurs!F60&gt;50,"very high",IF(Indicateurs!F60&gt;=40,"high",IF(Indicateurs!F60&gt;=30,"moderate","low"))))</f>
        <v>moderate</v>
      </c>
      <c r="G60" s="47" t="str">
        <f>IF(Indicateurs!G60&gt;60,"extremely high",IF(Indicateurs!G60&gt;50,"very high",IF(Indicateurs!G60&gt;=40,"high",IF(Indicateurs!G60&gt;=30,"moderate","low"))))</f>
        <v>low</v>
      </c>
      <c r="H60" s="65" t="str">
        <f>IF(Indicateurs!H60&gt;25%,"extremely high",IF(Indicateurs!H60&gt;20%,"very high",IF(Indicateurs!H60&gt;=15%,"high",IF(Indicateurs!H60&gt;=10%,"moderate","low"))))</f>
        <v>low</v>
      </c>
      <c r="I60" s="48" t="str">
        <f>IF(Indicateurs!I60&gt;40,"extremely high",IF(Indicateurs!I60&gt;30,"very high",IF(Indicateurs!I60&gt;=20,"high",IF(Indicateurs!I60&gt;=10,"moderate","low"))))</f>
        <v>high</v>
      </c>
      <c r="J60" s="47" t="str">
        <f>IF(Indicateurs!J60&gt;20,"extremely high",IF(Indicateurs!J60&gt;15,"very high",IF(Indicateurs!J60&gt;=10,"high",IF(Indicateurs!J60&gt;=5,"moderate","low"))))</f>
        <v>low</v>
      </c>
      <c r="K60" s="47" t="str">
        <f>IF(Indicateurs!K60&gt;50,"extremely high",IF(Indicateurs!K60&gt;40,"very high",IF(Indicateurs!K60&gt;=30,"high",IF(Indicateurs!K60&gt;=20,"moderate","low"))))</f>
        <v>extremely high</v>
      </c>
      <c r="L60" s="47" t="str">
        <f>IF(Indicateurs!L60&gt;=62,"extremely high",
IF(Indicateurs!L60&gt;=39,"very high",
IF(Indicateurs!L60&gt;=33,"high",
IF(Indicateurs!L60&gt;=15,"moderate","low"))))</f>
        <v>low</v>
      </c>
      <c r="M60" s="47" t="str">
        <f>IF(Indicateurs!M60&gt;=95,"extremely high",
IF(Indicateurs!M60&gt;=77,"very high",
IF(Indicateurs!M60&gt;=74,"high",
IF(Indicateurs!M60&gt;=59,"moderate","low"))))</f>
        <v>very high</v>
      </c>
      <c r="N60" s="47" t="str">
        <f>IF(Indicateurs!N60&gt;=64,"extremely high",
IF(Indicateurs!N60&gt;=42,"very high",
IF(Indicateurs!N60&gt;=39,"high",
IF(Indicateurs!N60&gt;=20,"moderate","low"))))</f>
        <v>high</v>
      </c>
      <c r="O60" s="47" t="str">
        <f>IF(Indicateurs!O60&gt;40,"extremely high",IF(Indicateurs!O60&gt;30,"very high",IF(Indicateurs!O60&gt;=20,"high",IF(Indicateurs!O60&gt;=10,"moderate","low"))))</f>
        <v>high</v>
      </c>
      <c r="P60" s="47" t="str">
        <f>IF(Indicateurs!P60&gt;70,"extremely high",IF(Indicateurs!P60&gt;60,"very high",IF(Indicateurs!P60&gt;=50,"high",IF(Indicateurs!P60&gt;=40,"moderate","low"))))</f>
        <v>high</v>
      </c>
      <c r="Q60" s="47" t="str">
        <f>IF(Indicateurs!Q60&gt;40,"extremely high",IF(Indicateurs!Q60&gt;30,"very high",IF(Indicateurs!Q60&gt;=20,"high",IF(Indicateurs!Q60&gt;=10,"moderate","low"))))</f>
        <v>low</v>
      </c>
      <c r="R60" s="47" t="str">
        <f>IF(Indicateurs!R60&gt;40,"extremely high",IF(Indicateurs!R60&gt;30,"very high",IF(Indicateurs!R60&gt;=20,"high",IF(Indicateurs!R60&gt;=10,"moderate","low"))))</f>
        <v>low</v>
      </c>
      <c r="S60" s="67" t="str">
        <f>IF(Indicateurs!S60&gt;85,"extremely high",IF(Indicateurs!S60&gt;70,"very high",IF(Indicateurs!S60&gt;=55,"high",IF(Indicateurs!S60&gt;=40,"moderate","low"))))</f>
        <v>moderate</v>
      </c>
    </row>
    <row r="61" spans="1:19">
      <c r="A61" s="54" t="s">
        <v>137</v>
      </c>
      <c r="B61" s="46" t="s">
        <v>145</v>
      </c>
      <c r="C61" s="29">
        <f t="shared" si="3"/>
        <v>13</v>
      </c>
      <c r="D61" s="29">
        <f t="shared" si="4"/>
        <v>5</v>
      </c>
      <c r="E61" s="29">
        <f t="shared" si="5"/>
        <v>4</v>
      </c>
      <c r="F61" s="47" t="str">
        <f>IF(Indicateurs!F61&gt;60,"extremely high",IF(Indicateurs!F61&gt;50,"very high",IF(Indicateurs!F61&gt;=40,"high",IF(Indicateurs!F61&gt;=30,"moderate","low"))))</f>
        <v>extremely high</v>
      </c>
      <c r="G61" s="47" t="str">
        <f>IF(Indicateurs!G61&gt;60,"extremely high",IF(Indicateurs!G61&gt;50,"very high",IF(Indicateurs!G61&gt;=40,"high",IF(Indicateurs!G61&gt;=30,"moderate","low"))))</f>
        <v>very high</v>
      </c>
      <c r="H61" s="65" t="str">
        <f>IF(Indicateurs!H61&gt;25%,"extremely high",IF(Indicateurs!H61&gt;20%,"very high",IF(Indicateurs!H61&gt;=15%,"high",IF(Indicateurs!H61&gt;=10%,"moderate","low"))))</f>
        <v>low</v>
      </c>
      <c r="I61" s="48" t="str">
        <f>IF(Indicateurs!I61&gt;40,"extremely high",IF(Indicateurs!I61&gt;30,"very high",IF(Indicateurs!I61&gt;=20,"high",IF(Indicateurs!I61&gt;=10,"moderate","low"))))</f>
        <v>low</v>
      </c>
      <c r="J61" s="47" t="str">
        <f>IF(Indicateurs!J61&gt;20,"extremely high",IF(Indicateurs!J61&gt;15,"very high",IF(Indicateurs!J61&gt;=10,"high",IF(Indicateurs!J61&gt;=5,"moderate","low"))))</f>
        <v>moderate</v>
      </c>
      <c r="K61" s="47" t="str">
        <f>IF(Indicateurs!K61&gt;50,"extremely high",IF(Indicateurs!K61&gt;40,"very high",IF(Indicateurs!K61&gt;=30,"high",IF(Indicateurs!K61&gt;=20,"moderate","low"))))</f>
        <v>extremely high</v>
      </c>
      <c r="L61" s="47" t="str">
        <f>IF(Indicateurs!L61&gt;=62,"extremely high",
IF(Indicateurs!L61&gt;=39,"very high",
IF(Indicateurs!L61&gt;=33,"high",
IF(Indicateurs!L61&gt;=15,"moderate","low"))))</f>
        <v>extremely high</v>
      </c>
      <c r="M61" s="47" t="str">
        <f>IF(Indicateurs!M61&gt;=95,"extremely high",
IF(Indicateurs!M61&gt;=77,"very high",
IF(Indicateurs!M61&gt;=74,"high",
IF(Indicateurs!M61&gt;=59,"moderate","low"))))</f>
        <v>very high</v>
      </c>
      <c r="N61" s="47" t="str">
        <f>IF(Indicateurs!N61&gt;=64,"extremely high",
IF(Indicateurs!N61&gt;=42,"very high",
IF(Indicateurs!N61&gt;=39,"high",
IF(Indicateurs!N61&gt;=20,"moderate","low"))))</f>
        <v>low</v>
      </c>
      <c r="O61" s="47" t="str">
        <f>IF(Indicateurs!O61&gt;40,"extremely high",IF(Indicateurs!O61&gt;30,"very high",IF(Indicateurs!O61&gt;=20,"high",IF(Indicateurs!O61&gt;=10,"moderate","low"))))</f>
        <v>high</v>
      </c>
      <c r="P61" s="47" t="str">
        <f>IF(Indicateurs!P61&gt;70,"extremely high",IF(Indicateurs!P61&gt;60,"very high",IF(Indicateurs!P61&gt;=50,"high",IF(Indicateurs!P61&gt;=40,"moderate","low"))))</f>
        <v>moderate</v>
      </c>
      <c r="Q61" s="47" t="str">
        <f>IF(Indicateurs!Q61&gt;40,"extremely high",IF(Indicateurs!Q61&gt;30,"very high",IF(Indicateurs!Q61&gt;=20,"high",IF(Indicateurs!Q61&gt;=10,"moderate","low"))))</f>
        <v>moderate</v>
      </c>
      <c r="R61" s="47" t="str">
        <f>IF(Indicateurs!R61&gt;40,"extremely high",IF(Indicateurs!R61&gt;30,"very high",IF(Indicateurs!R61&gt;=20,"high",IF(Indicateurs!R61&gt;=10,"moderate","low"))))</f>
        <v>low</v>
      </c>
      <c r="S61" s="67" t="str">
        <f>IF(Indicateurs!S61&gt;85,"extremely high",IF(Indicateurs!S61&gt;70,"very high",IF(Indicateurs!S61&gt;=55,"high",IF(Indicateurs!S61&gt;=40,"moderate","low"))))</f>
        <v>moderate</v>
      </c>
    </row>
    <row r="62" spans="1:19">
      <c r="A62" s="54" t="s">
        <v>137</v>
      </c>
      <c r="B62" s="46" t="s">
        <v>146</v>
      </c>
      <c r="C62" s="29">
        <f t="shared" si="3"/>
        <v>9</v>
      </c>
      <c r="D62" s="29">
        <f t="shared" si="4"/>
        <v>1</v>
      </c>
      <c r="E62" s="29">
        <f t="shared" si="5"/>
        <v>4</v>
      </c>
      <c r="F62" s="47" t="str">
        <f>IF(Indicateurs!F62&gt;60,"extremely high",IF(Indicateurs!F62&gt;50,"very high",IF(Indicateurs!F62&gt;=40,"high",IF(Indicateurs!F62&gt;=30,"moderate","low"))))</f>
        <v>low</v>
      </c>
      <c r="G62" s="47" t="str">
        <f>IF(Indicateurs!G62&gt;60,"extremely high",IF(Indicateurs!G62&gt;50,"very high",IF(Indicateurs!G62&gt;=40,"high",IF(Indicateurs!G62&gt;=30,"moderate","low"))))</f>
        <v>very high</v>
      </c>
      <c r="H62" s="65" t="str">
        <f>IF(Indicateurs!H62&gt;25%,"extremely high",IF(Indicateurs!H62&gt;20%,"very high",IF(Indicateurs!H62&gt;=15%,"high",IF(Indicateurs!H62&gt;=10%,"moderate","low"))))</f>
        <v>low</v>
      </c>
      <c r="I62" s="48" t="str">
        <f>IF(Indicateurs!I62&gt;40,"extremely high",IF(Indicateurs!I62&gt;30,"very high",IF(Indicateurs!I62&gt;=20,"high",IF(Indicateurs!I62&gt;=10,"moderate","low"))))</f>
        <v>low</v>
      </c>
      <c r="J62" s="47" t="str">
        <f>IF(Indicateurs!J62&gt;20,"extremely high",IF(Indicateurs!J62&gt;15,"very high",IF(Indicateurs!J62&gt;=10,"high",IF(Indicateurs!J62&gt;=5,"moderate","low"))))</f>
        <v>low</v>
      </c>
      <c r="K62" s="47" t="str">
        <f>IF(Indicateurs!K62&gt;50,"extremely high",IF(Indicateurs!K62&gt;40,"very high",IF(Indicateurs!K62&gt;=30,"high",IF(Indicateurs!K62&gt;=20,"moderate","low"))))</f>
        <v>very high</v>
      </c>
      <c r="L62" s="47" t="str">
        <f>IF(Indicateurs!L62&gt;=62,"extremely high",
IF(Indicateurs!L62&gt;=39,"very high",
IF(Indicateurs!L62&gt;=33,"high",
IF(Indicateurs!L62&gt;=15,"moderate","low"))))</f>
        <v>moderate</v>
      </c>
      <c r="M62" s="47" t="str">
        <f>IF(Indicateurs!M62&gt;=95,"extremely high",
IF(Indicateurs!M62&gt;=77,"very high",
IF(Indicateurs!M62&gt;=74,"high",
IF(Indicateurs!M62&gt;=59,"moderate","low"))))</f>
        <v>moderate</v>
      </c>
      <c r="N62" s="47" t="str">
        <f>IF(Indicateurs!N62&gt;=64,"extremely high",
IF(Indicateurs!N62&gt;=42,"very high",
IF(Indicateurs!N62&gt;=39,"high",
IF(Indicateurs!N62&gt;=20,"moderate","low"))))</f>
        <v>moderate</v>
      </c>
      <c r="O62" s="47" t="str">
        <f>IF(Indicateurs!O62&gt;40,"extremely high",IF(Indicateurs!O62&gt;30,"very high",IF(Indicateurs!O62&gt;=20,"high",IF(Indicateurs!O62&gt;=10,"moderate","low"))))</f>
        <v>moderate</v>
      </c>
      <c r="P62" s="47" t="str">
        <f>IF(Indicateurs!P62&gt;70,"extremely high",IF(Indicateurs!P62&gt;60,"very high",IF(Indicateurs!P62&gt;=50,"high",IF(Indicateurs!P62&gt;=40,"moderate","low"))))</f>
        <v>extremely high</v>
      </c>
      <c r="Q62" s="47" t="str">
        <f>IF(Indicateurs!Q62&gt;40,"extremely high",IF(Indicateurs!Q62&gt;30,"very high",IF(Indicateurs!Q62&gt;=20,"high",IF(Indicateurs!Q62&gt;=10,"moderate","low"))))</f>
        <v>low</v>
      </c>
      <c r="R62" s="47" t="str">
        <f>IF(Indicateurs!R62&gt;40,"extremely high",IF(Indicateurs!R62&gt;30,"very high",IF(Indicateurs!R62&gt;=20,"high",IF(Indicateurs!R62&gt;=10,"moderate","low"))))</f>
        <v>low</v>
      </c>
      <c r="S62" s="67" t="str">
        <f>IF(Indicateurs!S62&gt;85,"extremely high",IF(Indicateurs!S62&gt;70,"very high",IF(Indicateurs!S62&gt;=55,"high",IF(Indicateurs!S62&gt;=40,"moderate","low"))))</f>
        <v>high</v>
      </c>
    </row>
    <row r="63" spans="1:19">
      <c r="A63" s="54" t="s">
        <v>137</v>
      </c>
      <c r="B63" s="46" t="s">
        <v>147</v>
      </c>
      <c r="C63" s="29">
        <f t="shared" si="3"/>
        <v>6</v>
      </c>
      <c r="D63" s="29">
        <f t="shared" si="4"/>
        <v>2</v>
      </c>
      <c r="E63" s="29">
        <f t="shared" si="5"/>
        <v>2</v>
      </c>
      <c r="F63" s="47" t="str">
        <f>IF(Indicateurs!F63&gt;60,"extremely high",IF(Indicateurs!F63&gt;50,"very high",IF(Indicateurs!F63&gt;=40,"high",IF(Indicateurs!F63&gt;=30,"moderate","low"))))</f>
        <v>moderate</v>
      </c>
      <c r="G63" s="47" t="str">
        <f>IF(Indicateurs!G63&gt;60,"extremely high",IF(Indicateurs!G63&gt;50,"very high",IF(Indicateurs!G63&gt;=40,"high",IF(Indicateurs!G63&gt;=30,"moderate","low"))))</f>
        <v>moderate</v>
      </c>
      <c r="H63" s="65" t="str">
        <f>IF(Indicateurs!H63&gt;25%,"extremely high",IF(Indicateurs!H63&gt;20%,"very high",IF(Indicateurs!H63&gt;=15%,"high",IF(Indicateurs!H63&gt;=10%,"moderate","low"))))</f>
        <v>low</v>
      </c>
      <c r="I63" s="48" t="str">
        <f>IF(Indicateurs!I63&gt;40,"extremely high",IF(Indicateurs!I63&gt;30,"very high",IF(Indicateurs!I63&gt;=20,"high",IF(Indicateurs!I63&gt;=10,"moderate","low"))))</f>
        <v>high</v>
      </c>
      <c r="J63" s="47" t="str">
        <f>IF(Indicateurs!J63&gt;20,"extremely high",IF(Indicateurs!J63&gt;15,"very high",IF(Indicateurs!J63&gt;=10,"high",IF(Indicateurs!J63&gt;=5,"moderate","low"))))</f>
        <v>low</v>
      </c>
      <c r="K63" s="47" t="str">
        <f>IF(Indicateurs!K63&gt;50,"extremely high",IF(Indicateurs!K63&gt;40,"very high",IF(Indicateurs!K63&gt;=30,"high",IF(Indicateurs!K63&gt;=20,"moderate","low"))))</f>
        <v>extremely high</v>
      </c>
      <c r="L63" s="47" t="str">
        <f>IF(Indicateurs!L63&gt;=62,"extremely high",
IF(Indicateurs!L63&gt;=39,"very high",
IF(Indicateurs!L63&gt;=33,"high",
IF(Indicateurs!L63&gt;=15,"moderate","low"))))</f>
        <v>low</v>
      </c>
      <c r="M63" s="47" t="str">
        <f>IF(Indicateurs!M63&gt;=95,"extremely high",
IF(Indicateurs!M63&gt;=77,"very high",
IF(Indicateurs!M63&gt;=74,"high",
IF(Indicateurs!M63&gt;=59,"moderate","low"))))</f>
        <v>very high</v>
      </c>
      <c r="N63" s="47" t="str">
        <f>IF(Indicateurs!N63&gt;=64,"extremely high",
IF(Indicateurs!N63&gt;=42,"very high",
IF(Indicateurs!N63&gt;=39,"high",
IF(Indicateurs!N63&gt;=20,"moderate","low"))))</f>
        <v>high</v>
      </c>
      <c r="O63" s="47" t="str">
        <f>IF(Indicateurs!O63&gt;40,"extremely high",IF(Indicateurs!O63&gt;30,"very high",IF(Indicateurs!O63&gt;=20,"high",IF(Indicateurs!O63&gt;=10,"moderate","low"))))</f>
        <v>high</v>
      </c>
      <c r="P63" s="47" t="str">
        <f>IF(Indicateurs!P63&gt;70,"extremely high",IF(Indicateurs!P63&gt;60,"very high",IF(Indicateurs!P63&gt;=50,"high",IF(Indicateurs!P63&gt;=40,"moderate","low"))))</f>
        <v>high</v>
      </c>
      <c r="Q63" s="47" t="str">
        <f>IF(Indicateurs!Q63&gt;40,"extremely high",IF(Indicateurs!Q63&gt;30,"very high",IF(Indicateurs!Q63&gt;=20,"high",IF(Indicateurs!Q63&gt;=10,"moderate","low"))))</f>
        <v>low</v>
      </c>
      <c r="R63" s="47" t="str">
        <f>IF(Indicateurs!R63&gt;40,"extremely high",IF(Indicateurs!R63&gt;30,"very high",IF(Indicateurs!R63&gt;=20,"high",IF(Indicateurs!R63&gt;=10,"moderate","low"))))</f>
        <v>low</v>
      </c>
      <c r="S63" s="67" t="str">
        <f>IF(Indicateurs!S63&gt;85,"extremely high",IF(Indicateurs!S63&gt;70,"very high",IF(Indicateurs!S63&gt;=55,"high",IF(Indicateurs!S63&gt;=40,"moderate","low"))))</f>
        <v>very high</v>
      </c>
    </row>
    <row r="64" spans="1:19">
      <c r="A64" s="54" t="s">
        <v>137</v>
      </c>
      <c r="B64" s="46" t="s">
        <v>148</v>
      </c>
      <c r="C64" s="29">
        <f t="shared" si="3"/>
        <v>10</v>
      </c>
      <c r="D64" s="29">
        <f t="shared" si="4"/>
        <v>4</v>
      </c>
      <c r="E64" s="29">
        <f t="shared" si="5"/>
        <v>3</v>
      </c>
      <c r="F64" s="47" t="str">
        <f>IF(Indicateurs!F64&gt;60,"extremely high",IF(Indicateurs!F64&gt;50,"very high",IF(Indicateurs!F64&gt;=40,"high",IF(Indicateurs!F64&gt;=30,"moderate","low"))))</f>
        <v>very high</v>
      </c>
      <c r="G64" s="47" t="str">
        <f>IF(Indicateurs!G64&gt;60,"extremely high",IF(Indicateurs!G64&gt;50,"very high",IF(Indicateurs!G64&gt;=40,"high",IF(Indicateurs!G64&gt;=30,"moderate","low"))))</f>
        <v>high</v>
      </c>
      <c r="H64" s="65" t="str">
        <f>IF(Indicateurs!H64&gt;25%,"extremely high",IF(Indicateurs!H64&gt;20%,"very high",IF(Indicateurs!H64&gt;=15%,"high",IF(Indicateurs!H64&gt;=10%,"moderate","low"))))</f>
        <v>low</v>
      </c>
      <c r="I64" s="48" t="str">
        <f>IF(Indicateurs!I64&gt;40,"extremely high",IF(Indicateurs!I64&gt;30,"very high",IF(Indicateurs!I64&gt;=20,"high",IF(Indicateurs!I64&gt;=10,"moderate","low"))))</f>
        <v>low</v>
      </c>
      <c r="J64" s="47" t="str">
        <f>IF(Indicateurs!J64&gt;20,"extremely high",IF(Indicateurs!J64&gt;15,"very high",IF(Indicateurs!J64&gt;=10,"high",IF(Indicateurs!J64&gt;=5,"moderate","low"))))</f>
        <v>low</v>
      </c>
      <c r="K64" s="47" t="str">
        <f>IF(Indicateurs!K64&gt;50,"extremely high",IF(Indicateurs!K64&gt;40,"very high",IF(Indicateurs!K64&gt;=30,"high",IF(Indicateurs!K64&gt;=20,"moderate","low"))))</f>
        <v>very high</v>
      </c>
      <c r="L64" s="47" t="str">
        <f>IF(Indicateurs!L64&gt;=62,"extremely high",
IF(Indicateurs!L64&gt;=39,"very high",
IF(Indicateurs!L64&gt;=33,"high",
IF(Indicateurs!L64&gt;=15,"moderate","low"))))</f>
        <v>very high</v>
      </c>
      <c r="M64" s="47" t="str">
        <f>IF(Indicateurs!M64&gt;=95,"extremely high",
IF(Indicateurs!M64&gt;=77,"very high",
IF(Indicateurs!M64&gt;=74,"high",
IF(Indicateurs!M64&gt;=59,"moderate","low"))))</f>
        <v>very high</v>
      </c>
      <c r="N64" s="47" t="str">
        <f>IF(Indicateurs!N64&gt;=64,"extremely high",
IF(Indicateurs!N64&gt;=42,"very high",
IF(Indicateurs!N64&gt;=39,"high",
IF(Indicateurs!N64&gt;=20,"moderate","low"))))</f>
        <v>extremely high</v>
      </c>
      <c r="O64" s="47" t="str">
        <f>IF(Indicateurs!O64&gt;40,"extremely high",IF(Indicateurs!O64&gt;30,"very high",IF(Indicateurs!O64&gt;=20,"high",IF(Indicateurs!O64&gt;=10,"moderate","low"))))</f>
        <v>moderate</v>
      </c>
      <c r="P64" s="47" t="str">
        <f>IF(Indicateurs!P64&gt;70,"extremely high",IF(Indicateurs!P64&gt;60,"very high",IF(Indicateurs!P64&gt;=50,"high",IF(Indicateurs!P64&gt;=40,"moderate","low"))))</f>
        <v>low</v>
      </c>
      <c r="Q64" s="47" t="str">
        <f>IF(Indicateurs!Q64&gt;40,"extremely high",IF(Indicateurs!Q64&gt;30,"very high",IF(Indicateurs!Q64&gt;=20,"high",IF(Indicateurs!Q64&gt;=10,"moderate","low"))))</f>
        <v>low</v>
      </c>
      <c r="R64" s="47" t="str">
        <f>IF(Indicateurs!R64&gt;40,"extremely high",IF(Indicateurs!R64&gt;30,"very high",IF(Indicateurs!R64&gt;=20,"high",IF(Indicateurs!R64&gt;=10,"moderate","low"))))</f>
        <v>low</v>
      </c>
      <c r="S64" s="67" t="str">
        <f>IF(Indicateurs!S64&gt;85,"extremely high",IF(Indicateurs!S64&gt;70,"very high",IF(Indicateurs!S64&gt;=55,"high",IF(Indicateurs!S64&gt;=40,"moderate","low"))))</f>
        <v>high</v>
      </c>
    </row>
    <row r="65" spans="1:19">
      <c r="A65" s="54" t="s">
        <v>137</v>
      </c>
      <c r="B65" s="46" t="s">
        <v>149</v>
      </c>
      <c r="C65" s="29">
        <f t="shared" si="3"/>
        <v>11</v>
      </c>
      <c r="D65" s="29">
        <f t="shared" si="4"/>
        <v>3</v>
      </c>
      <c r="E65" s="29">
        <f t="shared" si="5"/>
        <v>4</v>
      </c>
      <c r="F65" s="47" t="str">
        <f>IF(Indicateurs!F65&gt;60,"extremely high",IF(Indicateurs!F65&gt;50,"very high",IF(Indicateurs!F65&gt;=40,"high",IF(Indicateurs!F65&gt;=30,"moderate","low"))))</f>
        <v>high</v>
      </c>
      <c r="G65" s="47" t="str">
        <f>IF(Indicateurs!G65&gt;60,"extremely high",IF(Indicateurs!G65&gt;50,"very high",IF(Indicateurs!G65&gt;=40,"high",IF(Indicateurs!G65&gt;=30,"moderate","low"))))</f>
        <v>very high</v>
      </c>
      <c r="H65" s="65" t="str">
        <f>IF(Indicateurs!H65&gt;25%,"extremely high",IF(Indicateurs!H65&gt;20%,"very high",IF(Indicateurs!H65&gt;=15%,"high",IF(Indicateurs!H65&gt;=10%,"moderate","low"))))</f>
        <v>low</v>
      </c>
      <c r="I65" s="48" t="str">
        <f>IF(Indicateurs!I65&gt;40,"extremely high",IF(Indicateurs!I65&gt;30,"very high",IF(Indicateurs!I65&gt;=20,"high",IF(Indicateurs!I65&gt;=10,"moderate","low"))))</f>
        <v>low</v>
      </c>
      <c r="J65" s="47" t="str">
        <f>IF(Indicateurs!J65&gt;20,"extremely high",IF(Indicateurs!J65&gt;15,"very high",IF(Indicateurs!J65&gt;=10,"high",IF(Indicateurs!J65&gt;=5,"moderate","low"))))</f>
        <v>low</v>
      </c>
      <c r="K65" s="47" t="str">
        <f>IF(Indicateurs!K65&gt;50,"extremely high",IF(Indicateurs!K65&gt;40,"very high",IF(Indicateurs!K65&gt;=30,"high",IF(Indicateurs!K65&gt;=20,"moderate","low"))))</f>
        <v>high</v>
      </c>
      <c r="L65" s="47" t="str">
        <f>IF(Indicateurs!L65&gt;=62,"extremely high",
IF(Indicateurs!L65&gt;=39,"very high",
IF(Indicateurs!L65&gt;=33,"high",
IF(Indicateurs!L65&gt;=15,"moderate","low"))))</f>
        <v>extremely high</v>
      </c>
      <c r="M65" s="47" t="str">
        <f>IF(Indicateurs!M65&gt;=95,"extremely high",
IF(Indicateurs!M65&gt;=77,"very high",
IF(Indicateurs!M65&gt;=74,"high",
IF(Indicateurs!M65&gt;=59,"moderate","low"))))</f>
        <v>moderate</v>
      </c>
      <c r="N65" s="47" t="str">
        <f>IF(Indicateurs!N65&gt;=64,"extremely high",
IF(Indicateurs!N65&gt;=42,"very high",
IF(Indicateurs!N65&gt;=39,"high",
IF(Indicateurs!N65&gt;=20,"moderate","low"))))</f>
        <v>low</v>
      </c>
      <c r="O65" s="47" t="str">
        <f>IF(Indicateurs!O65&gt;40,"extremely high",IF(Indicateurs!O65&gt;30,"very high",IF(Indicateurs!O65&gt;=20,"high",IF(Indicateurs!O65&gt;=10,"moderate","low"))))</f>
        <v>moderate</v>
      </c>
      <c r="P65" s="47" t="str">
        <f>IF(Indicateurs!P65&gt;70,"extremely high",IF(Indicateurs!P65&gt;60,"very high",IF(Indicateurs!P65&gt;=50,"high",IF(Indicateurs!P65&gt;=40,"moderate","low"))))</f>
        <v>extremely high</v>
      </c>
      <c r="Q65" s="47" t="str">
        <f>IF(Indicateurs!Q65&gt;40,"extremely high",IF(Indicateurs!Q65&gt;30,"very high",IF(Indicateurs!Q65&gt;=20,"high",IF(Indicateurs!Q65&gt;=10,"moderate","low"))))</f>
        <v>low</v>
      </c>
      <c r="R65" s="47" t="str">
        <f>IF(Indicateurs!R65&gt;40,"extremely high",IF(Indicateurs!R65&gt;30,"very high",IF(Indicateurs!R65&gt;=20,"high",IF(Indicateurs!R65&gt;=10,"moderate","low"))))</f>
        <v>high</v>
      </c>
      <c r="S65" s="67" t="str">
        <f>IF(Indicateurs!S65&gt;85,"extremely high",IF(Indicateurs!S65&gt;70,"very high",IF(Indicateurs!S65&gt;=55,"high",IF(Indicateurs!S65&gt;=40,"moderate","low"))))</f>
        <v>high</v>
      </c>
    </row>
    <row r="66" spans="1:19">
      <c r="A66" s="54" t="s">
        <v>137</v>
      </c>
      <c r="B66" s="46" t="s">
        <v>150</v>
      </c>
      <c r="C66" s="29">
        <f t="shared" si="3"/>
        <v>9</v>
      </c>
      <c r="D66" s="29">
        <f t="shared" si="4"/>
        <v>3</v>
      </c>
      <c r="E66" s="29">
        <f t="shared" si="5"/>
        <v>3</v>
      </c>
      <c r="F66" s="47" t="str">
        <f>IF(Indicateurs!F66&gt;60,"extremely high",IF(Indicateurs!F66&gt;50,"very high",IF(Indicateurs!F66&gt;=40,"high",IF(Indicateurs!F66&gt;=30,"moderate","low"))))</f>
        <v>high</v>
      </c>
      <c r="G66" s="47" t="str">
        <f>IF(Indicateurs!G66&gt;60,"extremely high",IF(Indicateurs!G66&gt;50,"very high",IF(Indicateurs!G66&gt;=40,"high",IF(Indicateurs!G66&gt;=30,"moderate","low"))))</f>
        <v>high</v>
      </c>
      <c r="H66" s="65" t="str">
        <f>IF(Indicateurs!H66&gt;25%,"extremely high",IF(Indicateurs!H66&gt;20%,"very high",IF(Indicateurs!H66&gt;=15%,"high",IF(Indicateurs!H66&gt;=10%,"moderate","low"))))</f>
        <v>low</v>
      </c>
      <c r="I66" s="48" t="str">
        <f>IF(Indicateurs!I66&gt;40,"extremely high",IF(Indicateurs!I66&gt;30,"very high",IF(Indicateurs!I66&gt;=20,"high",IF(Indicateurs!I66&gt;=10,"moderate","low"))))</f>
        <v>high</v>
      </c>
      <c r="J66" s="47" t="str">
        <f>IF(Indicateurs!J66&gt;20,"extremely high",IF(Indicateurs!J66&gt;15,"very high",IF(Indicateurs!J66&gt;=10,"high",IF(Indicateurs!J66&gt;=5,"moderate","low"))))</f>
        <v>low</v>
      </c>
      <c r="K66" s="47" t="str">
        <f>IF(Indicateurs!K66&gt;50,"extremely high",IF(Indicateurs!K66&gt;40,"very high",IF(Indicateurs!K66&gt;=30,"high",IF(Indicateurs!K66&gt;=20,"moderate","low"))))</f>
        <v>extremely high</v>
      </c>
      <c r="L66" s="47" t="str">
        <f>IF(Indicateurs!L66&gt;=62,"extremely high",
IF(Indicateurs!L66&gt;=39,"very high",
IF(Indicateurs!L66&gt;=33,"high",
IF(Indicateurs!L66&gt;=15,"moderate","low"))))</f>
        <v>moderate</v>
      </c>
      <c r="M66" s="47" t="str">
        <f>IF(Indicateurs!M66&gt;=95,"extremely high",
IF(Indicateurs!M66&gt;=77,"very high",
IF(Indicateurs!M66&gt;=74,"high",
IF(Indicateurs!M66&gt;=59,"moderate","low"))))</f>
        <v>very high</v>
      </c>
      <c r="N66" s="47" t="str">
        <f>IF(Indicateurs!N66&gt;=64,"extremely high",
IF(Indicateurs!N66&gt;=42,"very high",
IF(Indicateurs!N66&gt;=39,"high",
IF(Indicateurs!N66&gt;=20,"moderate","low"))))</f>
        <v>moderate</v>
      </c>
      <c r="O66" s="47" t="str">
        <f>IF(Indicateurs!O66&gt;40,"extremely high",IF(Indicateurs!O66&gt;30,"very high",IF(Indicateurs!O66&gt;=20,"high",IF(Indicateurs!O66&gt;=10,"moderate","low"))))</f>
        <v>very high</v>
      </c>
      <c r="P66" s="47" t="str">
        <f>IF(Indicateurs!P66&gt;70,"extremely high",IF(Indicateurs!P66&gt;60,"very high",IF(Indicateurs!P66&gt;=50,"high",IF(Indicateurs!P66&gt;=40,"moderate","low"))))</f>
        <v>moderate</v>
      </c>
      <c r="Q66" s="47" t="str">
        <f>IF(Indicateurs!Q66&gt;40,"extremely high",IF(Indicateurs!Q66&gt;30,"very high",IF(Indicateurs!Q66&gt;=20,"high",IF(Indicateurs!Q66&gt;=10,"moderate","low"))))</f>
        <v>low</v>
      </c>
      <c r="R66" s="47" t="str">
        <f>IF(Indicateurs!R66&gt;40,"extremely high",IF(Indicateurs!R66&gt;30,"very high",IF(Indicateurs!R66&gt;=20,"high",IF(Indicateurs!R66&gt;=10,"moderate","low"))))</f>
        <v>low</v>
      </c>
      <c r="S66" s="67" t="str">
        <f>IF(Indicateurs!S66&gt;85,"extremely high",IF(Indicateurs!S66&gt;70,"very high",IF(Indicateurs!S66&gt;=55,"high",IF(Indicateurs!S66&gt;=40,"moderate","low"))))</f>
        <v>high</v>
      </c>
    </row>
    <row r="67" spans="1:19">
      <c r="A67" s="54" t="s">
        <v>137</v>
      </c>
      <c r="B67" s="46" t="s">
        <v>151</v>
      </c>
      <c r="C67" s="29">
        <f t="shared" ref="C67:C98" si="6">SUM(D67)+(E67)*2</f>
        <v>6</v>
      </c>
      <c r="D67" s="29">
        <f t="shared" ref="D67:D74" si="7">SUM(IF(F67="extremely high",5,IF(F67="very high",4,
IF(F67="high",3,
IF(F67="moderate",2,
IF(F67="low",1,0))))))</f>
        <v>2</v>
      </c>
      <c r="E67" s="29">
        <f t="shared" ref="E67:E74" si="8">SUM(IF(G67="extremely high",5,IF(G67="very high",4,
IF(G67="high",3,
IF(G67="moderate",2,
IF(G67="low",1,0))))))</f>
        <v>2</v>
      </c>
      <c r="F67" s="47" t="str">
        <f>IF(Indicateurs!F67&gt;60,"extremely high",IF(Indicateurs!F67&gt;50,"very high",IF(Indicateurs!F67&gt;=40,"high",IF(Indicateurs!F67&gt;=30,"moderate","low"))))</f>
        <v>moderate</v>
      </c>
      <c r="G67" s="47" t="str">
        <f>IF(Indicateurs!G67&gt;60,"extremely high",IF(Indicateurs!G67&gt;50,"very high",IF(Indicateurs!G67&gt;=40,"high",IF(Indicateurs!G67&gt;=30,"moderate","low"))))</f>
        <v>moderate</v>
      </c>
      <c r="H67" s="65" t="str">
        <f>IF(Indicateurs!H67&gt;25%,"extremely high",IF(Indicateurs!H67&gt;20%,"very high",IF(Indicateurs!H67&gt;=15%,"high",IF(Indicateurs!H67&gt;=10%,"moderate","low"))))</f>
        <v>low</v>
      </c>
      <c r="I67" s="48" t="str">
        <f>IF(Indicateurs!I67&gt;40,"extremely high",IF(Indicateurs!I67&gt;30,"very high",IF(Indicateurs!I67&gt;=20,"high",IF(Indicateurs!I67&gt;=10,"moderate","low"))))</f>
        <v>high</v>
      </c>
      <c r="J67" s="47" t="str">
        <f>IF(Indicateurs!J67&gt;20,"extremely high",IF(Indicateurs!J67&gt;15,"very high",IF(Indicateurs!J67&gt;=10,"high",IF(Indicateurs!J67&gt;=5,"moderate","low"))))</f>
        <v>low</v>
      </c>
      <c r="K67" s="47" t="str">
        <f>IF(Indicateurs!K67&gt;50,"extremely high",IF(Indicateurs!K67&gt;40,"very high",IF(Indicateurs!K67&gt;=30,"high",IF(Indicateurs!K67&gt;=20,"moderate","low"))))</f>
        <v>very high</v>
      </c>
      <c r="L67" s="47" t="str">
        <f>IF(Indicateurs!L67&gt;=62,"extremely high",
IF(Indicateurs!L67&gt;=39,"very high",
IF(Indicateurs!L67&gt;=33,"high",
IF(Indicateurs!L67&gt;=15,"moderate","low"))))</f>
        <v>very high</v>
      </c>
      <c r="M67" s="47" t="str">
        <f>IF(Indicateurs!M67&gt;=95,"extremely high",
IF(Indicateurs!M67&gt;=77,"very high",
IF(Indicateurs!M67&gt;=74,"high",
IF(Indicateurs!M67&gt;=59,"moderate","low"))))</f>
        <v>extremely high</v>
      </c>
      <c r="N67" s="47" t="str">
        <f>IF(Indicateurs!N67&gt;=64,"extremely high",
IF(Indicateurs!N67&gt;=42,"very high",
IF(Indicateurs!N67&gt;=39,"high",
IF(Indicateurs!N67&gt;=20,"moderate","low"))))</f>
        <v>very high</v>
      </c>
      <c r="O67" s="47" t="str">
        <f>IF(Indicateurs!O67&gt;40,"extremely high",IF(Indicateurs!O67&gt;30,"very high",IF(Indicateurs!O67&gt;=20,"high",IF(Indicateurs!O67&gt;=10,"moderate","low"))))</f>
        <v>moderate</v>
      </c>
      <c r="P67" s="47" t="str">
        <f>IF(Indicateurs!P67&gt;70,"extremely high",IF(Indicateurs!P67&gt;60,"very high",IF(Indicateurs!P67&gt;=50,"high",IF(Indicateurs!P67&gt;=40,"moderate","low"))))</f>
        <v>moderate</v>
      </c>
      <c r="Q67" s="47" t="str">
        <f>IF(Indicateurs!Q67&gt;40,"extremely high",IF(Indicateurs!Q67&gt;30,"very high",IF(Indicateurs!Q67&gt;=20,"high",IF(Indicateurs!Q67&gt;=10,"moderate","low"))))</f>
        <v>low</v>
      </c>
      <c r="R67" s="47" t="str">
        <f>IF(Indicateurs!R67&gt;40,"extremely high",IF(Indicateurs!R67&gt;30,"very high",IF(Indicateurs!R67&gt;=20,"high",IF(Indicateurs!R67&gt;=10,"moderate","low"))))</f>
        <v>moderate</v>
      </c>
      <c r="S67" s="67" t="str">
        <f>IF(Indicateurs!S67&gt;85,"extremely high",IF(Indicateurs!S67&gt;70,"very high",IF(Indicateurs!S67&gt;=55,"high",IF(Indicateurs!S67&gt;=40,"moderate","low"))))</f>
        <v>very high</v>
      </c>
    </row>
    <row r="68" spans="1:19">
      <c r="A68" s="54" t="s">
        <v>137</v>
      </c>
      <c r="B68" s="46" t="s">
        <v>152</v>
      </c>
      <c r="C68" s="29">
        <f t="shared" si="6"/>
        <v>9</v>
      </c>
      <c r="D68" s="29">
        <f t="shared" si="7"/>
        <v>1</v>
      </c>
      <c r="E68" s="29">
        <f t="shared" si="8"/>
        <v>4</v>
      </c>
      <c r="F68" s="47" t="str">
        <f>IF(Indicateurs!F68&gt;60,"extremely high",IF(Indicateurs!F68&gt;50,"very high",IF(Indicateurs!F68&gt;=40,"high",IF(Indicateurs!F68&gt;=30,"moderate","low"))))</f>
        <v>low</v>
      </c>
      <c r="G68" s="47" t="str">
        <f>IF(Indicateurs!G68&gt;60,"extremely high",IF(Indicateurs!G68&gt;50,"very high",IF(Indicateurs!G68&gt;=40,"high",IF(Indicateurs!G68&gt;=30,"moderate","low"))))</f>
        <v>very high</v>
      </c>
      <c r="H68" s="65" t="str">
        <f>IF(Indicateurs!H68&gt;25%,"extremely high",IF(Indicateurs!H68&gt;20%,"very high",IF(Indicateurs!H68&gt;=15%,"high",IF(Indicateurs!H68&gt;=10%,"moderate","low"))))</f>
        <v>low</v>
      </c>
      <c r="I68" s="48" t="str">
        <f>IF(Indicateurs!I68&gt;40,"extremely high",IF(Indicateurs!I68&gt;30,"very high",IF(Indicateurs!I68&gt;=20,"high",IF(Indicateurs!I68&gt;=10,"moderate","low"))))</f>
        <v>moderate</v>
      </c>
      <c r="J68" s="47" t="str">
        <f>IF(Indicateurs!J68&gt;20,"extremely high",IF(Indicateurs!J68&gt;15,"very high",IF(Indicateurs!J68&gt;=10,"high",IF(Indicateurs!J68&gt;=5,"moderate","low"))))</f>
        <v>low</v>
      </c>
      <c r="K68" s="47" t="str">
        <f>IF(Indicateurs!K68&gt;50,"extremely high",IF(Indicateurs!K68&gt;40,"very high",IF(Indicateurs!K68&gt;=30,"high",IF(Indicateurs!K68&gt;=20,"moderate","low"))))</f>
        <v>extremely high</v>
      </c>
      <c r="L68" s="47" t="str">
        <f>IF(Indicateurs!L68&gt;=62,"extremely high",
IF(Indicateurs!L68&gt;=39,"very high",
IF(Indicateurs!L68&gt;=33,"high",
IF(Indicateurs!L68&gt;=15,"moderate","low"))))</f>
        <v>moderate</v>
      </c>
      <c r="M68" s="47" t="str">
        <f>IF(Indicateurs!M68&gt;=95,"extremely high",
IF(Indicateurs!M68&gt;=77,"very high",
IF(Indicateurs!M68&gt;=74,"high",
IF(Indicateurs!M68&gt;=59,"moderate","low"))))</f>
        <v>moderate</v>
      </c>
      <c r="N68" s="47" t="str">
        <f>IF(Indicateurs!N68&gt;=64,"extremely high",
IF(Indicateurs!N68&gt;=42,"very high",
IF(Indicateurs!N68&gt;=39,"high",
IF(Indicateurs!N68&gt;=20,"moderate","low"))))</f>
        <v>moderate</v>
      </c>
      <c r="O68" s="47" t="str">
        <f>IF(Indicateurs!O68&gt;40,"extremely high",IF(Indicateurs!O68&gt;30,"very high",IF(Indicateurs!O68&gt;=20,"high",IF(Indicateurs!O68&gt;=10,"moderate","low"))))</f>
        <v>moderate</v>
      </c>
      <c r="P68" s="47" t="str">
        <f>IF(Indicateurs!P68&gt;70,"extremely high",IF(Indicateurs!P68&gt;60,"very high",IF(Indicateurs!P68&gt;=50,"high",IF(Indicateurs!P68&gt;=40,"moderate","low"))))</f>
        <v>extremely high</v>
      </c>
      <c r="Q68" s="47" t="str">
        <f>IF(Indicateurs!Q68&gt;40,"extremely high",IF(Indicateurs!Q68&gt;30,"very high",IF(Indicateurs!Q68&gt;=20,"high",IF(Indicateurs!Q68&gt;=10,"moderate","low"))))</f>
        <v>moderate</v>
      </c>
      <c r="R68" s="47" t="str">
        <f>IF(Indicateurs!R68&gt;40,"extremely high",IF(Indicateurs!R68&gt;30,"very high",IF(Indicateurs!R68&gt;=20,"high",IF(Indicateurs!R68&gt;=10,"moderate","low"))))</f>
        <v>low</v>
      </c>
      <c r="S68" s="67" t="str">
        <f>IF(Indicateurs!S68&gt;85,"extremely high",IF(Indicateurs!S68&gt;70,"very high",IF(Indicateurs!S68&gt;=55,"high",IF(Indicateurs!S68&gt;=40,"moderate","low"))))</f>
        <v>high</v>
      </c>
    </row>
    <row r="69" spans="1:19">
      <c r="A69" s="54" t="s">
        <v>137</v>
      </c>
      <c r="B69" s="46" t="s">
        <v>153</v>
      </c>
      <c r="C69" s="29">
        <f t="shared" si="6"/>
        <v>9</v>
      </c>
      <c r="D69" s="29">
        <f t="shared" si="7"/>
        <v>3</v>
      </c>
      <c r="E69" s="29">
        <f t="shared" si="8"/>
        <v>3</v>
      </c>
      <c r="F69" s="47" t="str">
        <f>IF(Indicateurs!F69&gt;60,"extremely high",IF(Indicateurs!F69&gt;50,"very high",IF(Indicateurs!F69&gt;=40,"high",IF(Indicateurs!F69&gt;=30,"moderate","low"))))</f>
        <v>high</v>
      </c>
      <c r="G69" s="47" t="str">
        <f>IF(Indicateurs!G69&gt;60,"extremely high",IF(Indicateurs!G69&gt;50,"very high",IF(Indicateurs!G69&gt;=40,"high",IF(Indicateurs!G69&gt;=30,"moderate","low"))))</f>
        <v>high</v>
      </c>
      <c r="H69" s="65" t="str">
        <f>IF(Indicateurs!H69&gt;25%,"extremely high",IF(Indicateurs!H69&gt;20%,"very high",IF(Indicateurs!H69&gt;=15%,"high",IF(Indicateurs!H69&gt;=10%,"moderate","low"))))</f>
        <v>low</v>
      </c>
      <c r="I69" s="48" t="str">
        <f>IF(Indicateurs!I69&gt;40,"extremely high",IF(Indicateurs!I69&gt;30,"very high",IF(Indicateurs!I69&gt;=20,"high",IF(Indicateurs!I69&gt;=10,"moderate","low"))))</f>
        <v>low</v>
      </c>
      <c r="J69" s="47" t="str">
        <f>IF(Indicateurs!J69&gt;20,"extremely high",IF(Indicateurs!J69&gt;15,"very high",IF(Indicateurs!J69&gt;=10,"high",IF(Indicateurs!J69&gt;=5,"moderate","low"))))</f>
        <v>low</v>
      </c>
      <c r="K69" s="47" t="str">
        <f>IF(Indicateurs!K69&gt;50,"extremely high",IF(Indicateurs!K69&gt;40,"very high",IF(Indicateurs!K69&gt;=30,"high",IF(Indicateurs!K69&gt;=20,"moderate","low"))))</f>
        <v>very high</v>
      </c>
      <c r="L69" s="47" t="str">
        <f>IF(Indicateurs!L69&gt;=62,"extremely high",
IF(Indicateurs!L69&gt;=39,"very high",
IF(Indicateurs!L69&gt;=33,"high",
IF(Indicateurs!L69&gt;=15,"moderate","low"))))</f>
        <v>very high</v>
      </c>
      <c r="M69" s="47" t="str">
        <f>IF(Indicateurs!M69&gt;=95,"extremely high",
IF(Indicateurs!M69&gt;=77,"very high",
IF(Indicateurs!M69&gt;=74,"high",
IF(Indicateurs!M69&gt;=59,"moderate","low"))))</f>
        <v>very high</v>
      </c>
      <c r="N69" s="47" t="str">
        <f>IF(Indicateurs!N69&gt;=64,"extremely high",
IF(Indicateurs!N69&gt;=42,"very high",
IF(Indicateurs!N69&gt;=39,"high",
IF(Indicateurs!N69&gt;=20,"moderate","low"))))</f>
        <v>extremely high</v>
      </c>
      <c r="O69" s="47" t="str">
        <f>IF(Indicateurs!O69&gt;40,"extremely high",IF(Indicateurs!O69&gt;30,"very high",IF(Indicateurs!O69&gt;=20,"high",IF(Indicateurs!O69&gt;=10,"moderate","low"))))</f>
        <v>very high</v>
      </c>
      <c r="P69" s="47" t="str">
        <f>IF(Indicateurs!P69&gt;70,"extremely high",IF(Indicateurs!P69&gt;60,"very high",IF(Indicateurs!P69&gt;=50,"high",IF(Indicateurs!P69&gt;=40,"moderate","low"))))</f>
        <v>low</v>
      </c>
      <c r="Q69" s="47" t="str">
        <f>IF(Indicateurs!Q69&gt;40,"extremely high",IF(Indicateurs!Q69&gt;30,"very high",IF(Indicateurs!Q69&gt;=20,"high",IF(Indicateurs!Q69&gt;=10,"moderate","low"))))</f>
        <v>low</v>
      </c>
      <c r="R69" s="47" t="str">
        <f>IF(Indicateurs!R69&gt;40,"extremely high",IF(Indicateurs!R69&gt;30,"very high",IF(Indicateurs!R69&gt;=20,"high",IF(Indicateurs!R69&gt;=10,"moderate","low"))))</f>
        <v>low</v>
      </c>
      <c r="S69" s="67" t="str">
        <f>IF(Indicateurs!S69&gt;85,"extremely high",IF(Indicateurs!S69&gt;70,"very high",IF(Indicateurs!S69&gt;=55,"high",IF(Indicateurs!S69&gt;=40,"moderate","low"))))</f>
        <v>moderate</v>
      </c>
    </row>
    <row r="70" spans="1:19">
      <c r="A70" s="54" t="s">
        <v>137</v>
      </c>
      <c r="B70" s="46" t="s">
        <v>154</v>
      </c>
      <c r="C70" s="29">
        <f t="shared" si="6"/>
        <v>10</v>
      </c>
      <c r="D70" s="29">
        <f t="shared" si="7"/>
        <v>2</v>
      </c>
      <c r="E70" s="29">
        <f t="shared" si="8"/>
        <v>4</v>
      </c>
      <c r="F70" s="47" t="str">
        <f>IF(Indicateurs!F70&gt;60,"extremely high",IF(Indicateurs!F70&gt;50,"very high",IF(Indicateurs!F70&gt;=40,"high",IF(Indicateurs!F70&gt;=30,"moderate","low"))))</f>
        <v>moderate</v>
      </c>
      <c r="G70" s="47" t="str">
        <f>IF(Indicateurs!G70&gt;60,"extremely high",IF(Indicateurs!G70&gt;50,"very high",IF(Indicateurs!G70&gt;=40,"high",IF(Indicateurs!G70&gt;=30,"moderate","low"))))</f>
        <v>very high</v>
      </c>
      <c r="H70" s="65" t="str">
        <f>IF(Indicateurs!H70&gt;25%,"extremely high",IF(Indicateurs!H70&gt;20%,"very high",IF(Indicateurs!H70&gt;=15%,"high",IF(Indicateurs!H70&gt;=10%,"moderate","low"))))</f>
        <v>low</v>
      </c>
      <c r="I70" s="48" t="str">
        <f>IF(Indicateurs!I70&gt;40,"extremely high",IF(Indicateurs!I70&gt;30,"very high",IF(Indicateurs!I70&gt;=20,"high",IF(Indicateurs!I70&gt;=10,"moderate","low"))))</f>
        <v>high</v>
      </c>
      <c r="J70" s="47" t="str">
        <f>IF(Indicateurs!J70&gt;20,"extremely high",IF(Indicateurs!J70&gt;15,"very high",IF(Indicateurs!J70&gt;=10,"high",IF(Indicateurs!J70&gt;=5,"moderate","low"))))</f>
        <v>low</v>
      </c>
      <c r="K70" s="47" t="str">
        <f>IF(Indicateurs!K70&gt;50,"extremely high",IF(Indicateurs!K70&gt;40,"very high",IF(Indicateurs!K70&gt;=30,"high",IF(Indicateurs!K70&gt;=20,"moderate","low"))))</f>
        <v>extremely high</v>
      </c>
      <c r="L70" s="47" t="str">
        <f>IF(Indicateurs!L70&gt;=62,"extremely high",
IF(Indicateurs!L70&gt;=39,"very high",
IF(Indicateurs!L70&gt;=33,"high",
IF(Indicateurs!L70&gt;=15,"moderate","low"))))</f>
        <v>moderate</v>
      </c>
      <c r="M70" s="47" t="str">
        <f>IF(Indicateurs!M70&gt;=95,"extremely high",
IF(Indicateurs!M70&gt;=77,"very high",
IF(Indicateurs!M70&gt;=74,"high",
IF(Indicateurs!M70&gt;=59,"moderate","low"))))</f>
        <v>moderate</v>
      </c>
      <c r="N70" s="47" t="str">
        <f>IF(Indicateurs!N70&gt;=64,"extremely high",
IF(Indicateurs!N70&gt;=42,"very high",
IF(Indicateurs!N70&gt;=39,"high",
IF(Indicateurs!N70&gt;=20,"moderate","low"))))</f>
        <v>moderate</v>
      </c>
      <c r="O70" s="47" t="str">
        <f>IF(Indicateurs!O70&gt;40,"extremely high",IF(Indicateurs!O70&gt;30,"very high",IF(Indicateurs!O70&gt;=20,"high",IF(Indicateurs!O70&gt;=10,"moderate","low"))))</f>
        <v>very high</v>
      </c>
      <c r="P70" s="47" t="str">
        <f>IF(Indicateurs!P70&gt;70,"extremely high",IF(Indicateurs!P70&gt;60,"very high",IF(Indicateurs!P70&gt;=50,"high",IF(Indicateurs!P70&gt;=40,"moderate","low"))))</f>
        <v>very high</v>
      </c>
      <c r="Q70" s="47" t="str">
        <f>IF(Indicateurs!Q70&gt;40,"extremely high",IF(Indicateurs!Q70&gt;30,"very high",IF(Indicateurs!Q70&gt;=20,"high",IF(Indicateurs!Q70&gt;=10,"moderate","low"))))</f>
        <v>low</v>
      </c>
      <c r="R70" s="47" t="str">
        <f>IF(Indicateurs!R70&gt;40,"extremely high",IF(Indicateurs!R70&gt;30,"very high",IF(Indicateurs!R70&gt;=20,"high",IF(Indicateurs!R70&gt;=10,"moderate","low"))))</f>
        <v>low</v>
      </c>
      <c r="S70" s="67" t="str">
        <f>IF(Indicateurs!S70&gt;85,"extremely high",IF(Indicateurs!S70&gt;70,"very high",IF(Indicateurs!S70&gt;=55,"high",IF(Indicateurs!S70&gt;=40,"moderate","low"))))</f>
        <v>moderate</v>
      </c>
    </row>
    <row r="71" spans="1:19">
      <c r="A71" s="54" t="s">
        <v>137</v>
      </c>
      <c r="B71" s="46" t="s">
        <v>155</v>
      </c>
      <c r="C71" s="29">
        <f t="shared" si="6"/>
        <v>11</v>
      </c>
      <c r="D71" s="29">
        <f t="shared" si="7"/>
        <v>1</v>
      </c>
      <c r="E71" s="29">
        <f t="shared" si="8"/>
        <v>5</v>
      </c>
      <c r="F71" s="47" t="str">
        <f>IF(Indicateurs!F71&gt;60,"extremely high",IF(Indicateurs!F71&gt;50,"very high",IF(Indicateurs!F71&gt;=40,"high",IF(Indicateurs!F71&gt;=30,"moderate","low"))))</f>
        <v>low</v>
      </c>
      <c r="G71" s="47" t="str">
        <f>IF(Indicateurs!G71&gt;60,"extremely high",IF(Indicateurs!G71&gt;50,"very high",IF(Indicateurs!G71&gt;=40,"high",IF(Indicateurs!G71&gt;=30,"moderate","low"))))</f>
        <v>extremely high</v>
      </c>
      <c r="H71" s="65" t="str">
        <f>IF(Indicateurs!H71&gt;25%,"extremely high",IF(Indicateurs!H71&gt;20%,"very high",IF(Indicateurs!H71&gt;=15%,"high",IF(Indicateurs!H71&gt;=10%,"moderate","low"))))</f>
        <v>low</v>
      </c>
      <c r="I71" s="48" t="str">
        <f>IF(Indicateurs!I71&gt;40,"extremely high",IF(Indicateurs!I71&gt;30,"very high",IF(Indicateurs!I71&gt;=20,"high",IF(Indicateurs!I71&gt;=10,"moderate","low"))))</f>
        <v>low</v>
      </c>
      <c r="J71" s="47" t="str">
        <f>IF(Indicateurs!J71&gt;20,"extremely high",IF(Indicateurs!J71&gt;15,"very high",IF(Indicateurs!J71&gt;=10,"high",IF(Indicateurs!J71&gt;=5,"moderate","low"))))</f>
        <v>low</v>
      </c>
      <c r="K71" s="47" t="str">
        <f>IF(Indicateurs!K71&gt;50,"extremely high",IF(Indicateurs!K71&gt;40,"very high",IF(Indicateurs!K71&gt;=30,"high",IF(Indicateurs!K71&gt;=20,"moderate","low"))))</f>
        <v>high</v>
      </c>
      <c r="L71" s="47" t="str">
        <f>IF(Indicateurs!L71&gt;=62,"extremely high",
IF(Indicateurs!L71&gt;=39,"very high",
IF(Indicateurs!L71&gt;=33,"high",
IF(Indicateurs!L71&gt;=15,"moderate","low"))))</f>
        <v>low</v>
      </c>
      <c r="M71" s="47" t="str">
        <f>IF(Indicateurs!M71&gt;=95,"extremely high",
IF(Indicateurs!M71&gt;=77,"very high",
IF(Indicateurs!M71&gt;=74,"high",
IF(Indicateurs!M71&gt;=59,"moderate","low"))))</f>
        <v>moderate</v>
      </c>
      <c r="N71" s="47" t="str">
        <f>IF(Indicateurs!N71&gt;=64,"extremely high",
IF(Indicateurs!N71&gt;=42,"very high",
IF(Indicateurs!N71&gt;=39,"high",
IF(Indicateurs!N71&gt;=20,"moderate","low"))))</f>
        <v>high</v>
      </c>
      <c r="O71" s="47" t="str">
        <f>IF(Indicateurs!O71&gt;40,"extremely high",IF(Indicateurs!O71&gt;30,"very high",IF(Indicateurs!O71&gt;=20,"high",IF(Indicateurs!O71&gt;=10,"moderate","low"))))</f>
        <v>moderate</v>
      </c>
      <c r="P71" s="47" t="str">
        <f>IF(Indicateurs!P71&gt;70,"extremely high",IF(Indicateurs!P71&gt;60,"very high",IF(Indicateurs!P71&gt;=50,"high",IF(Indicateurs!P71&gt;=40,"moderate","low"))))</f>
        <v>extremely high</v>
      </c>
      <c r="Q71" s="47" t="str">
        <f>IF(Indicateurs!Q71&gt;40,"extremely high",IF(Indicateurs!Q71&gt;30,"very high",IF(Indicateurs!Q71&gt;=20,"high",IF(Indicateurs!Q71&gt;=10,"moderate","low"))))</f>
        <v>low</v>
      </c>
      <c r="R71" s="47" t="str">
        <f>IF(Indicateurs!R71&gt;40,"extremely high",IF(Indicateurs!R71&gt;30,"very high",IF(Indicateurs!R71&gt;=20,"high",IF(Indicateurs!R71&gt;=10,"moderate","low"))))</f>
        <v>low</v>
      </c>
      <c r="S71" s="67" t="str">
        <f>IF(Indicateurs!S71&gt;85,"extremely high",IF(Indicateurs!S71&gt;70,"very high",IF(Indicateurs!S71&gt;=55,"high",IF(Indicateurs!S71&gt;=40,"moderate","low"))))</f>
        <v>high</v>
      </c>
    </row>
    <row r="72" spans="1:19">
      <c r="A72" s="54" t="s">
        <v>137</v>
      </c>
      <c r="B72" s="46" t="s">
        <v>156</v>
      </c>
      <c r="C72" s="29">
        <f t="shared" si="6"/>
        <v>10</v>
      </c>
      <c r="D72" s="29">
        <f t="shared" si="7"/>
        <v>4</v>
      </c>
      <c r="E72" s="29">
        <f t="shared" si="8"/>
        <v>3</v>
      </c>
      <c r="F72" s="47" t="str">
        <f>IF(Indicateurs!F72&gt;60,"extremely high",IF(Indicateurs!F72&gt;50,"very high",IF(Indicateurs!F72&gt;=40,"high",IF(Indicateurs!F72&gt;=30,"moderate","low"))))</f>
        <v>very high</v>
      </c>
      <c r="G72" s="47" t="str">
        <f>IF(Indicateurs!G72&gt;60,"extremely high",IF(Indicateurs!G72&gt;50,"very high",IF(Indicateurs!G72&gt;=40,"high",IF(Indicateurs!G72&gt;=30,"moderate","low"))))</f>
        <v>high</v>
      </c>
      <c r="H72" s="65" t="str">
        <f>IF(Indicateurs!H72&gt;25%,"extremely high",IF(Indicateurs!H72&gt;20%,"very high",IF(Indicateurs!H72&gt;=15%,"high",IF(Indicateurs!H72&gt;=10%,"moderate","low"))))</f>
        <v>low</v>
      </c>
      <c r="I72" s="48" t="str">
        <f>IF(Indicateurs!I72&gt;40,"extremely high",IF(Indicateurs!I72&gt;30,"very high",IF(Indicateurs!I72&gt;=20,"high",IF(Indicateurs!I72&gt;=10,"moderate","low"))))</f>
        <v>low</v>
      </c>
      <c r="J72" s="47" t="str">
        <f>IF(Indicateurs!J72&gt;20,"extremely high",IF(Indicateurs!J72&gt;15,"very high",IF(Indicateurs!J72&gt;=10,"high",IF(Indicateurs!J72&gt;=5,"moderate","low"))))</f>
        <v>low</v>
      </c>
      <c r="K72" s="47" t="str">
        <f>IF(Indicateurs!K72&gt;50,"extremely high",IF(Indicateurs!K72&gt;40,"very high",IF(Indicateurs!K72&gt;=30,"high",IF(Indicateurs!K72&gt;=20,"moderate","low"))))</f>
        <v>very high</v>
      </c>
      <c r="L72" s="47" t="str">
        <f>IF(Indicateurs!L72&gt;=62,"extremely high",
IF(Indicateurs!L72&gt;=39,"very high",
IF(Indicateurs!L72&gt;=33,"high",
IF(Indicateurs!L72&gt;=15,"moderate","low"))))</f>
        <v>extremely high</v>
      </c>
      <c r="M72" s="47" t="str">
        <f>IF(Indicateurs!M72&gt;=95,"extremely high",
IF(Indicateurs!M72&gt;=77,"very high",
IF(Indicateurs!M72&gt;=74,"high",
IF(Indicateurs!M72&gt;=59,"moderate","low"))))</f>
        <v>very high</v>
      </c>
      <c r="N72" s="47" t="str">
        <f>IF(Indicateurs!N72&gt;=64,"extremely high",
IF(Indicateurs!N72&gt;=42,"very high",
IF(Indicateurs!N72&gt;=39,"high",
IF(Indicateurs!N72&gt;=20,"moderate","low"))))</f>
        <v>moderate</v>
      </c>
      <c r="O72" s="47" t="str">
        <f>IF(Indicateurs!O72&gt;40,"extremely high",IF(Indicateurs!O72&gt;30,"very high",IF(Indicateurs!O72&gt;=20,"high",IF(Indicateurs!O72&gt;=10,"moderate","low"))))</f>
        <v>moderate</v>
      </c>
      <c r="P72" s="47" t="str">
        <f>IF(Indicateurs!P72&gt;70,"extremely high",IF(Indicateurs!P72&gt;60,"very high",IF(Indicateurs!P72&gt;=50,"high",IF(Indicateurs!P72&gt;=40,"moderate","low"))))</f>
        <v>moderate</v>
      </c>
      <c r="Q72" s="47" t="str">
        <f>IF(Indicateurs!Q72&gt;40,"extremely high",IF(Indicateurs!Q72&gt;30,"very high",IF(Indicateurs!Q72&gt;=20,"high",IF(Indicateurs!Q72&gt;=10,"moderate","low"))))</f>
        <v>low</v>
      </c>
      <c r="R72" s="47" t="str">
        <f>IF(Indicateurs!R72&gt;40,"extremely high",IF(Indicateurs!R72&gt;30,"very high",IF(Indicateurs!R72&gt;=20,"high",IF(Indicateurs!R72&gt;=10,"moderate","low"))))</f>
        <v>low</v>
      </c>
      <c r="S72" s="67" t="str">
        <f>IF(Indicateurs!S72&gt;85,"extremely high",IF(Indicateurs!S72&gt;70,"very high",IF(Indicateurs!S72&gt;=55,"high",IF(Indicateurs!S72&gt;=40,"moderate","low"))))</f>
        <v>high</v>
      </c>
    </row>
    <row r="73" spans="1:19">
      <c r="A73" s="54" t="s">
        <v>137</v>
      </c>
      <c r="B73" s="46" t="s">
        <v>157</v>
      </c>
      <c r="C73" s="29">
        <f t="shared" si="6"/>
        <v>11</v>
      </c>
      <c r="D73" s="29">
        <f t="shared" si="7"/>
        <v>3</v>
      </c>
      <c r="E73" s="29">
        <f t="shared" si="8"/>
        <v>4</v>
      </c>
      <c r="F73" s="47" t="str">
        <f>IF(Indicateurs!F73&gt;60,"extremely high",IF(Indicateurs!F73&gt;50,"very high",IF(Indicateurs!F73&gt;=40,"high",IF(Indicateurs!F73&gt;=30,"moderate","low"))))</f>
        <v>high</v>
      </c>
      <c r="G73" s="47" t="str">
        <f>IF(Indicateurs!G73&gt;60,"extremely high",IF(Indicateurs!G73&gt;50,"very high",IF(Indicateurs!G73&gt;=40,"high",IF(Indicateurs!G73&gt;=30,"moderate","low"))))</f>
        <v>very high</v>
      </c>
      <c r="H73" s="65" t="str">
        <f>IF(Indicateurs!H73&gt;25%,"extremely high",IF(Indicateurs!H73&gt;20%,"very high",IF(Indicateurs!H73&gt;=15%,"high",IF(Indicateurs!H73&gt;=10%,"moderate","low"))))</f>
        <v>low</v>
      </c>
      <c r="I73" s="48" t="str">
        <f>IF(Indicateurs!I73&gt;40,"extremely high",IF(Indicateurs!I73&gt;30,"very high",IF(Indicateurs!I73&gt;=20,"high",IF(Indicateurs!I73&gt;=10,"moderate","low"))))</f>
        <v>low</v>
      </c>
      <c r="J73" s="47" t="str">
        <f>IF(Indicateurs!J73&gt;20,"extremely high",IF(Indicateurs!J73&gt;15,"very high",IF(Indicateurs!J73&gt;=10,"high",IF(Indicateurs!J73&gt;=5,"moderate","low"))))</f>
        <v>low</v>
      </c>
      <c r="K73" s="47" t="str">
        <f>IF(Indicateurs!K73&gt;50,"extremely high",IF(Indicateurs!K73&gt;40,"very high",IF(Indicateurs!K73&gt;=30,"high",IF(Indicateurs!K73&gt;=20,"moderate","low"))))</f>
        <v>high</v>
      </c>
      <c r="L73" s="47" t="str">
        <f>IF(Indicateurs!L73&gt;=62,"extremely high",
IF(Indicateurs!L73&gt;=39,"very high",
IF(Indicateurs!L73&gt;=33,"high",
IF(Indicateurs!L73&gt;=15,"moderate","low"))))</f>
        <v>moderate</v>
      </c>
      <c r="M73" s="47" t="str">
        <f>IF(Indicateurs!M73&gt;=95,"extremely high",
IF(Indicateurs!M73&gt;=77,"very high",
IF(Indicateurs!M73&gt;=74,"high",
IF(Indicateurs!M73&gt;=59,"moderate","low"))))</f>
        <v>low</v>
      </c>
      <c r="N73" s="47" t="str">
        <f>IF(Indicateurs!N73&gt;=64,"extremely high",
IF(Indicateurs!N73&gt;=42,"very high",
IF(Indicateurs!N73&gt;=39,"high",
IF(Indicateurs!N73&gt;=20,"moderate","low"))))</f>
        <v>very high</v>
      </c>
      <c r="O73" s="47" t="str">
        <f>IF(Indicateurs!O73&gt;40,"extremely high",IF(Indicateurs!O73&gt;30,"very high",IF(Indicateurs!O73&gt;=20,"high",IF(Indicateurs!O73&gt;=10,"moderate","low"))))</f>
        <v>moderate</v>
      </c>
      <c r="P73" s="47" t="str">
        <f>IF(Indicateurs!P73&gt;70,"extremely high",IF(Indicateurs!P73&gt;60,"very high",IF(Indicateurs!P73&gt;=50,"high",IF(Indicateurs!P73&gt;=40,"moderate","low"))))</f>
        <v>low</v>
      </c>
      <c r="Q73" s="47" t="str">
        <f>IF(Indicateurs!Q73&gt;40,"extremely high",IF(Indicateurs!Q73&gt;30,"very high",IF(Indicateurs!Q73&gt;=20,"high",IF(Indicateurs!Q73&gt;=10,"moderate","low"))))</f>
        <v>moderate</v>
      </c>
      <c r="R73" s="47" t="str">
        <f>IF(Indicateurs!R73&gt;40,"extremely high",IF(Indicateurs!R73&gt;30,"very high",IF(Indicateurs!R73&gt;=20,"high",IF(Indicateurs!R73&gt;=10,"moderate","low"))))</f>
        <v>low</v>
      </c>
      <c r="S73" s="67" t="str">
        <f>IF(Indicateurs!S73&gt;85,"extremely high",IF(Indicateurs!S73&gt;70,"very high",IF(Indicateurs!S73&gt;=55,"high",IF(Indicateurs!S73&gt;=40,"moderate","low"))))</f>
        <v>low</v>
      </c>
    </row>
    <row r="74" spans="1:19" ht="15" thickBot="1">
      <c r="A74" s="58" t="s">
        <v>137</v>
      </c>
      <c r="B74" s="59" t="s">
        <v>158</v>
      </c>
      <c r="C74" s="60">
        <f t="shared" si="6"/>
        <v>10</v>
      </c>
      <c r="D74" s="60">
        <f t="shared" si="7"/>
        <v>2</v>
      </c>
      <c r="E74" s="60">
        <f t="shared" si="8"/>
        <v>4</v>
      </c>
      <c r="F74" s="61" t="str">
        <f>IF(Indicateurs!F74&gt;60,"extremely high",IF(Indicateurs!F74&gt;50,"very high",IF(Indicateurs!F74&gt;=40,"high",IF(Indicateurs!F74&gt;=30,"moderate","low"))))</f>
        <v>moderate</v>
      </c>
      <c r="G74" s="61" t="str">
        <f>IF(Indicateurs!G74&gt;60,"extremely high",IF(Indicateurs!G74&gt;50,"very high",IF(Indicateurs!G74&gt;=40,"high",IF(Indicateurs!G74&gt;=30,"moderate","low"))))</f>
        <v>very high</v>
      </c>
      <c r="H74" s="68" t="str">
        <f>IF(Indicateurs!H74&gt;40%,"extremely high",IF(Indicateurs!H74&gt;30%,"very high",IF(Indicateurs!H74&gt;=20%,"high",IF(Indicateurs!H74&gt;=10%,"moderate","low"))))</f>
        <v>low</v>
      </c>
      <c r="I74" s="62" t="str">
        <f>IF(Indicateurs!I74&gt;40,"extremely high",IF(Indicateurs!I74&gt;30,"very high",IF(Indicateurs!I74&gt;=20,"high",IF(Indicateurs!I74&gt;=10,"moderate","low"))))</f>
        <v>moderate</v>
      </c>
      <c r="J74" s="61" t="str">
        <f>IF(Indicateurs!J74&gt;20,"extremely high",IF(Indicateurs!J74&gt;15,"very high",IF(Indicateurs!J74&gt;=10,"high",IF(Indicateurs!J74&gt;=5,"moderate","low"))))</f>
        <v>low</v>
      </c>
      <c r="K74" s="61" t="str">
        <f>IF(Indicateurs!K74&gt;50,"extremely high",IF(Indicateurs!K74&gt;40,"very high",IF(Indicateurs!K74&gt;=30,"high",IF(Indicateurs!K74&gt;=20,"moderate","low"))))</f>
        <v>very high</v>
      </c>
      <c r="L74" s="61" t="str">
        <f>IF(Indicateurs!L74&gt;=62,"extremely high",
IF(Indicateurs!L74&gt;=39,"very high",
IF(Indicateurs!L74&gt;=33,"high",
IF(Indicateurs!L74&gt;=15,"moderate","low"))))</f>
        <v>very high</v>
      </c>
      <c r="M74" s="61" t="str">
        <f>IF(Indicateurs!M74&gt;=95,"extremely high",
IF(Indicateurs!M74&gt;=77,"very high",
IF(Indicateurs!M74&gt;=74,"high",
IF(Indicateurs!M74&gt;=59,"moderate","low"))))</f>
        <v>moderate</v>
      </c>
      <c r="N74" s="61" t="str">
        <f>IF(Indicateurs!N74&gt;=64,"extremely high",
IF(Indicateurs!N74&gt;=42,"very high",
IF(Indicateurs!N74&gt;=39,"high",
IF(Indicateurs!N74&gt;=20,"moderate","low"))))</f>
        <v>high</v>
      </c>
      <c r="O74" s="61" t="str">
        <f>IF(Indicateurs!O74&gt;40,"extremely high",IF(Indicateurs!O74&gt;30,"very high",IF(Indicateurs!O74&gt;=20,"high",IF(Indicateurs!O74&gt;=10,"moderate","low"))))</f>
        <v>high</v>
      </c>
      <c r="P74" s="61" t="str">
        <f>IF(Indicateurs!P74&gt;70,"extremely high",IF(Indicateurs!P74&gt;60,"very high",IF(Indicateurs!P74&gt;=50,"high",IF(Indicateurs!P74&gt;=40,"moderate","low"))))</f>
        <v>very high</v>
      </c>
      <c r="Q74" s="61" t="str">
        <f>IF(Indicateurs!Q74&gt;40,"extremely high",IF(Indicateurs!Q74&gt;30,"very high",IF(Indicateurs!Q74&gt;=20,"high",IF(Indicateurs!Q74&gt;=10,"moderate","low"))))</f>
        <v>low</v>
      </c>
      <c r="R74" s="61" t="str">
        <f>IF(Indicateurs!R74&gt;40,"extremely high",IF(Indicateurs!R74&gt;30,"very high",IF(Indicateurs!R74&gt;=20,"high",IF(Indicateurs!R74&gt;=10,"moderate","low"))))</f>
        <v>low</v>
      </c>
      <c r="S74" s="69" t="str">
        <f>IF(Indicateurs!S74&gt;85,"extremely high",IF(Indicateurs!S74&gt;70,"very high",IF(Indicateurs!S74&gt;=55,"high",IF(Indicateurs!S74&gt;=40,"moderate","low"))))</f>
        <v>moderate</v>
      </c>
    </row>
  </sheetData>
  <autoFilter ref="A2:S2" xr:uid="{25EC3FD6-2A63-42E7-A163-303D0474D7DC}"/>
  <mergeCells count="5">
    <mergeCell ref="F1:G1"/>
    <mergeCell ref="H1:N1"/>
    <mergeCell ref="O1:R1"/>
    <mergeCell ref="A1:B1"/>
    <mergeCell ref="C1:E1"/>
  </mergeCells>
  <conditionalFormatting sqref="A1 C1 F1:O1 S1 A2:I2 K2:S2 A3:S74">
    <cfRule type="cellIs" dxfId="9" priority="1" operator="equal">
      <formula>"low"</formula>
    </cfRule>
    <cfRule type="cellIs" dxfId="8" priority="2" operator="equal">
      <formula>"moderate"</formula>
    </cfRule>
    <cfRule type="cellIs" dxfId="7" priority="3" operator="equal">
      <formula>"high"</formula>
    </cfRule>
    <cfRule type="cellIs" dxfId="6" priority="4" operator="equal">
      <formula>"very high"</formula>
    </cfRule>
    <cfRule type="cellIs" dxfId="5" priority="5" operator="equal">
      <formula>"extremely high"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F5A2-6B27-41C5-80D2-6A9B63E0E2F7}">
  <dimension ref="A1:S74"/>
  <sheetViews>
    <sheetView tabSelected="1" topLeftCell="A2" zoomScale="90" zoomScaleNormal="90" workbookViewId="0">
      <selection activeCell="H15" sqref="H15"/>
    </sheetView>
  </sheetViews>
  <sheetFormatPr defaultColWidth="16.54296875" defaultRowHeight="14.5"/>
  <cols>
    <col min="1" max="1" width="16.54296875" style="28"/>
    <col min="2" max="2" width="13.453125" style="28" customWidth="1"/>
    <col min="3" max="3" width="12.1796875" style="28" customWidth="1"/>
    <col min="4" max="4" width="9.81640625" style="28" customWidth="1"/>
    <col min="5" max="5" width="9.26953125" style="28" customWidth="1"/>
    <col min="6" max="18" width="16.54296875" style="28"/>
    <col min="19" max="19" width="16.54296875" style="28" hidden="1" customWidth="1"/>
    <col min="20" max="16384" width="16.54296875" style="28"/>
  </cols>
  <sheetData>
    <row r="1" spans="1:19" ht="15" customHeight="1">
      <c r="A1" s="139" t="s">
        <v>159</v>
      </c>
      <c r="B1" s="140"/>
      <c r="C1" s="141" t="s">
        <v>160</v>
      </c>
      <c r="D1" s="142"/>
      <c r="E1" s="140"/>
      <c r="F1" s="136" t="s">
        <v>0</v>
      </c>
      <c r="G1" s="136"/>
      <c r="H1" s="137" t="s">
        <v>1</v>
      </c>
      <c r="I1" s="137"/>
      <c r="J1" s="137"/>
      <c r="K1" s="137"/>
      <c r="L1" s="137"/>
      <c r="M1" s="137"/>
      <c r="N1" s="137"/>
      <c r="O1" s="138" t="s">
        <v>2</v>
      </c>
      <c r="P1" s="138"/>
      <c r="Q1" s="138"/>
      <c r="R1" s="138"/>
      <c r="S1" s="66"/>
    </row>
    <row r="2" spans="1:19" ht="87">
      <c r="A2" s="54" t="s">
        <v>73</v>
      </c>
      <c r="B2" s="29" t="s">
        <v>74</v>
      </c>
      <c r="C2" s="29" t="s">
        <v>75</v>
      </c>
      <c r="D2" s="29" t="s">
        <v>76</v>
      </c>
      <c r="E2" s="29" t="s">
        <v>77</v>
      </c>
      <c r="F2" s="43" t="s">
        <v>3</v>
      </c>
      <c r="G2" s="43" t="s">
        <v>4</v>
      </c>
      <c r="H2" s="45" t="s">
        <v>5</v>
      </c>
      <c r="I2" s="44" t="s">
        <v>7</v>
      </c>
      <c r="J2" s="44" t="s">
        <v>8</v>
      </c>
      <c r="K2" s="44" t="s">
        <v>6</v>
      </c>
      <c r="L2" s="44" t="s">
        <v>78</v>
      </c>
      <c r="M2" s="44" t="s">
        <v>10</v>
      </c>
      <c r="N2" s="44" t="s">
        <v>11</v>
      </c>
      <c r="O2" s="29" t="s">
        <v>12</v>
      </c>
      <c r="P2" s="29" t="s">
        <v>13</v>
      </c>
      <c r="Q2" s="29" t="s">
        <v>14</v>
      </c>
      <c r="R2" s="29" t="s">
        <v>15</v>
      </c>
      <c r="S2" s="42" t="s">
        <v>16</v>
      </c>
    </row>
    <row r="3" spans="1:19">
      <c r="A3" s="106" t="s">
        <v>137</v>
      </c>
      <c r="B3" s="70" t="s">
        <v>145</v>
      </c>
      <c r="C3" s="71">
        <f t="shared" ref="C3:C34" si="0">SUM(D3)+(E3)*2</f>
        <v>13</v>
      </c>
      <c r="D3" s="29">
        <f t="shared" ref="D3:D34" si="1">SUM(IF(F3="extremely high",5,IF(F3="very high",4,
IF(F3="high",3,
IF(F3="moderate",2,
IF(F3="low",1,0))))))</f>
        <v>5</v>
      </c>
      <c r="E3" s="29">
        <f t="shared" ref="E3:E34" si="2">SUM(IF(G3="extremely high",5,IF(G3="very high",4,
IF(G3="high",3,
IF(G3="moderate",2,
IF(G3="low",1,0))))))</f>
        <v>4</v>
      </c>
      <c r="F3" s="47" t="str">
        <f>IF(Indicateurs!F61&gt;60,"extremely high",IF(Indicateurs!F61&gt;50,"very high",IF(Indicateurs!F61&gt;=40,"high",IF(Indicateurs!F61&gt;=30,"moderate","low"))))</f>
        <v>extremely high</v>
      </c>
      <c r="G3" s="47" t="str">
        <f>IF(Indicateurs!G61&gt;60,"extremely high",IF(Indicateurs!G61&gt;50,"very high",IF(Indicateurs!G61&gt;=40,"high",IF(Indicateurs!G61&gt;=30,"moderate","low"))))</f>
        <v>very high</v>
      </c>
      <c r="H3" s="65" t="str">
        <f>IF(Indicateurs!H61&gt;25%,"extremely high",IF(Indicateurs!H61&gt;20%,"very high",IF(Indicateurs!H61&gt;=15%,"high",IF(Indicateurs!H61&gt;=10%,"moderate","low"))))</f>
        <v>low</v>
      </c>
      <c r="I3" s="48" t="str">
        <f>IF(Indicateurs!I61&gt;40,"extremely high",IF(Indicateurs!I61&gt;30,"very high",IF(Indicateurs!I61&gt;=20,"high",IF(Indicateurs!I61&gt;=10,"moderate","low"))))</f>
        <v>low</v>
      </c>
      <c r="J3" s="47" t="str">
        <f>IF(Indicateurs!J61&gt;20,"extremely high",IF(Indicateurs!J61&gt;15,"very high",IF(Indicateurs!J61&gt;=10,"high",IF(Indicateurs!J61&gt;=5,"moderate","low"))))</f>
        <v>moderate</v>
      </c>
      <c r="K3" s="47" t="str">
        <f>IF(Indicateurs!K61&gt;50,"extremely high",IF(Indicateurs!K61&gt;40,"very high",IF(Indicateurs!K61&gt;=30,"high",IF(Indicateurs!K61&gt;=20,"moderate","low"))))</f>
        <v>extremely high</v>
      </c>
      <c r="L3" s="47" t="str">
        <f>IF(Indicateurs!L61&gt;=62,"extremely high",
IF(Indicateurs!L61&gt;=39,"very high",
IF(Indicateurs!L61&gt;=33,"high",
IF(Indicateurs!L61&gt;=15,"moderate","low"))))</f>
        <v>extremely high</v>
      </c>
      <c r="M3" s="47" t="str">
        <f>IF(Indicateurs!M61&gt;=95,"extremely high",
IF(Indicateurs!M61&gt;=77,"very high",
IF(Indicateurs!M61&gt;=74,"high",
IF(Indicateurs!M61&gt;=59,"moderate","low"))))</f>
        <v>very high</v>
      </c>
      <c r="N3" s="47" t="str">
        <f>IF(Indicateurs!N61&gt;=64,"extremely high",
IF(Indicateurs!N61&gt;=42,"very high",
IF(Indicateurs!N61&gt;=39,"high",
IF(Indicateurs!N61&gt;=20,"moderate","low"))))</f>
        <v>low</v>
      </c>
      <c r="O3" s="47" t="str">
        <f>IF(Indicateurs!O61&gt;40,"extremely high",IF(Indicateurs!O61&gt;30,"very high",IF(Indicateurs!O61&gt;=20,"high",IF(Indicateurs!O61&gt;=10,"moderate","low"))))</f>
        <v>high</v>
      </c>
      <c r="P3" s="47" t="str">
        <f>IF(Indicateurs!P61&gt;70,"extremely high",IF(Indicateurs!P61&gt;60,"very high",IF(Indicateurs!P61&gt;=50,"high",IF(Indicateurs!P61&gt;=40,"moderate","low"))))</f>
        <v>moderate</v>
      </c>
      <c r="Q3" s="47" t="str">
        <f>IF(Indicateurs!Q61&gt;40,"extremely high",IF(Indicateurs!Q61&gt;30,"very high",IF(Indicateurs!Q61&gt;=20,"high",IF(Indicateurs!Q61&gt;=10,"moderate","low"))))</f>
        <v>moderate</v>
      </c>
      <c r="R3" s="47" t="str">
        <f>IF(Indicateurs!R61&gt;40,"extremely high",IF(Indicateurs!R61&gt;30,"very high",IF(Indicateurs!R61&gt;=20,"high",IF(Indicateurs!R61&gt;=10,"moderate","low"))))</f>
        <v>low</v>
      </c>
      <c r="S3" s="67" t="str">
        <f>IF(Indicateurs!S61&gt;85,"extremely high",IF(Indicateurs!S61&gt;70,"very high",IF(Indicateurs!S61&gt;=55,"high",IF(Indicateurs!S61&gt;=40,"moderate","low"))))</f>
        <v>moderate</v>
      </c>
    </row>
    <row r="4" spans="1:19">
      <c r="A4" s="106" t="s">
        <v>112</v>
      </c>
      <c r="B4" s="70" t="s">
        <v>119</v>
      </c>
      <c r="C4" s="71">
        <f t="shared" si="0"/>
        <v>12</v>
      </c>
      <c r="D4" s="29">
        <f t="shared" si="1"/>
        <v>4</v>
      </c>
      <c r="E4" s="29">
        <f t="shared" si="2"/>
        <v>4</v>
      </c>
      <c r="F4" s="47" t="str">
        <f>IF(Indicateurs!F36&gt;60,"extremely high",IF(Indicateurs!F36&gt;50,"very high",IF(Indicateurs!F36&gt;=40,"high",IF(Indicateurs!F36&gt;=30,"moderate","low"))))</f>
        <v>very high</v>
      </c>
      <c r="G4" s="47" t="str">
        <f>IF(Indicateurs!G36&gt;60,"extremely high",IF(Indicateurs!G36&gt;50,"very high",IF(Indicateurs!G36&gt;=40,"high",IF(Indicateurs!G36&gt;=30,"moderate","low"))))</f>
        <v>very high</v>
      </c>
      <c r="H4" s="65" t="str">
        <f>IF(Indicateurs!H36&gt;25%,"extremely high",IF(Indicateurs!H36&gt;20%,"very high",IF(Indicateurs!H36&gt;=15%,"high",IF(Indicateurs!H36&gt;=10%,"moderate","low"))))</f>
        <v>low</v>
      </c>
      <c r="I4" s="48" t="str">
        <f>IF(Indicateurs!I36&gt;40,"extremely high",IF(Indicateurs!I36&gt;30,"very high",IF(Indicateurs!I36&gt;=20,"high",IF(Indicateurs!I36&gt;=10,"moderate","low"))))</f>
        <v>moderate</v>
      </c>
      <c r="J4" s="47" t="str">
        <f>IF(Indicateurs!J36&gt;20,"extremely high",IF(Indicateurs!J36&gt;15,"very high",IF(Indicateurs!J36&gt;=10,"high",IF(Indicateurs!J36&gt;=5,"moderate","low"))))</f>
        <v>low</v>
      </c>
      <c r="K4" s="47" t="str">
        <f>IF(Indicateurs!K36&gt;50,"extremely high",IF(Indicateurs!K36&gt;40,"very high",IF(Indicateurs!K36&gt;=30,"high",IF(Indicateurs!K36&gt;=20,"moderate","low"))))</f>
        <v>high</v>
      </c>
      <c r="L4" s="47" t="str">
        <f>IF(Indicateurs!L36&gt;=62,"extremely high",
IF(Indicateurs!L36&gt;=39,"very high",
IF(Indicateurs!L36&gt;=33,"high",
IF(Indicateurs!L36&gt;=15,"moderate","low"))))</f>
        <v>moderate</v>
      </c>
      <c r="M4" s="47" t="str">
        <f>IF(Indicateurs!M36&gt;=95,"extremely high",
IF(Indicateurs!M36&gt;=77,"very high",
IF(Indicateurs!M36&gt;=74,"high",
IF(Indicateurs!M36&gt;=59,"moderate","low"))))</f>
        <v>low</v>
      </c>
      <c r="N4" s="47" t="str">
        <f>IF(Indicateurs!N36&gt;=64,"extremely high",
IF(Indicateurs!N36&gt;=42,"very high",
IF(Indicateurs!N36&gt;=39,"high",
IF(Indicateurs!N36&gt;=20,"moderate","low"))))</f>
        <v>extremely high</v>
      </c>
      <c r="O4" s="47" t="str">
        <f>IF(Indicateurs!O36&gt;40,"extremely high",IF(Indicateurs!O36&gt;30,"very high",IF(Indicateurs!O36&gt;=20,"high",IF(Indicateurs!O36&gt;=10,"moderate","low"))))</f>
        <v>extremely high</v>
      </c>
      <c r="P4" s="47" t="str">
        <f>IF(Indicateurs!P36&gt;70,"extremely high",IF(Indicateurs!P36&gt;60,"very high",IF(Indicateurs!P36&gt;=50,"high",IF(Indicateurs!P36&gt;=40,"moderate","low"))))</f>
        <v>low</v>
      </c>
      <c r="Q4" s="47" t="str">
        <f>IF(Indicateurs!Q36&gt;40,"extremely high",IF(Indicateurs!Q36&gt;30,"very high",IF(Indicateurs!Q36&gt;=20,"high",IF(Indicateurs!Q36&gt;=10,"moderate","low"))))</f>
        <v>very high</v>
      </c>
      <c r="R4" s="47" t="str">
        <f>IF(Indicateurs!R36&gt;40,"extremely high",IF(Indicateurs!R36&gt;30,"very high",IF(Indicateurs!R36&gt;=20,"high",IF(Indicateurs!R36&gt;=10,"moderate","low"))))</f>
        <v>high</v>
      </c>
      <c r="S4" s="67" t="str">
        <f>IF(Indicateurs!S36&gt;85,"extremely high",IF(Indicateurs!S36&gt;70,"very high",IF(Indicateurs!S36&gt;=55,"high",IF(Indicateurs!S36&gt;=40,"moderate","low"))))</f>
        <v>low</v>
      </c>
    </row>
    <row r="5" spans="1:19">
      <c r="A5" s="106" t="s">
        <v>112</v>
      </c>
      <c r="B5" s="70" t="s">
        <v>128</v>
      </c>
      <c r="C5" s="71">
        <f t="shared" si="0"/>
        <v>11</v>
      </c>
      <c r="D5" s="29">
        <f t="shared" si="1"/>
        <v>3</v>
      </c>
      <c r="E5" s="29">
        <f t="shared" si="2"/>
        <v>4</v>
      </c>
      <c r="F5" s="47" t="str">
        <f>IF(Indicateurs!F45&gt;60,"extremely high",IF(Indicateurs!F45&gt;50,"very high",IF(Indicateurs!F45&gt;=40,"high",IF(Indicateurs!F45&gt;=30,"moderate","low"))))</f>
        <v>high</v>
      </c>
      <c r="G5" s="47" t="str">
        <f>IF(Indicateurs!G45&gt;60,"extremely high",IF(Indicateurs!G45&gt;50,"very high",IF(Indicateurs!G45&gt;=40,"high",IF(Indicateurs!G45&gt;=30,"moderate","low"))))</f>
        <v>very high</v>
      </c>
      <c r="H5" s="65" t="str">
        <f>IF(Indicateurs!H45&gt;25%,"extremely high",IF(Indicateurs!H45&gt;20%,"very high",IF(Indicateurs!H45&gt;=15%,"high",IF(Indicateurs!H45&gt;=10%,"moderate","low"))))</f>
        <v>low</v>
      </c>
      <c r="I5" s="48" t="str">
        <f>IF(Indicateurs!I45&gt;40,"extremely high",IF(Indicateurs!I45&gt;30,"very high",IF(Indicateurs!I45&gt;=20,"high",IF(Indicateurs!I45&gt;=10,"moderate","low"))))</f>
        <v>low</v>
      </c>
      <c r="J5" s="47" t="str">
        <f>IF(Indicateurs!J45&gt;20,"extremely high",IF(Indicateurs!J45&gt;15,"very high",IF(Indicateurs!J45&gt;=10,"high",IF(Indicateurs!J45&gt;=5,"moderate","low"))))</f>
        <v>low</v>
      </c>
      <c r="K5" s="47" t="str">
        <f>IF(Indicateurs!K45&gt;50,"extremely high",IF(Indicateurs!K45&gt;40,"very high",IF(Indicateurs!K45&gt;=30,"high",IF(Indicateurs!K45&gt;=20,"moderate","low"))))</f>
        <v>low</v>
      </c>
      <c r="L5" s="47" t="str">
        <f>IF(Indicateurs!L45&gt;=62,"extremely high",
IF(Indicateurs!L45&gt;=39,"very high",
IF(Indicateurs!L45&gt;=33,"high",
IF(Indicateurs!L45&gt;=15,"moderate","low"))))</f>
        <v>very high</v>
      </c>
      <c r="M5" s="47" t="str">
        <f>IF(Indicateurs!M45&gt;=95,"extremely high",
IF(Indicateurs!M45&gt;=77,"very high",
IF(Indicateurs!M45&gt;=74,"high",
IF(Indicateurs!M45&gt;=59,"moderate","low"))))</f>
        <v>very high</v>
      </c>
      <c r="N5" s="47" t="str">
        <f>IF(Indicateurs!N45&gt;=64,"extremely high",
IF(Indicateurs!N45&gt;=42,"very high",
IF(Indicateurs!N45&gt;=39,"high",
IF(Indicateurs!N45&gt;=20,"moderate","low"))))</f>
        <v>very high</v>
      </c>
      <c r="O5" s="47" t="str">
        <f>IF(Indicateurs!O45&gt;40,"extremely high",IF(Indicateurs!O45&gt;30,"very high",IF(Indicateurs!O45&gt;=20,"high",IF(Indicateurs!O45&gt;=10,"moderate","low"))))</f>
        <v>low</v>
      </c>
      <c r="P5" s="47" t="str">
        <f>IF(Indicateurs!P45&gt;70,"extremely high",IF(Indicateurs!P45&gt;60,"very high",IF(Indicateurs!P45&gt;=50,"high",IF(Indicateurs!P45&gt;=40,"moderate","low"))))</f>
        <v>low</v>
      </c>
      <c r="Q5" s="47" t="str">
        <f>IF(Indicateurs!Q45&gt;40,"extremely high",IF(Indicateurs!Q45&gt;30,"very high",IF(Indicateurs!Q45&gt;=20,"high",IF(Indicateurs!Q45&gt;=10,"moderate","low"))))</f>
        <v>moderate</v>
      </c>
      <c r="R5" s="47" t="str">
        <f>IF(Indicateurs!R45&gt;40,"extremely high",IF(Indicateurs!R45&gt;30,"very high",IF(Indicateurs!R45&gt;=20,"high",IF(Indicateurs!R45&gt;=10,"moderate","low"))))</f>
        <v>moderate</v>
      </c>
      <c r="S5" s="67" t="str">
        <f>IF(Indicateurs!S45&gt;85,"extremely high",IF(Indicateurs!S45&gt;70,"very high",IF(Indicateurs!S45&gt;=55,"high",IF(Indicateurs!S45&gt;=40,"moderate","low"))))</f>
        <v>low</v>
      </c>
    </row>
    <row r="6" spans="1:19">
      <c r="A6" s="106" t="s">
        <v>112</v>
      </c>
      <c r="B6" s="70" t="s">
        <v>135</v>
      </c>
      <c r="C6" s="71">
        <f t="shared" si="0"/>
        <v>11</v>
      </c>
      <c r="D6" s="29">
        <f t="shared" si="1"/>
        <v>3</v>
      </c>
      <c r="E6" s="29">
        <f t="shared" si="2"/>
        <v>4</v>
      </c>
      <c r="F6" s="47" t="str">
        <f>IF(Indicateurs!F52&gt;60,"extremely high",IF(Indicateurs!F52&gt;50,"very high",IF(Indicateurs!F52&gt;=40,"high",IF(Indicateurs!F52&gt;=30,"moderate","low"))))</f>
        <v>high</v>
      </c>
      <c r="G6" s="47" t="str">
        <f>IF(Indicateurs!G52&gt;60,"extremely high",IF(Indicateurs!G52&gt;50,"very high",IF(Indicateurs!G52&gt;=40,"high",IF(Indicateurs!G52&gt;=30,"moderate","low"))))</f>
        <v>very high</v>
      </c>
      <c r="H6" s="65" t="str">
        <f>IF(Indicateurs!H52&gt;25%,"extremely high",IF(Indicateurs!H52&gt;20%,"very high",IF(Indicateurs!H52&gt;=15%,"high",IF(Indicateurs!H52&gt;=10%,"moderate","low"))))</f>
        <v>low</v>
      </c>
      <c r="I6" s="48" t="str">
        <f>IF(Indicateurs!I52&gt;40,"extremely high",IF(Indicateurs!I52&gt;30,"very high",IF(Indicateurs!I52&gt;=20,"high",IF(Indicateurs!I52&gt;=10,"moderate","low"))))</f>
        <v>low</v>
      </c>
      <c r="J6" s="47" t="str">
        <f>IF(Indicateurs!J52&gt;20,"extremely high",IF(Indicateurs!J52&gt;15,"very high",IF(Indicateurs!J52&gt;=10,"high",IF(Indicateurs!J52&gt;=5,"moderate","low"))))</f>
        <v>low</v>
      </c>
      <c r="K6" s="47" t="str">
        <f>IF(Indicateurs!K52&gt;50,"extremely high",IF(Indicateurs!K52&gt;40,"very high",IF(Indicateurs!K52&gt;=30,"high",IF(Indicateurs!K52&gt;=20,"moderate","low"))))</f>
        <v>low</v>
      </c>
      <c r="L6" s="47" t="str">
        <f>IF(Indicateurs!L52&gt;=62,"extremely high",
IF(Indicateurs!L52&gt;=39,"very high",
IF(Indicateurs!L52&gt;=33,"high",
IF(Indicateurs!L52&gt;=15,"moderate","low"))))</f>
        <v>high</v>
      </c>
      <c r="M6" s="47" t="str">
        <f>IF(Indicateurs!M52&gt;=95,"extremely high",
IF(Indicateurs!M52&gt;=77,"very high",
IF(Indicateurs!M52&gt;=74,"high",
IF(Indicateurs!M52&gt;=59,"moderate","low"))))</f>
        <v>very high</v>
      </c>
      <c r="N6" s="47" t="str">
        <f>IF(Indicateurs!N52&gt;=64,"extremely high",
IF(Indicateurs!N52&gt;=42,"very high",
IF(Indicateurs!N52&gt;=39,"high",
IF(Indicateurs!N52&gt;=20,"moderate","low"))))</f>
        <v>very high</v>
      </c>
      <c r="O6" s="47" t="str">
        <f>IF(Indicateurs!O52&gt;40,"extremely high",IF(Indicateurs!O52&gt;30,"very high",IF(Indicateurs!O52&gt;=20,"high",IF(Indicateurs!O52&gt;=10,"moderate","low"))))</f>
        <v>low</v>
      </c>
      <c r="P6" s="47" t="str">
        <f>IF(Indicateurs!P52&gt;70,"extremely high",IF(Indicateurs!P52&gt;60,"very high",IF(Indicateurs!P52&gt;=50,"high",IF(Indicateurs!P52&gt;=40,"moderate","low"))))</f>
        <v>low</v>
      </c>
      <c r="Q6" s="47" t="str">
        <f>IF(Indicateurs!Q52&gt;40,"extremely high",IF(Indicateurs!Q52&gt;30,"very high",IF(Indicateurs!Q52&gt;=20,"high",IF(Indicateurs!Q52&gt;=10,"moderate","low"))))</f>
        <v>low</v>
      </c>
      <c r="R6" s="47" t="str">
        <f>IF(Indicateurs!R52&gt;40,"extremely high",IF(Indicateurs!R52&gt;30,"very high",IF(Indicateurs!R52&gt;=20,"high",IF(Indicateurs!R52&gt;=10,"moderate","low"))))</f>
        <v>low</v>
      </c>
      <c r="S6" s="67" t="str">
        <f>IF(Indicateurs!S52&gt;85,"extremely high",IF(Indicateurs!S52&gt;70,"very high",IF(Indicateurs!S52&gt;=55,"high",IF(Indicateurs!S52&gt;=40,"moderate","low"))))</f>
        <v>low</v>
      </c>
    </row>
    <row r="7" spans="1:19">
      <c r="A7" s="106" t="s">
        <v>137</v>
      </c>
      <c r="B7" s="70" t="s">
        <v>139</v>
      </c>
      <c r="C7" s="71">
        <f t="shared" si="0"/>
        <v>11</v>
      </c>
      <c r="D7" s="29">
        <f t="shared" si="1"/>
        <v>3</v>
      </c>
      <c r="E7" s="29">
        <f t="shared" si="2"/>
        <v>4</v>
      </c>
      <c r="F7" s="47" t="str">
        <f>IF(Indicateurs!F55&gt;60,"extremely high",IF(Indicateurs!F55&gt;50,"very high",IF(Indicateurs!F55&gt;=40,"high",IF(Indicateurs!F55&gt;=30,"moderate","low"))))</f>
        <v>high</v>
      </c>
      <c r="G7" s="47" t="str">
        <f>IF(Indicateurs!G55&gt;60,"extremely high",IF(Indicateurs!G55&gt;50,"very high",IF(Indicateurs!G55&gt;=40,"high",IF(Indicateurs!G55&gt;=30,"moderate","low"))))</f>
        <v>very high</v>
      </c>
      <c r="H7" s="65" t="str">
        <f>IF(Indicateurs!H55&gt;25%,"extremely high",IF(Indicateurs!H55&gt;20%,"very high",IF(Indicateurs!H55&gt;=15%,"high",IF(Indicateurs!H55&gt;=10%,"moderate","low"))))</f>
        <v>low</v>
      </c>
      <c r="I7" s="48" t="str">
        <f>IF(Indicateurs!I55&gt;40,"extremely high",IF(Indicateurs!I55&gt;30,"very high",IF(Indicateurs!I55&gt;=20,"high",IF(Indicateurs!I55&gt;=10,"moderate","low"))))</f>
        <v>low</v>
      </c>
      <c r="J7" s="47" t="str">
        <f>IF(Indicateurs!J55&gt;20,"extremely high",IF(Indicateurs!J55&gt;15,"very high",IF(Indicateurs!J55&gt;=10,"high",IF(Indicateurs!J55&gt;=5,"moderate","low"))))</f>
        <v>low</v>
      </c>
      <c r="K7" s="47" t="str">
        <f>IF(Indicateurs!K55&gt;50,"extremely high",IF(Indicateurs!K55&gt;40,"very high",IF(Indicateurs!K55&gt;=30,"high",IF(Indicateurs!K55&gt;=20,"moderate","low"))))</f>
        <v>extremely high</v>
      </c>
      <c r="L7" s="47" t="str">
        <f>IF(Indicateurs!L55&gt;=62,"extremely high",
IF(Indicateurs!L55&gt;=39,"very high",
IF(Indicateurs!L55&gt;=33,"high",
IF(Indicateurs!L55&gt;=15,"moderate","low"))))</f>
        <v>moderate</v>
      </c>
      <c r="M7" s="47" t="str">
        <f>IF(Indicateurs!M55&gt;=95,"extremely high",
IF(Indicateurs!M55&gt;=77,"very high",
IF(Indicateurs!M55&gt;=74,"high",
IF(Indicateurs!M55&gt;=59,"moderate","low"))))</f>
        <v>high</v>
      </c>
      <c r="N7" s="47" t="str">
        <f>IF(Indicateurs!N55&gt;=64,"extremely high",
IF(Indicateurs!N55&gt;=42,"very high",
IF(Indicateurs!N55&gt;=39,"high",
IF(Indicateurs!N55&gt;=20,"moderate","low"))))</f>
        <v>extremely high</v>
      </c>
      <c r="O7" s="47" t="str">
        <f>IF(Indicateurs!O55&gt;40,"extremely high",IF(Indicateurs!O55&gt;30,"very high",IF(Indicateurs!O55&gt;=20,"high",IF(Indicateurs!O55&gt;=10,"moderate","low"))))</f>
        <v>high</v>
      </c>
      <c r="P7" s="47" t="str">
        <f>IF(Indicateurs!P55&gt;70,"extremely high",IF(Indicateurs!P55&gt;60,"very high",IF(Indicateurs!P55&gt;=50,"high",IF(Indicateurs!P55&gt;=40,"moderate","low"))))</f>
        <v>low</v>
      </c>
      <c r="Q7" s="47" t="str">
        <f>IF(Indicateurs!Q55&gt;40,"extremely high",IF(Indicateurs!Q55&gt;30,"very high",IF(Indicateurs!Q55&gt;=20,"high",IF(Indicateurs!Q55&gt;=10,"moderate","low"))))</f>
        <v>low</v>
      </c>
      <c r="R7" s="47" t="str">
        <f>IF(Indicateurs!R55&gt;40,"extremely high",IF(Indicateurs!R55&gt;30,"very high",IF(Indicateurs!R55&gt;=20,"high",IF(Indicateurs!R55&gt;=10,"moderate","low"))))</f>
        <v>low</v>
      </c>
      <c r="S7" s="67" t="str">
        <f>IF(Indicateurs!S55&gt;85,"extremely high",IF(Indicateurs!S55&gt;70,"very high",IF(Indicateurs!S55&gt;=55,"high",IF(Indicateurs!S55&gt;=40,"moderate","low"))))</f>
        <v>moderate</v>
      </c>
    </row>
    <row r="8" spans="1:19">
      <c r="A8" s="106" t="s">
        <v>137</v>
      </c>
      <c r="B8" s="70" t="s">
        <v>142</v>
      </c>
      <c r="C8" s="71">
        <f t="shared" si="0"/>
        <v>11</v>
      </c>
      <c r="D8" s="29">
        <f t="shared" si="1"/>
        <v>1</v>
      </c>
      <c r="E8" s="29">
        <f t="shared" si="2"/>
        <v>5</v>
      </c>
      <c r="F8" s="47" t="str">
        <f>IF(Indicateurs!F58&gt;60,"extremely high",IF(Indicateurs!F58&gt;50,"very high",IF(Indicateurs!F58&gt;=40,"high",IF(Indicateurs!F58&gt;=30,"moderate","low"))))</f>
        <v>low</v>
      </c>
      <c r="G8" s="47" t="str">
        <f>IF(Indicateurs!G58&gt;60,"extremely high",IF(Indicateurs!G58&gt;50,"very high",IF(Indicateurs!G58&gt;=40,"high",IF(Indicateurs!G58&gt;=30,"moderate","low"))))</f>
        <v>extremely high</v>
      </c>
      <c r="H8" s="65" t="str">
        <f>IF(Indicateurs!H58&gt;25%,"extremely high",IF(Indicateurs!H58&gt;20%,"very high",IF(Indicateurs!H58&gt;=15%,"high",IF(Indicateurs!H58&gt;=10%,"moderate","low"))))</f>
        <v>low</v>
      </c>
      <c r="I8" s="48" t="str">
        <f>IF(Indicateurs!I58&gt;40,"extremely high",IF(Indicateurs!I58&gt;30,"very high",IF(Indicateurs!I58&gt;=20,"high",IF(Indicateurs!I58&gt;=10,"moderate","low"))))</f>
        <v>moderate</v>
      </c>
      <c r="J8" s="47" t="str">
        <f>IF(Indicateurs!J58&gt;20,"extremely high",IF(Indicateurs!J58&gt;15,"very high",IF(Indicateurs!J58&gt;=10,"high",IF(Indicateurs!J58&gt;=5,"moderate","low"))))</f>
        <v>low</v>
      </c>
      <c r="K8" s="47" t="str">
        <f>IF(Indicateurs!K58&gt;50,"extremely high",IF(Indicateurs!K58&gt;40,"very high",IF(Indicateurs!K58&gt;=30,"high",IF(Indicateurs!K58&gt;=20,"moderate","low"))))</f>
        <v>extremely high</v>
      </c>
      <c r="L8" s="47" t="str">
        <f>IF(Indicateurs!L58&gt;=62,"extremely high",
IF(Indicateurs!L58&gt;=39,"very high",
IF(Indicateurs!L58&gt;=33,"high",
IF(Indicateurs!L58&gt;=15,"moderate","low"))))</f>
        <v>moderate</v>
      </c>
      <c r="M8" s="47" t="str">
        <f>IF(Indicateurs!M58&gt;=95,"extremely high",
IF(Indicateurs!M58&gt;=77,"very high",
IF(Indicateurs!M58&gt;=74,"high",
IF(Indicateurs!M58&gt;=59,"moderate","low"))))</f>
        <v>moderate</v>
      </c>
      <c r="N8" s="47" t="str">
        <f>IF(Indicateurs!N58&gt;=64,"extremely high",
IF(Indicateurs!N58&gt;=42,"very high",
IF(Indicateurs!N58&gt;=39,"high",
IF(Indicateurs!N58&gt;=20,"moderate","low"))))</f>
        <v>moderate</v>
      </c>
      <c r="O8" s="47" t="str">
        <f>IF(Indicateurs!O58&gt;40,"extremely high",IF(Indicateurs!O58&gt;30,"very high",IF(Indicateurs!O58&gt;=20,"high",IF(Indicateurs!O58&gt;=10,"moderate","low"))))</f>
        <v>extremely high</v>
      </c>
      <c r="P8" s="47" t="str">
        <f>IF(Indicateurs!P58&gt;70,"extremely high",IF(Indicateurs!P58&gt;60,"very high",IF(Indicateurs!P58&gt;=50,"high",IF(Indicateurs!P58&gt;=40,"moderate","low"))))</f>
        <v>very high</v>
      </c>
      <c r="Q8" s="47" t="str">
        <f>IF(Indicateurs!Q58&gt;40,"extremely high",IF(Indicateurs!Q58&gt;30,"very high",IF(Indicateurs!Q58&gt;=20,"high",IF(Indicateurs!Q58&gt;=10,"moderate","low"))))</f>
        <v>low</v>
      </c>
      <c r="R8" s="47" t="str">
        <f>IF(Indicateurs!R58&gt;40,"extremely high",IF(Indicateurs!R58&gt;30,"very high",IF(Indicateurs!R58&gt;=20,"high",IF(Indicateurs!R58&gt;=10,"moderate","low"))))</f>
        <v>low</v>
      </c>
      <c r="S8" s="67" t="str">
        <f>IF(Indicateurs!S58&gt;85,"extremely high",IF(Indicateurs!S58&gt;70,"very high",IF(Indicateurs!S58&gt;=55,"high",IF(Indicateurs!S58&gt;=40,"moderate","low"))))</f>
        <v>moderate</v>
      </c>
    </row>
    <row r="9" spans="1:19">
      <c r="A9" s="106" t="s">
        <v>137</v>
      </c>
      <c r="B9" s="70" t="s">
        <v>149</v>
      </c>
      <c r="C9" s="71">
        <f t="shared" si="0"/>
        <v>11</v>
      </c>
      <c r="D9" s="29">
        <f t="shared" si="1"/>
        <v>3</v>
      </c>
      <c r="E9" s="29">
        <f t="shared" si="2"/>
        <v>4</v>
      </c>
      <c r="F9" s="47" t="str">
        <f>IF(Indicateurs!F65&gt;60,"extremely high",IF(Indicateurs!F65&gt;50,"very high",IF(Indicateurs!F65&gt;=40,"high",IF(Indicateurs!F65&gt;=30,"moderate","low"))))</f>
        <v>high</v>
      </c>
      <c r="G9" s="47" t="str">
        <f>IF(Indicateurs!G65&gt;60,"extremely high",IF(Indicateurs!G65&gt;50,"very high",IF(Indicateurs!G65&gt;=40,"high",IF(Indicateurs!G65&gt;=30,"moderate","low"))))</f>
        <v>very high</v>
      </c>
      <c r="H9" s="65" t="str">
        <f>IF(Indicateurs!H65&gt;25%,"extremely high",IF(Indicateurs!H65&gt;20%,"very high",IF(Indicateurs!H65&gt;=15%,"high",IF(Indicateurs!H65&gt;=10%,"moderate","low"))))</f>
        <v>low</v>
      </c>
      <c r="I9" s="48" t="str">
        <f>IF(Indicateurs!I65&gt;40,"extremely high",IF(Indicateurs!I65&gt;30,"very high",IF(Indicateurs!I65&gt;=20,"high",IF(Indicateurs!I65&gt;=10,"moderate","low"))))</f>
        <v>low</v>
      </c>
      <c r="J9" s="47" t="str">
        <f>IF(Indicateurs!J65&gt;20,"extremely high",IF(Indicateurs!J65&gt;15,"very high",IF(Indicateurs!J65&gt;=10,"high",IF(Indicateurs!J65&gt;=5,"moderate","low"))))</f>
        <v>low</v>
      </c>
      <c r="K9" s="47" t="str">
        <f>IF(Indicateurs!K65&gt;50,"extremely high",IF(Indicateurs!K65&gt;40,"very high",IF(Indicateurs!K65&gt;=30,"high",IF(Indicateurs!K65&gt;=20,"moderate","low"))))</f>
        <v>high</v>
      </c>
      <c r="L9" s="47" t="str">
        <f>IF(Indicateurs!L65&gt;=62,"extremely high",
IF(Indicateurs!L65&gt;=39,"very high",
IF(Indicateurs!L65&gt;=33,"high",
IF(Indicateurs!L65&gt;=15,"moderate","low"))))</f>
        <v>extremely high</v>
      </c>
      <c r="M9" s="47" t="str">
        <f>IF(Indicateurs!M65&gt;=95,"extremely high",
IF(Indicateurs!M65&gt;=77,"very high",
IF(Indicateurs!M65&gt;=74,"high",
IF(Indicateurs!M65&gt;=59,"moderate","low"))))</f>
        <v>moderate</v>
      </c>
      <c r="N9" s="47" t="str">
        <f>IF(Indicateurs!N65&gt;=64,"extremely high",
IF(Indicateurs!N65&gt;=42,"very high",
IF(Indicateurs!N65&gt;=39,"high",
IF(Indicateurs!N65&gt;=20,"moderate","low"))))</f>
        <v>low</v>
      </c>
      <c r="O9" s="47" t="str">
        <f>IF(Indicateurs!O65&gt;40,"extremely high",IF(Indicateurs!O65&gt;30,"very high",IF(Indicateurs!O65&gt;=20,"high",IF(Indicateurs!O65&gt;=10,"moderate","low"))))</f>
        <v>moderate</v>
      </c>
      <c r="P9" s="47" t="str">
        <f>IF(Indicateurs!P65&gt;70,"extremely high",IF(Indicateurs!P65&gt;60,"very high",IF(Indicateurs!P65&gt;=50,"high",IF(Indicateurs!P65&gt;=40,"moderate","low"))))</f>
        <v>extremely high</v>
      </c>
      <c r="Q9" s="47" t="str">
        <f>IF(Indicateurs!Q65&gt;40,"extremely high",IF(Indicateurs!Q65&gt;30,"very high",IF(Indicateurs!Q65&gt;=20,"high",IF(Indicateurs!Q65&gt;=10,"moderate","low"))))</f>
        <v>low</v>
      </c>
      <c r="R9" s="47" t="str">
        <f>IF(Indicateurs!R65&gt;40,"extremely high",IF(Indicateurs!R65&gt;30,"very high",IF(Indicateurs!R65&gt;=20,"high",IF(Indicateurs!R65&gt;=10,"moderate","low"))))</f>
        <v>high</v>
      </c>
      <c r="S9" s="67" t="str">
        <f>IF(Indicateurs!S65&gt;85,"extremely high",IF(Indicateurs!S65&gt;70,"very high",IF(Indicateurs!S65&gt;=55,"high",IF(Indicateurs!S65&gt;=40,"moderate","low"))))</f>
        <v>high</v>
      </c>
    </row>
    <row r="10" spans="1:19">
      <c r="A10" s="106" t="s">
        <v>137</v>
      </c>
      <c r="B10" s="70" t="s">
        <v>155</v>
      </c>
      <c r="C10" s="71">
        <f t="shared" si="0"/>
        <v>11</v>
      </c>
      <c r="D10" s="29">
        <f t="shared" si="1"/>
        <v>1</v>
      </c>
      <c r="E10" s="29">
        <f t="shared" si="2"/>
        <v>5</v>
      </c>
      <c r="F10" s="47" t="str">
        <f>IF(Indicateurs!F71&gt;60,"extremely high",IF(Indicateurs!F71&gt;50,"very high",IF(Indicateurs!F71&gt;=40,"high",IF(Indicateurs!F71&gt;=30,"moderate","low"))))</f>
        <v>low</v>
      </c>
      <c r="G10" s="47" t="str">
        <f>IF(Indicateurs!G71&gt;60,"extremely high",IF(Indicateurs!G71&gt;50,"very high",IF(Indicateurs!G71&gt;=40,"high",IF(Indicateurs!G71&gt;=30,"moderate","low"))))</f>
        <v>extremely high</v>
      </c>
      <c r="H10" s="65" t="str">
        <f>IF(Indicateurs!H71&gt;25%,"extremely high",IF(Indicateurs!H71&gt;20%,"very high",IF(Indicateurs!H71&gt;=15%,"high",IF(Indicateurs!H71&gt;=10%,"moderate","low"))))</f>
        <v>low</v>
      </c>
      <c r="I10" s="48" t="str">
        <f>IF(Indicateurs!I71&gt;40,"extremely high",IF(Indicateurs!I71&gt;30,"very high",IF(Indicateurs!I71&gt;=20,"high",IF(Indicateurs!I71&gt;=10,"moderate","low"))))</f>
        <v>low</v>
      </c>
      <c r="J10" s="47" t="str">
        <f>IF(Indicateurs!J71&gt;20,"extremely high",IF(Indicateurs!J71&gt;15,"very high",IF(Indicateurs!J71&gt;=10,"high",IF(Indicateurs!J71&gt;=5,"moderate","low"))))</f>
        <v>low</v>
      </c>
      <c r="K10" s="47" t="str">
        <f>IF(Indicateurs!K71&gt;50,"extremely high",IF(Indicateurs!K71&gt;40,"very high",IF(Indicateurs!K71&gt;=30,"high",IF(Indicateurs!K71&gt;=20,"moderate","low"))))</f>
        <v>high</v>
      </c>
      <c r="L10" s="47" t="str">
        <f>IF(Indicateurs!L71&gt;=62,"extremely high",
IF(Indicateurs!L71&gt;=39,"very high",
IF(Indicateurs!L71&gt;=33,"high",
IF(Indicateurs!L71&gt;=15,"moderate","low"))))</f>
        <v>low</v>
      </c>
      <c r="M10" s="47" t="str">
        <f>IF(Indicateurs!M71&gt;=95,"extremely high",
IF(Indicateurs!M71&gt;=77,"very high",
IF(Indicateurs!M71&gt;=74,"high",
IF(Indicateurs!M71&gt;=59,"moderate","low"))))</f>
        <v>moderate</v>
      </c>
      <c r="N10" s="47" t="str">
        <f>IF(Indicateurs!N71&gt;=64,"extremely high",
IF(Indicateurs!N71&gt;=42,"very high",
IF(Indicateurs!N71&gt;=39,"high",
IF(Indicateurs!N71&gt;=20,"moderate","low"))))</f>
        <v>high</v>
      </c>
      <c r="O10" s="47" t="str">
        <f>IF(Indicateurs!O71&gt;40,"extremely high",IF(Indicateurs!O71&gt;30,"very high",IF(Indicateurs!O71&gt;=20,"high",IF(Indicateurs!O71&gt;=10,"moderate","low"))))</f>
        <v>moderate</v>
      </c>
      <c r="P10" s="47" t="str">
        <f>IF(Indicateurs!P71&gt;70,"extremely high",IF(Indicateurs!P71&gt;60,"very high",IF(Indicateurs!P71&gt;=50,"high",IF(Indicateurs!P71&gt;=40,"moderate","low"))))</f>
        <v>extremely high</v>
      </c>
      <c r="Q10" s="47" t="str">
        <f>IF(Indicateurs!Q71&gt;40,"extremely high",IF(Indicateurs!Q71&gt;30,"very high",IF(Indicateurs!Q71&gt;=20,"high",IF(Indicateurs!Q71&gt;=10,"moderate","low"))))</f>
        <v>low</v>
      </c>
      <c r="R10" s="47" t="str">
        <f>IF(Indicateurs!R71&gt;40,"extremely high",IF(Indicateurs!R71&gt;30,"very high",IF(Indicateurs!R71&gt;=20,"high",IF(Indicateurs!R71&gt;=10,"moderate","low"))))</f>
        <v>low</v>
      </c>
      <c r="S10" s="67" t="str">
        <f>IF(Indicateurs!S71&gt;85,"extremely high",IF(Indicateurs!S71&gt;70,"very high",IF(Indicateurs!S71&gt;=55,"high",IF(Indicateurs!S71&gt;=40,"moderate","low"))))</f>
        <v>high</v>
      </c>
    </row>
    <row r="11" spans="1:19">
      <c r="A11" s="106" t="s">
        <v>137</v>
      </c>
      <c r="B11" s="70" t="s">
        <v>157</v>
      </c>
      <c r="C11" s="71">
        <f t="shared" si="0"/>
        <v>11</v>
      </c>
      <c r="D11" s="29">
        <f t="shared" si="1"/>
        <v>3</v>
      </c>
      <c r="E11" s="29">
        <f t="shared" si="2"/>
        <v>4</v>
      </c>
      <c r="F11" s="47" t="str">
        <f>IF(Indicateurs!F73&gt;60,"extremely high",IF(Indicateurs!F73&gt;50,"very high",IF(Indicateurs!F73&gt;=40,"high",IF(Indicateurs!F73&gt;=30,"moderate","low"))))</f>
        <v>high</v>
      </c>
      <c r="G11" s="47" t="str">
        <f>IF(Indicateurs!G73&gt;60,"extremely high",IF(Indicateurs!G73&gt;50,"very high",IF(Indicateurs!G73&gt;=40,"high",IF(Indicateurs!G73&gt;=30,"moderate","low"))))</f>
        <v>very high</v>
      </c>
      <c r="H11" s="65" t="str">
        <f>IF(Indicateurs!H73&gt;25%,"extremely high",IF(Indicateurs!H73&gt;20%,"very high",IF(Indicateurs!H73&gt;=15%,"high",IF(Indicateurs!H73&gt;=10%,"moderate","low"))))</f>
        <v>low</v>
      </c>
      <c r="I11" s="48" t="str">
        <f>IF(Indicateurs!I73&gt;40,"extremely high",IF(Indicateurs!I73&gt;30,"very high",IF(Indicateurs!I73&gt;=20,"high",IF(Indicateurs!I73&gt;=10,"moderate","low"))))</f>
        <v>low</v>
      </c>
      <c r="J11" s="47" t="str">
        <f>IF(Indicateurs!J73&gt;20,"extremely high",IF(Indicateurs!J73&gt;15,"very high",IF(Indicateurs!J73&gt;=10,"high",IF(Indicateurs!J73&gt;=5,"moderate","low"))))</f>
        <v>low</v>
      </c>
      <c r="K11" s="47" t="str">
        <f>IF(Indicateurs!K73&gt;50,"extremely high",IF(Indicateurs!K73&gt;40,"very high",IF(Indicateurs!K73&gt;=30,"high",IF(Indicateurs!K73&gt;=20,"moderate","low"))))</f>
        <v>high</v>
      </c>
      <c r="L11" s="47" t="str">
        <f>IF(Indicateurs!L73&gt;=62,"extremely high",
IF(Indicateurs!L73&gt;=39,"very high",
IF(Indicateurs!L73&gt;=33,"high",
IF(Indicateurs!L73&gt;=15,"moderate","low"))))</f>
        <v>moderate</v>
      </c>
      <c r="M11" s="47" t="str">
        <f>IF(Indicateurs!M73&gt;=95,"extremely high",
IF(Indicateurs!M73&gt;=77,"very high",
IF(Indicateurs!M73&gt;=74,"high",
IF(Indicateurs!M73&gt;=59,"moderate","low"))))</f>
        <v>low</v>
      </c>
      <c r="N11" s="47" t="str">
        <f>IF(Indicateurs!N73&gt;=64,"extremely high",
IF(Indicateurs!N73&gt;=42,"very high",
IF(Indicateurs!N73&gt;=39,"high",
IF(Indicateurs!N73&gt;=20,"moderate","low"))))</f>
        <v>very high</v>
      </c>
      <c r="O11" s="47" t="str">
        <f>IF(Indicateurs!O73&gt;40,"extremely high",IF(Indicateurs!O73&gt;30,"very high",IF(Indicateurs!O73&gt;=20,"high",IF(Indicateurs!O73&gt;=10,"moderate","low"))))</f>
        <v>moderate</v>
      </c>
      <c r="P11" s="47" t="str">
        <f>IF(Indicateurs!P73&gt;70,"extremely high",IF(Indicateurs!P73&gt;60,"very high",IF(Indicateurs!P73&gt;=50,"high",IF(Indicateurs!P73&gt;=40,"moderate","low"))))</f>
        <v>low</v>
      </c>
      <c r="Q11" s="47" t="str">
        <f>IF(Indicateurs!Q73&gt;40,"extremely high",IF(Indicateurs!Q73&gt;30,"very high",IF(Indicateurs!Q73&gt;=20,"high",IF(Indicateurs!Q73&gt;=10,"moderate","low"))))</f>
        <v>moderate</v>
      </c>
      <c r="R11" s="47" t="str">
        <f>IF(Indicateurs!R73&gt;40,"extremely high",IF(Indicateurs!R73&gt;30,"very high",IF(Indicateurs!R73&gt;=20,"high",IF(Indicateurs!R73&gt;=10,"moderate","low"))))</f>
        <v>low</v>
      </c>
      <c r="S11" s="67" t="str">
        <f>IF(Indicateurs!S73&gt;85,"extremely high",IF(Indicateurs!S73&gt;70,"very high",IF(Indicateurs!S73&gt;=55,"high",IF(Indicateurs!S73&gt;=40,"moderate","low"))))</f>
        <v>low</v>
      </c>
    </row>
    <row r="12" spans="1:19">
      <c r="A12" s="107" t="s">
        <v>112</v>
      </c>
      <c r="B12" s="72" t="s">
        <v>113</v>
      </c>
      <c r="C12" s="73">
        <f t="shared" si="0"/>
        <v>10</v>
      </c>
      <c r="D12" s="29">
        <f t="shared" si="1"/>
        <v>2</v>
      </c>
      <c r="E12" s="29">
        <f t="shared" si="2"/>
        <v>4</v>
      </c>
      <c r="F12" s="47" t="str">
        <f>IF(Indicateurs!F30&gt;60,"extremely high",IF(Indicateurs!F30&gt;50,"very high",IF(Indicateurs!F30&gt;=40,"high",IF(Indicateurs!F30&gt;=30,"moderate","low"))))</f>
        <v>moderate</v>
      </c>
      <c r="G12" s="47" t="str">
        <f>IF(Indicateurs!G30&gt;60,"extremely high",IF(Indicateurs!G30&gt;50,"very high",IF(Indicateurs!G30&gt;=40,"high",IF(Indicateurs!G30&gt;=30,"moderate","low"))))</f>
        <v>very high</v>
      </c>
      <c r="H12" s="65" t="str">
        <f>IF(Indicateurs!H30&gt;25%,"extremely high",IF(Indicateurs!H30&gt;20%,"very high",IF(Indicateurs!H30&gt;=15%,"high",IF(Indicateurs!H30&gt;=10%,"moderate","low"))))</f>
        <v>low</v>
      </c>
      <c r="I12" s="48" t="str">
        <f>IF(Indicateurs!I30&gt;40,"extremely high",IF(Indicateurs!I30&gt;30,"very high",IF(Indicateurs!I30&gt;=20,"high",IF(Indicateurs!I30&gt;=10,"moderate","low"))))</f>
        <v>low</v>
      </c>
      <c r="J12" s="47" t="str">
        <f>IF(Indicateurs!J30&gt;20,"extremely high",IF(Indicateurs!J30&gt;15,"very high",IF(Indicateurs!J30&gt;=10,"high",IF(Indicateurs!J30&gt;=5,"moderate","low"))))</f>
        <v>low</v>
      </c>
      <c r="K12" s="47" t="str">
        <f>IF(Indicateurs!K30&gt;50,"extremely high",IF(Indicateurs!K30&gt;40,"very high",IF(Indicateurs!K30&gt;=30,"high",IF(Indicateurs!K30&gt;=20,"moderate","low"))))</f>
        <v>very high</v>
      </c>
      <c r="L12" s="47" t="str">
        <f>IF(Indicateurs!L30&gt;=62,"extremely high",
IF(Indicateurs!L30&gt;=39,"very high",
IF(Indicateurs!L30&gt;=33,"high",
IF(Indicateurs!L30&gt;=15,"moderate","low"))))</f>
        <v>very high</v>
      </c>
      <c r="M12" s="47" t="str">
        <f>IF(Indicateurs!M30&gt;=95,"extremely high",
IF(Indicateurs!M30&gt;=77,"very high",
IF(Indicateurs!M30&gt;=74,"high",
IF(Indicateurs!M30&gt;=59,"moderate","low"))))</f>
        <v>high</v>
      </c>
      <c r="N12" s="47" t="str">
        <f>IF(Indicateurs!N30&gt;=64,"extremely high",
IF(Indicateurs!N30&gt;=42,"very high",
IF(Indicateurs!N30&gt;=39,"high",
IF(Indicateurs!N30&gt;=20,"moderate","low"))))</f>
        <v>low</v>
      </c>
      <c r="O12" s="47" t="str">
        <f>IF(Indicateurs!O30&gt;40,"extremely high",IF(Indicateurs!O30&gt;30,"very high",IF(Indicateurs!O30&gt;=20,"high",IF(Indicateurs!O30&gt;=10,"moderate","low"))))</f>
        <v>high</v>
      </c>
      <c r="P12" s="47" t="str">
        <f>IF(Indicateurs!P30&gt;70,"extremely high",IF(Indicateurs!P30&gt;60,"very high",IF(Indicateurs!P30&gt;=50,"high",IF(Indicateurs!P30&gt;=40,"moderate","low"))))</f>
        <v>low</v>
      </c>
      <c r="Q12" s="47" t="str">
        <f>IF(Indicateurs!Q30&gt;40,"extremely high",IF(Indicateurs!Q30&gt;30,"very high",IF(Indicateurs!Q30&gt;=20,"high",IF(Indicateurs!Q30&gt;=10,"moderate","low"))))</f>
        <v>moderate</v>
      </c>
      <c r="R12" s="47" t="str">
        <f>IF(Indicateurs!R30&gt;40,"extremely high",IF(Indicateurs!R30&gt;30,"very high",IF(Indicateurs!R30&gt;=20,"high",IF(Indicateurs!R30&gt;=10,"moderate","low"))))</f>
        <v>moderate</v>
      </c>
      <c r="S12" s="67" t="str">
        <f>IF(Indicateurs!S30&gt;85,"extremely high",IF(Indicateurs!S30&gt;70,"very high",IF(Indicateurs!S30&gt;=55,"high",IF(Indicateurs!S30&gt;=40,"moderate","low"))))</f>
        <v>low</v>
      </c>
    </row>
    <row r="13" spans="1:19">
      <c r="A13" s="107" t="s">
        <v>137</v>
      </c>
      <c r="B13" s="72" t="s">
        <v>148</v>
      </c>
      <c r="C13" s="73">
        <f t="shared" si="0"/>
        <v>10</v>
      </c>
      <c r="D13" s="29">
        <f t="shared" si="1"/>
        <v>4</v>
      </c>
      <c r="E13" s="29">
        <f t="shared" si="2"/>
        <v>3</v>
      </c>
      <c r="F13" s="47" t="str">
        <f>IF(Indicateurs!F64&gt;60,"extremely high",IF(Indicateurs!F64&gt;50,"very high",IF(Indicateurs!F64&gt;=40,"high",IF(Indicateurs!F64&gt;=30,"moderate","low"))))</f>
        <v>very high</v>
      </c>
      <c r="G13" s="47" t="str">
        <f>IF(Indicateurs!G64&gt;60,"extremely high",IF(Indicateurs!G64&gt;50,"very high",IF(Indicateurs!G64&gt;=40,"high",IF(Indicateurs!G64&gt;=30,"moderate","low"))))</f>
        <v>high</v>
      </c>
      <c r="H13" s="65" t="str">
        <f>IF(Indicateurs!H64&gt;25%,"extremely high",IF(Indicateurs!H64&gt;20%,"very high",IF(Indicateurs!H64&gt;=15%,"high",IF(Indicateurs!H64&gt;=10%,"moderate","low"))))</f>
        <v>low</v>
      </c>
      <c r="I13" s="48" t="str">
        <f>IF(Indicateurs!I64&gt;40,"extremely high",IF(Indicateurs!I64&gt;30,"very high",IF(Indicateurs!I64&gt;=20,"high",IF(Indicateurs!I64&gt;=10,"moderate","low"))))</f>
        <v>low</v>
      </c>
      <c r="J13" s="47" t="str">
        <f>IF(Indicateurs!J64&gt;20,"extremely high",IF(Indicateurs!J64&gt;15,"very high",IF(Indicateurs!J64&gt;=10,"high",IF(Indicateurs!J64&gt;=5,"moderate","low"))))</f>
        <v>low</v>
      </c>
      <c r="K13" s="47" t="str">
        <f>IF(Indicateurs!K64&gt;50,"extremely high",IF(Indicateurs!K64&gt;40,"very high",IF(Indicateurs!K64&gt;=30,"high",IF(Indicateurs!K64&gt;=20,"moderate","low"))))</f>
        <v>very high</v>
      </c>
      <c r="L13" s="47" t="str">
        <f>IF(Indicateurs!L64&gt;=62,"extremely high",
IF(Indicateurs!L64&gt;=39,"very high",
IF(Indicateurs!L64&gt;=33,"high",
IF(Indicateurs!L64&gt;=15,"moderate","low"))))</f>
        <v>very high</v>
      </c>
      <c r="M13" s="47" t="str">
        <f>IF(Indicateurs!M64&gt;=95,"extremely high",
IF(Indicateurs!M64&gt;=77,"very high",
IF(Indicateurs!M64&gt;=74,"high",
IF(Indicateurs!M64&gt;=59,"moderate","low"))))</f>
        <v>very high</v>
      </c>
      <c r="N13" s="47" t="str">
        <f>IF(Indicateurs!N64&gt;=64,"extremely high",
IF(Indicateurs!N64&gt;=42,"very high",
IF(Indicateurs!N64&gt;=39,"high",
IF(Indicateurs!N64&gt;=20,"moderate","low"))))</f>
        <v>extremely high</v>
      </c>
      <c r="O13" s="47" t="str">
        <f>IF(Indicateurs!O64&gt;40,"extremely high",IF(Indicateurs!O64&gt;30,"very high",IF(Indicateurs!O64&gt;=20,"high",IF(Indicateurs!O64&gt;=10,"moderate","low"))))</f>
        <v>moderate</v>
      </c>
      <c r="P13" s="47" t="str">
        <f>IF(Indicateurs!P64&gt;70,"extremely high",IF(Indicateurs!P64&gt;60,"very high",IF(Indicateurs!P64&gt;=50,"high",IF(Indicateurs!P64&gt;=40,"moderate","low"))))</f>
        <v>low</v>
      </c>
      <c r="Q13" s="47" t="str">
        <f>IF(Indicateurs!Q64&gt;40,"extremely high",IF(Indicateurs!Q64&gt;30,"very high",IF(Indicateurs!Q64&gt;=20,"high",IF(Indicateurs!Q64&gt;=10,"moderate","low"))))</f>
        <v>low</v>
      </c>
      <c r="R13" s="47" t="str">
        <f>IF(Indicateurs!R64&gt;40,"extremely high",IF(Indicateurs!R64&gt;30,"very high",IF(Indicateurs!R64&gt;=20,"high",IF(Indicateurs!R64&gt;=10,"moderate","low"))))</f>
        <v>low</v>
      </c>
      <c r="S13" s="67" t="str">
        <f>IF(Indicateurs!S64&gt;85,"extremely high",IF(Indicateurs!S64&gt;70,"very high",IF(Indicateurs!S64&gt;=55,"high",IF(Indicateurs!S64&gt;=40,"moderate","low"))))</f>
        <v>high</v>
      </c>
    </row>
    <row r="14" spans="1:19">
      <c r="A14" s="107" t="s">
        <v>137</v>
      </c>
      <c r="B14" s="72" t="s">
        <v>154</v>
      </c>
      <c r="C14" s="73">
        <f t="shared" si="0"/>
        <v>10</v>
      </c>
      <c r="D14" s="29">
        <f t="shared" si="1"/>
        <v>2</v>
      </c>
      <c r="E14" s="29">
        <f t="shared" si="2"/>
        <v>4</v>
      </c>
      <c r="F14" s="47" t="str">
        <f>IF(Indicateurs!F70&gt;60,"extremely high",IF(Indicateurs!F70&gt;50,"very high",IF(Indicateurs!F70&gt;=40,"high",IF(Indicateurs!F70&gt;=30,"moderate","low"))))</f>
        <v>moderate</v>
      </c>
      <c r="G14" s="47" t="str">
        <f>IF(Indicateurs!G70&gt;60,"extremely high",IF(Indicateurs!G70&gt;50,"very high",IF(Indicateurs!G70&gt;=40,"high",IF(Indicateurs!G70&gt;=30,"moderate","low"))))</f>
        <v>very high</v>
      </c>
      <c r="H14" s="65" t="str">
        <f>IF(Indicateurs!H70&gt;25%,"extremely high",IF(Indicateurs!H70&gt;20%,"very high",IF(Indicateurs!H70&gt;=15%,"high",IF(Indicateurs!H70&gt;=10%,"moderate","low"))))</f>
        <v>low</v>
      </c>
      <c r="I14" s="48" t="str">
        <f>IF(Indicateurs!I70&gt;40,"extremely high",IF(Indicateurs!I70&gt;30,"very high",IF(Indicateurs!I70&gt;=20,"high",IF(Indicateurs!I70&gt;=10,"moderate","low"))))</f>
        <v>high</v>
      </c>
      <c r="J14" s="47" t="str">
        <f>IF(Indicateurs!J70&gt;20,"extremely high",IF(Indicateurs!J70&gt;15,"very high",IF(Indicateurs!J70&gt;=10,"high",IF(Indicateurs!J70&gt;=5,"moderate","low"))))</f>
        <v>low</v>
      </c>
      <c r="K14" s="47" t="str">
        <f>IF(Indicateurs!K70&gt;50,"extremely high",IF(Indicateurs!K70&gt;40,"very high",IF(Indicateurs!K70&gt;=30,"high",IF(Indicateurs!K70&gt;=20,"moderate","low"))))</f>
        <v>extremely high</v>
      </c>
      <c r="L14" s="47" t="str">
        <f>IF(Indicateurs!L70&gt;=62,"extremely high",
IF(Indicateurs!L70&gt;=39,"very high",
IF(Indicateurs!L70&gt;=33,"high",
IF(Indicateurs!L70&gt;=15,"moderate","low"))))</f>
        <v>moderate</v>
      </c>
      <c r="M14" s="47" t="str">
        <f>IF(Indicateurs!M70&gt;=95,"extremely high",
IF(Indicateurs!M70&gt;=77,"very high",
IF(Indicateurs!M70&gt;=74,"high",
IF(Indicateurs!M70&gt;=59,"moderate","low"))))</f>
        <v>moderate</v>
      </c>
      <c r="N14" s="47" t="str">
        <f>IF(Indicateurs!N70&gt;=64,"extremely high",
IF(Indicateurs!N70&gt;=42,"very high",
IF(Indicateurs!N70&gt;=39,"high",
IF(Indicateurs!N70&gt;=20,"moderate","low"))))</f>
        <v>moderate</v>
      </c>
      <c r="O14" s="47" t="str">
        <f>IF(Indicateurs!O70&gt;40,"extremely high",IF(Indicateurs!O70&gt;30,"very high",IF(Indicateurs!O70&gt;=20,"high",IF(Indicateurs!O70&gt;=10,"moderate","low"))))</f>
        <v>very high</v>
      </c>
      <c r="P14" s="47" t="str">
        <f>IF(Indicateurs!P70&gt;70,"extremely high",IF(Indicateurs!P70&gt;60,"very high",IF(Indicateurs!P70&gt;=50,"high",IF(Indicateurs!P70&gt;=40,"moderate","low"))))</f>
        <v>very high</v>
      </c>
      <c r="Q14" s="47" t="str">
        <f>IF(Indicateurs!Q70&gt;40,"extremely high",IF(Indicateurs!Q70&gt;30,"very high",IF(Indicateurs!Q70&gt;=20,"high",IF(Indicateurs!Q70&gt;=10,"moderate","low"))))</f>
        <v>low</v>
      </c>
      <c r="R14" s="47" t="str">
        <f>IF(Indicateurs!R70&gt;40,"extremely high",IF(Indicateurs!R70&gt;30,"very high",IF(Indicateurs!R70&gt;=20,"high",IF(Indicateurs!R70&gt;=10,"moderate","low"))))</f>
        <v>low</v>
      </c>
      <c r="S14" s="67" t="str">
        <f>IF(Indicateurs!S70&gt;85,"extremely high",IF(Indicateurs!S70&gt;70,"very high",IF(Indicateurs!S70&gt;=55,"high",IF(Indicateurs!S70&gt;=40,"moderate","low"))))</f>
        <v>moderate</v>
      </c>
    </row>
    <row r="15" spans="1:19">
      <c r="A15" s="107" t="s">
        <v>137</v>
      </c>
      <c r="B15" s="72" t="s">
        <v>156</v>
      </c>
      <c r="C15" s="73">
        <f t="shared" si="0"/>
        <v>10</v>
      </c>
      <c r="D15" s="29">
        <f t="shared" si="1"/>
        <v>4</v>
      </c>
      <c r="E15" s="29">
        <f t="shared" si="2"/>
        <v>3</v>
      </c>
      <c r="F15" s="47" t="str">
        <f>IF(Indicateurs!F72&gt;60,"extremely high",IF(Indicateurs!F72&gt;50,"very high",IF(Indicateurs!F72&gt;=40,"high",IF(Indicateurs!F72&gt;=30,"moderate","low"))))</f>
        <v>very high</v>
      </c>
      <c r="G15" s="47" t="str">
        <f>IF(Indicateurs!G72&gt;60,"extremely high",IF(Indicateurs!G72&gt;50,"very high",IF(Indicateurs!G72&gt;=40,"high",IF(Indicateurs!G72&gt;=30,"moderate","low"))))</f>
        <v>high</v>
      </c>
      <c r="H15" s="65" t="str">
        <f>IF(Indicateurs!H72&gt;25%,"extremely high",IF(Indicateurs!H72&gt;20%,"very high",IF(Indicateurs!H72&gt;=15%,"high",IF(Indicateurs!H72&gt;=10%,"moderate","low"))))</f>
        <v>low</v>
      </c>
      <c r="I15" s="48" t="str">
        <f>IF(Indicateurs!I72&gt;40,"extremely high",IF(Indicateurs!I72&gt;30,"very high",IF(Indicateurs!I72&gt;=20,"high",IF(Indicateurs!I72&gt;=10,"moderate","low"))))</f>
        <v>low</v>
      </c>
      <c r="J15" s="47" t="str">
        <f>IF(Indicateurs!J72&gt;20,"extremely high",IF(Indicateurs!J72&gt;15,"very high",IF(Indicateurs!J72&gt;=10,"high",IF(Indicateurs!J72&gt;=5,"moderate","low"))))</f>
        <v>low</v>
      </c>
      <c r="K15" s="47" t="str">
        <f>IF(Indicateurs!K72&gt;50,"extremely high",IF(Indicateurs!K72&gt;40,"very high",IF(Indicateurs!K72&gt;=30,"high",IF(Indicateurs!K72&gt;=20,"moderate","low"))))</f>
        <v>very high</v>
      </c>
      <c r="L15" s="47" t="str">
        <f>IF(Indicateurs!L72&gt;=62,"extremely high",
IF(Indicateurs!L72&gt;=39,"very high",
IF(Indicateurs!L72&gt;=33,"high",
IF(Indicateurs!L72&gt;=15,"moderate","low"))))</f>
        <v>extremely high</v>
      </c>
      <c r="M15" s="47" t="str">
        <f>IF(Indicateurs!M72&gt;=95,"extremely high",
IF(Indicateurs!M72&gt;=77,"very high",
IF(Indicateurs!M72&gt;=74,"high",
IF(Indicateurs!M72&gt;=59,"moderate","low"))))</f>
        <v>very high</v>
      </c>
      <c r="N15" s="47" t="str">
        <f>IF(Indicateurs!N72&gt;=64,"extremely high",
IF(Indicateurs!N72&gt;=42,"very high",
IF(Indicateurs!N72&gt;=39,"high",
IF(Indicateurs!N72&gt;=20,"moderate","low"))))</f>
        <v>moderate</v>
      </c>
      <c r="O15" s="47" t="str">
        <f>IF(Indicateurs!O72&gt;40,"extremely high",IF(Indicateurs!O72&gt;30,"very high",IF(Indicateurs!O72&gt;=20,"high",IF(Indicateurs!O72&gt;=10,"moderate","low"))))</f>
        <v>moderate</v>
      </c>
      <c r="P15" s="47" t="str">
        <f>IF(Indicateurs!P72&gt;70,"extremely high",IF(Indicateurs!P72&gt;60,"very high",IF(Indicateurs!P72&gt;=50,"high",IF(Indicateurs!P72&gt;=40,"moderate","low"))))</f>
        <v>moderate</v>
      </c>
      <c r="Q15" s="47" t="str">
        <f>IF(Indicateurs!Q72&gt;40,"extremely high",IF(Indicateurs!Q72&gt;30,"very high",IF(Indicateurs!Q72&gt;=20,"high",IF(Indicateurs!Q72&gt;=10,"moderate","low"))))</f>
        <v>low</v>
      </c>
      <c r="R15" s="47" t="str">
        <f>IF(Indicateurs!R72&gt;40,"extremely high",IF(Indicateurs!R72&gt;30,"very high",IF(Indicateurs!R72&gt;=20,"high",IF(Indicateurs!R72&gt;=10,"moderate","low"))))</f>
        <v>low</v>
      </c>
      <c r="S15" s="67" t="str">
        <f>IF(Indicateurs!S72&gt;85,"extremely high",IF(Indicateurs!S72&gt;70,"very high",IF(Indicateurs!S72&gt;=55,"high",IF(Indicateurs!S72&gt;=40,"moderate","low"))))</f>
        <v>high</v>
      </c>
    </row>
    <row r="16" spans="1:19">
      <c r="A16" s="107" t="s">
        <v>137</v>
      </c>
      <c r="B16" s="72" t="s">
        <v>158</v>
      </c>
      <c r="C16" s="73">
        <f t="shared" si="0"/>
        <v>10</v>
      </c>
      <c r="D16" s="29">
        <f t="shared" si="1"/>
        <v>2</v>
      </c>
      <c r="E16" s="29">
        <f t="shared" si="2"/>
        <v>4</v>
      </c>
      <c r="F16" s="47" t="str">
        <f>IF(Indicateurs!F74&gt;60,"extremely high",IF(Indicateurs!F74&gt;50,"very high",IF(Indicateurs!F74&gt;=40,"high",IF(Indicateurs!F74&gt;=30,"moderate","low"))))</f>
        <v>moderate</v>
      </c>
      <c r="G16" s="47" t="str">
        <f>IF(Indicateurs!G74&gt;60,"extremely high",IF(Indicateurs!G74&gt;50,"very high",IF(Indicateurs!G74&gt;=40,"high",IF(Indicateurs!G74&gt;=30,"moderate","low"))))</f>
        <v>very high</v>
      </c>
      <c r="H16" s="65" t="str">
        <f>IF(Indicateurs!H74&gt;40%,"extremely high",IF(Indicateurs!H74&gt;30%,"very high",IF(Indicateurs!H74&gt;=20%,"high",IF(Indicateurs!H74&gt;=10%,"moderate","low"))))</f>
        <v>low</v>
      </c>
      <c r="I16" s="48" t="str">
        <f>IF(Indicateurs!I74&gt;40,"extremely high",IF(Indicateurs!I74&gt;30,"very high",IF(Indicateurs!I74&gt;=20,"high",IF(Indicateurs!I74&gt;=10,"moderate","low"))))</f>
        <v>moderate</v>
      </c>
      <c r="J16" s="47" t="str">
        <f>IF(Indicateurs!J74&gt;20,"extremely high",IF(Indicateurs!J74&gt;15,"very high",IF(Indicateurs!J74&gt;=10,"high",IF(Indicateurs!J74&gt;=5,"moderate","low"))))</f>
        <v>low</v>
      </c>
      <c r="K16" s="47" t="str">
        <f>IF(Indicateurs!K74&gt;50,"extremely high",IF(Indicateurs!K74&gt;40,"very high",IF(Indicateurs!K74&gt;=30,"high",IF(Indicateurs!K74&gt;=20,"moderate","low"))))</f>
        <v>very high</v>
      </c>
      <c r="L16" s="47" t="str">
        <f>IF(Indicateurs!L74&gt;=62,"extremely high",
IF(Indicateurs!L74&gt;=39,"very high",
IF(Indicateurs!L74&gt;=33,"high",
IF(Indicateurs!L74&gt;=15,"moderate","low"))))</f>
        <v>very high</v>
      </c>
      <c r="M16" s="47" t="str">
        <f>IF(Indicateurs!M74&gt;=95,"extremely high",
IF(Indicateurs!M74&gt;=77,"very high",
IF(Indicateurs!M74&gt;=74,"high",
IF(Indicateurs!M74&gt;=59,"moderate","low"))))</f>
        <v>moderate</v>
      </c>
      <c r="N16" s="47" t="str">
        <f>IF(Indicateurs!N74&gt;=64,"extremely high",
IF(Indicateurs!N74&gt;=42,"very high",
IF(Indicateurs!N74&gt;=39,"high",
IF(Indicateurs!N74&gt;=20,"moderate","low"))))</f>
        <v>high</v>
      </c>
      <c r="O16" s="47" t="str">
        <f>IF(Indicateurs!O74&gt;40,"extremely high",IF(Indicateurs!O74&gt;30,"very high",IF(Indicateurs!O74&gt;=20,"high",IF(Indicateurs!O74&gt;=10,"moderate","low"))))</f>
        <v>high</v>
      </c>
      <c r="P16" s="47" t="str">
        <f>IF(Indicateurs!P74&gt;70,"extremely high",IF(Indicateurs!P74&gt;60,"very high",IF(Indicateurs!P74&gt;=50,"high",IF(Indicateurs!P74&gt;=40,"moderate","low"))))</f>
        <v>very high</v>
      </c>
      <c r="Q16" s="47" t="str">
        <f>IF(Indicateurs!Q74&gt;40,"extremely high",IF(Indicateurs!Q74&gt;30,"very high",IF(Indicateurs!Q74&gt;=20,"high",IF(Indicateurs!Q74&gt;=10,"moderate","low"))))</f>
        <v>low</v>
      </c>
      <c r="R16" s="47" t="str">
        <f>IF(Indicateurs!R74&gt;40,"extremely high",IF(Indicateurs!R74&gt;30,"very high",IF(Indicateurs!R74&gt;=20,"high",IF(Indicateurs!R74&gt;=10,"moderate","low"))))</f>
        <v>low</v>
      </c>
      <c r="S16" s="67" t="str">
        <f>IF(Indicateurs!S74&gt;85,"extremely high",IF(Indicateurs!S74&gt;70,"very high",IF(Indicateurs!S74&gt;=55,"high",IF(Indicateurs!S74&gt;=40,"moderate","low"))))</f>
        <v>moderate</v>
      </c>
    </row>
    <row r="17" spans="1:19">
      <c r="A17" s="108" t="s">
        <v>84</v>
      </c>
      <c r="B17" s="74" t="s">
        <v>86</v>
      </c>
      <c r="C17" s="43">
        <f t="shared" si="0"/>
        <v>9</v>
      </c>
      <c r="D17" s="29">
        <f t="shared" si="1"/>
        <v>3</v>
      </c>
      <c r="E17" s="29">
        <f t="shared" si="2"/>
        <v>3</v>
      </c>
      <c r="F17" s="47" t="str">
        <f>IF(Indicateurs!F4&gt;60,"extremely high",IF(Indicateurs!F4&gt;50,"very high",IF(Indicateurs!F4&gt;=40,"high",IF(Indicateurs!F4&gt;=30,"moderate","low"))))</f>
        <v>high</v>
      </c>
      <c r="G17" s="47" t="str">
        <f>IF(Indicateurs!G4&gt;60,"extremely high",IF(Indicateurs!G4&gt;50,"very high",IF(Indicateurs!G4&gt;=40,"high",IF(Indicateurs!G4&gt;=30,"moderate","low"))))</f>
        <v>high</v>
      </c>
      <c r="H17" s="65" t="str">
        <f>IF(Indicateurs!H4&gt;25%,"extremely high",IF(Indicateurs!H4&gt;20%,"very high",IF(Indicateurs!H4&gt;=15%,"high",IF(Indicateurs!H4&gt;=10%,"moderate","low"))))</f>
        <v>low</v>
      </c>
      <c r="I17" s="48" t="str">
        <f>IF(Indicateurs!I4&gt;40,"extremely high",IF(Indicateurs!I4&gt;30,"very high",IF(Indicateurs!I4&gt;=20,"high",IF(Indicateurs!I4&gt;=10,"moderate","low"))))</f>
        <v>high</v>
      </c>
      <c r="J17" s="47" t="str">
        <f>IF(Indicateurs!J4&gt;20,"extremely high",IF(Indicateurs!J4&gt;15,"very high",IF(Indicateurs!J4&gt;=10,"high",IF(Indicateurs!J4&gt;=5,"moderate","low"))))</f>
        <v>low</v>
      </c>
      <c r="K17" s="47" t="str">
        <f>IF(Indicateurs!K4&gt;50,"extremely high",IF(Indicateurs!K4&gt;40,"very high",IF(Indicateurs!K4&gt;=30,"high",IF(Indicateurs!K4&gt;=20,"moderate","low"))))</f>
        <v>very high</v>
      </c>
      <c r="L17" s="47" t="str">
        <f>IF(Indicateurs!L4&gt;=62,"extremely high",
IF(Indicateurs!L4&gt;=39,"very high",
IF(Indicateurs!L4&gt;=33,"high",
IF(Indicateurs!L4&gt;=15,"moderate","low"))))</f>
        <v>extremely high</v>
      </c>
      <c r="M17" s="47" t="str">
        <f>IF(Indicateurs!M4&gt;=95,"extremely high",
IF(Indicateurs!M4&gt;=77,"very high",
IF(Indicateurs!M4&gt;=74,"high",
IF(Indicateurs!M4&gt;=59,"moderate","low"))))</f>
        <v>very high</v>
      </c>
      <c r="N17" s="47" t="str">
        <f>IF(Indicateurs!N4&gt;=64,"extremely high",
IF(Indicateurs!N4&gt;=42,"very high",
IF(Indicateurs!N4&gt;=39,"high",
IF(Indicateurs!N4&gt;=20,"moderate","low"))))</f>
        <v>very high</v>
      </c>
      <c r="O17" s="47" t="str">
        <f>IF(Indicateurs!O4&gt;40,"extremely high",IF(Indicateurs!O4&gt;30,"very high",IF(Indicateurs!O4&gt;=20,"high",IF(Indicateurs!O4&gt;=10,"moderate","low"))))</f>
        <v>high</v>
      </c>
      <c r="P17" s="47" t="str">
        <f>IF(Indicateurs!P4&gt;70,"extremely high",IF(Indicateurs!P4&gt;60,"very high",IF(Indicateurs!P4&gt;=50,"high",IF(Indicateurs!P4&gt;=40,"moderate","low"))))</f>
        <v>low</v>
      </c>
      <c r="Q17" s="47" t="str">
        <f>IF(Indicateurs!Q4&gt;40,"extremely high",IF(Indicateurs!Q4&gt;30,"very high",IF(Indicateurs!Q4&gt;=20,"high",IF(Indicateurs!Q4&gt;=10,"moderate","low"))))</f>
        <v>low</v>
      </c>
      <c r="R17" s="47" t="str">
        <f>IF(Indicateurs!R4&gt;40,"extremely high",IF(Indicateurs!R4&gt;30,"very high",IF(Indicateurs!R4&gt;=20,"high",IF(Indicateurs!R4&gt;=10,"moderate","low"))))</f>
        <v>moderate</v>
      </c>
      <c r="S17" s="67" t="str">
        <f>IF(Indicateurs!S4&gt;85,"extremely high",IF(Indicateurs!S4&gt;70,"very high",IF(Indicateurs!S4&gt;=55,"high",IF(Indicateurs!S4&gt;=40,"moderate","low"))))</f>
        <v>low</v>
      </c>
    </row>
    <row r="18" spans="1:19">
      <c r="A18" s="108" t="s">
        <v>84</v>
      </c>
      <c r="B18" s="74" t="s">
        <v>90</v>
      </c>
      <c r="C18" s="43">
        <f t="shared" si="0"/>
        <v>9</v>
      </c>
      <c r="D18" s="29">
        <f t="shared" si="1"/>
        <v>3</v>
      </c>
      <c r="E18" s="29">
        <f t="shared" si="2"/>
        <v>3</v>
      </c>
      <c r="F18" s="47" t="str">
        <f>IF(Indicateurs!F8&gt;60,"extremely high",IF(Indicateurs!F8&gt;50,"very high",IF(Indicateurs!F8&gt;=40,"high",IF(Indicateurs!F8&gt;=30,"moderate","low"))))</f>
        <v>high</v>
      </c>
      <c r="G18" s="47" t="str">
        <f>IF(Indicateurs!G8&gt;60,"extremely high",IF(Indicateurs!G8&gt;50,"very high",IF(Indicateurs!G8&gt;=40,"high",IF(Indicateurs!G8&gt;=30,"moderate","low"))))</f>
        <v>high</v>
      </c>
      <c r="H18" s="65" t="str">
        <f>IF(Indicateurs!H8&gt;25%,"extremely high",IF(Indicateurs!H8&gt;20%,"very high",IF(Indicateurs!H8&gt;=15%,"high",IF(Indicateurs!H8&gt;=10%,"moderate","low"))))</f>
        <v>low</v>
      </c>
      <c r="I18" s="48" t="str">
        <f>IF(Indicateurs!I8&gt;40,"extremely high",IF(Indicateurs!I8&gt;30,"very high",IF(Indicateurs!I8&gt;=20,"high",IF(Indicateurs!I8&gt;=10,"moderate","low"))))</f>
        <v>high</v>
      </c>
      <c r="J18" s="47" t="str">
        <f>IF(Indicateurs!J8&gt;20,"extremely high",IF(Indicateurs!J8&gt;15,"very high",IF(Indicateurs!J8&gt;=10,"high",IF(Indicateurs!J8&gt;=5,"moderate","low"))))</f>
        <v>moderate</v>
      </c>
      <c r="K18" s="47" t="str">
        <f>IF(Indicateurs!K8&gt;50,"extremely high",IF(Indicateurs!K8&gt;40,"very high",IF(Indicateurs!K8&gt;=30,"high",IF(Indicateurs!K8&gt;=20,"moderate","low"))))</f>
        <v>very high</v>
      </c>
      <c r="L18" s="47" t="str">
        <f>IF(Indicateurs!L8&gt;=62,"extremely high",
IF(Indicateurs!L8&gt;=39,"very high",
IF(Indicateurs!L8&gt;=33,"high",
IF(Indicateurs!L8&gt;=15,"moderate","low"))))</f>
        <v>extremely high</v>
      </c>
      <c r="M18" s="47" t="str">
        <f>IF(Indicateurs!M8&gt;=95,"extremely high",
IF(Indicateurs!M8&gt;=77,"very high",
IF(Indicateurs!M8&gt;=74,"high",
IF(Indicateurs!M8&gt;=59,"moderate","low"))))</f>
        <v>moderate</v>
      </c>
      <c r="N18" s="47" t="str">
        <f>IF(Indicateurs!N8&gt;=64,"extremely high",
IF(Indicateurs!N8&gt;=42,"very high",
IF(Indicateurs!N8&gt;=39,"high",
IF(Indicateurs!N8&gt;=20,"moderate","low"))))</f>
        <v>moderate</v>
      </c>
      <c r="O18" s="47" t="str">
        <f>IF(Indicateurs!O8&gt;40,"extremely high",IF(Indicateurs!O8&gt;30,"very high",IF(Indicateurs!O8&gt;=20,"high",IF(Indicateurs!O8&gt;=10,"moderate","low"))))</f>
        <v>high</v>
      </c>
      <c r="P18" s="47" t="str">
        <f>IF(Indicateurs!P8&gt;70,"extremely high",IF(Indicateurs!P8&gt;60,"very high",IF(Indicateurs!P8&gt;=50,"high",IF(Indicateurs!P8&gt;=40,"moderate","low"))))</f>
        <v>moderate</v>
      </c>
      <c r="Q18" s="47" t="str">
        <f>IF(Indicateurs!Q8&gt;40,"extremely high",IF(Indicateurs!Q8&gt;30,"very high",IF(Indicateurs!Q8&gt;=20,"high",IF(Indicateurs!Q8&gt;=10,"moderate","low"))))</f>
        <v>extremely high</v>
      </c>
      <c r="R18" s="47" t="str">
        <f>IF(Indicateurs!R8&gt;40,"extremely high",IF(Indicateurs!R8&gt;30,"very high",IF(Indicateurs!R8&gt;=20,"high",IF(Indicateurs!R8&gt;=10,"moderate","low"))))</f>
        <v>low</v>
      </c>
      <c r="S18" s="67" t="str">
        <f>IF(Indicateurs!S8&gt;85,"extremely high",IF(Indicateurs!S8&gt;70,"very high",IF(Indicateurs!S8&gt;=55,"high",IF(Indicateurs!S8&gt;=40,"moderate","low"))))</f>
        <v>low</v>
      </c>
    </row>
    <row r="19" spans="1:19">
      <c r="A19" s="108" t="s">
        <v>84</v>
      </c>
      <c r="B19" s="74" t="s">
        <v>91</v>
      </c>
      <c r="C19" s="43">
        <f t="shared" si="0"/>
        <v>9</v>
      </c>
      <c r="D19" s="29">
        <f t="shared" si="1"/>
        <v>3</v>
      </c>
      <c r="E19" s="29">
        <f t="shared" si="2"/>
        <v>3</v>
      </c>
      <c r="F19" s="47" t="str">
        <f>IF(Indicateurs!F9&gt;60,"extremely high",IF(Indicateurs!F9&gt;50,"very high",IF(Indicateurs!F9&gt;=40,"high",IF(Indicateurs!F9&gt;=30,"moderate","low"))))</f>
        <v>high</v>
      </c>
      <c r="G19" s="47" t="str">
        <f>IF(Indicateurs!G9&gt;60,"extremely high",IF(Indicateurs!G9&gt;50,"very high",IF(Indicateurs!G9&gt;=40,"high",IF(Indicateurs!G9&gt;=30,"moderate","low"))))</f>
        <v>high</v>
      </c>
      <c r="H19" s="65" t="str">
        <f>IF(Indicateurs!H9&gt;25%,"extremely high",IF(Indicateurs!H9&gt;20%,"very high",IF(Indicateurs!H9&gt;=15%,"high",IF(Indicateurs!H9&gt;=10%,"moderate","low"))))</f>
        <v>low</v>
      </c>
      <c r="I19" s="48" t="str">
        <f>IF(Indicateurs!I9&gt;40,"extremely high",IF(Indicateurs!I9&gt;30,"very high",IF(Indicateurs!I9&gt;=20,"high",IF(Indicateurs!I9&gt;=10,"moderate","low"))))</f>
        <v>high</v>
      </c>
      <c r="J19" s="47" t="str">
        <f>IF(Indicateurs!J9&gt;20,"extremely high",IF(Indicateurs!J9&gt;15,"very high",IF(Indicateurs!J9&gt;=10,"high",IF(Indicateurs!J9&gt;=5,"moderate","low"))))</f>
        <v>moderate</v>
      </c>
      <c r="K19" s="47" t="str">
        <f>IF(Indicateurs!K9&gt;50,"extremely high",IF(Indicateurs!K9&gt;40,"very high",IF(Indicateurs!K9&gt;=30,"high",IF(Indicateurs!K9&gt;=20,"moderate","low"))))</f>
        <v>extremely high</v>
      </c>
      <c r="L19" s="47" t="str">
        <f>IF(Indicateurs!L9&gt;=62,"extremely high",
IF(Indicateurs!L9&gt;=39,"very high",
IF(Indicateurs!L9&gt;=33,"high",
IF(Indicateurs!L9&gt;=15,"moderate","low"))))</f>
        <v>very high</v>
      </c>
      <c r="M19" s="47" t="str">
        <f>IF(Indicateurs!M9&gt;=95,"extremely high",
IF(Indicateurs!M9&gt;=77,"very high",
IF(Indicateurs!M9&gt;=74,"high",
IF(Indicateurs!M9&gt;=59,"moderate","low"))))</f>
        <v>very high</v>
      </c>
      <c r="N19" s="47" t="str">
        <f>IF(Indicateurs!N9&gt;=64,"extremely high",
IF(Indicateurs!N9&gt;=42,"very high",
IF(Indicateurs!N9&gt;=39,"high",
IF(Indicateurs!N9&gt;=20,"moderate","low"))))</f>
        <v>moderate</v>
      </c>
      <c r="O19" s="47" t="str">
        <f>IF(Indicateurs!O9&gt;40,"extremely high",IF(Indicateurs!O9&gt;30,"very high",IF(Indicateurs!O9&gt;=20,"high",IF(Indicateurs!O9&gt;=10,"moderate","low"))))</f>
        <v>high</v>
      </c>
      <c r="P19" s="47" t="str">
        <f>IF(Indicateurs!P9&gt;70,"extremely high",IF(Indicateurs!P9&gt;60,"very high",IF(Indicateurs!P9&gt;=50,"high",IF(Indicateurs!P9&gt;=40,"moderate","low"))))</f>
        <v>moderate</v>
      </c>
      <c r="Q19" s="47" t="str">
        <f>IF(Indicateurs!Q9&gt;40,"extremely high",IF(Indicateurs!Q9&gt;30,"very high",IF(Indicateurs!Q9&gt;=20,"high",IF(Indicateurs!Q9&gt;=10,"moderate","low"))))</f>
        <v>extremely high</v>
      </c>
      <c r="R19" s="47" t="str">
        <f>IF(Indicateurs!R9&gt;40,"extremely high",IF(Indicateurs!R9&gt;30,"very high",IF(Indicateurs!R9&gt;=20,"high",IF(Indicateurs!R9&gt;=10,"moderate","low"))))</f>
        <v>low</v>
      </c>
      <c r="S19" s="67" t="str">
        <f>IF(Indicateurs!S9&gt;85,"extremely high",IF(Indicateurs!S9&gt;70,"very high",IF(Indicateurs!S9&gt;=55,"high",IF(Indicateurs!S9&gt;=40,"moderate","low"))))</f>
        <v>low</v>
      </c>
    </row>
    <row r="20" spans="1:19">
      <c r="A20" s="108" t="s">
        <v>84</v>
      </c>
      <c r="B20" s="74" t="s">
        <v>93</v>
      </c>
      <c r="C20" s="43">
        <f t="shared" si="0"/>
        <v>9</v>
      </c>
      <c r="D20" s="29">
        <f t="shared" si="1"/>
        <v>3</v>
      </c>
      <c r="E20" s="29">
        <f t="shared" si="2"/>
        <v>3</v>
      </c>
      <c r="F20" s="47" t="str">
        <f>IF(Indicateurs!F11&gt;60,"extremely high",IF(Indicateurs!F11&gt;50,"very high",IF(Indicateurs!F11&gt;=40,"high",IF(Indicateurs!F11&gt;=30,"moderate","low"))))</f>
        <v>high</v>
      </c>
      <c r="G20" s="47" t="str">
        <f>IF(Indicateurs!G11&gt;60,"extremely high",IF(Indicateurs!G11&gt;50,"very high",IF(Indicateurs!G11&gt;=40,"high",IF(Indicateurs!G11&gt;=30,"moderate","low"))))</f>
        <v>high</v>
      </c>
      <c r="H20" s="65" t="str">
        <f>IF(Indicateurs!H11&gt;25%,"extremely high",IF(Indicateurs!H11&gt;20%,"very high",IF(Indicateurs!H11&gt;=15%,"high",IF(Indicateurs!H11&gt;=10%,"moderate","low"))))</f>
        <v>low</v>
      </c>
      <c r="I20" s="48" t="str">
        <f>IF(Indicateurs!I11&gt;40,"extremely high",IF(Indicateurs!I11&gt;30,"very high",IF(Indicateurs!I11&gt;=20,"high",IF(Indicateurs!I11&gt;=10,"moderate","low"))))</f>
        <v>moderate</v>
      </c>
      <c r="J20" s="47" t="str">
        <f>IF(Indicateurs!J11&gt;20,"extremely high",IF(Indicateurs!J11&gt;15,"very high",IF(Indicateurs!J11&gt;=10,"high",IF(Indicateurs!J11&gt;=5,"moderate","low"))))</f>
        <v>low</v>
      </c>
      <c r="K20" s="47" t="str">
        <f>IF(Indicateurs!K11&gt;50,"extremely high",IF(Indicateurs!K11&gt;40,"very high",IF(Indicateurs!K11&gt;=30,"high",IF(Indicateurs!K11&gt;=20,"moderate","low"))))</f>
        <v>very high</v>
      </c>
      <c r="L20" s="47" t="str">
        <f>IF(Indicateurs!L11&gt;=62,"extremely high",
IF(Indicateurs!L11&gt;=39,"very high",
IF(Indicateurs!L11&gt;=33,"high",
IF(Indicateurs!L11&gt;=15,"moderate","low"))))</f>
        <v>very high</v>
      </c>
      <c r="M20" s="47" t="str">
        <f>IF(Indicateurs!M11&gt;=95,"extremely high",
IF(Indicateurs!M11&gt;=77,"very high",
IF(Indicateurs!M11&gt;=74,"high",
IF(Indicateurs!M11&gt;=59,"moderate","low"))))</f>
        <v>very high</v>
      </c>
      <c r="N20" s="47" t="str">
        <f>IF(Indicateurs!N11&gt;=64,"extremely high",
IF(Indicateurs!N11&gt;=42,"very high",
IF(Indicateurs!N11&gt;=39,"high",
IF(Indicateurs!N11&gt;=20,"moderate","low"))))</f>
        <v>moderate</v>
      </c>
      <c r="O20" s="47" t="str">
        <f>IF(Indicateurs!O11&gt;40,"extremely high",IF(Indicateurs!O11&gt;30,"very high",IF(Indicateurs!O11&gt;=20,"high",IF(Indicateurs!O11&gt;=10,"moderate","low"))))</f>
        <v>high</v>
      </c>
      <c r="P20" s="47" t="str">
        <f>IF(Indicateurs!P11&gt;70,"extremely high",IF(Indicateurs!P11&gt;60,"very high",IF(Indicateurs!P11&gt;=50,"high",IF(Indicateurs!P11&gt;=40,"moderate","low"))))</f>
        <v>moderate</v>
      </c>
      <c r="Q20" s="47" t="str">
        <f>IF(Indicateurs!Q11&gt;40,"extremely high",IF(Indicateurs!Q11&gt;30,"very high",IF(Indicateurs!Q11&gt;=20,"high",IF(Indicateurs!Q11&gt;=10,"moderate","low"))))</f>
        <v>very high</v>
      </c>
      <c r="R20" s="47" t="str">
        <f>IF(Indicateurs!R11&gt;40,"extremely high",IF(Indicateurs!R11&gt;30,"very high",IF(Indicateurs!R11&gt;=20,"high",IF(Indicateurs!R11&gt;=10,"moderate","low"))))</f>
        <v>low</v>
      </c>
      <c r="S20" s="67" t="str">
        <f>IF(Indicateurs!S11&gt;85,"extremely high",IF(Indicateurs!S11&gt;70,"very high",IF(Indicateurs!S11&gt;=55,"high",IF(Indicateurs!S11&gt;=40,"moderate","low"))))</f>
        <v>moderate</v>
      </c>
    </row>
    <row r="21" spans="1:19">
      <c r="A21" s="108" t="s">
        <v>84</v>
      </c>
      <c r="B21" s="74" t="s">
        <v>94</v>
      </c>
      <c r="C21" s="43">
        <f t="shared" si="0"/>
        <v>9</v>
      </c>
      <c r="D21" s="29">
        <f t="shared" si="1"/>
        <v>3</v>
      </c>
      <c r="E21" s="29">
        <f t="shared" si="2"/>
        <v>3</v>
      </c>
      <c r="F21" s="47" t="str">
        <f>IF(Indicateurs!F12&gt;60,"extremely high",IF(Indicateurs!F12&gt;50,"very high",IF(Indicateurs!F12&gt;=40,"high",IF(Indicateurs!F12&gt;=30,"moderate","low"))))</f>
        <v>high</v>
      </c>
      <c r="G21" s="47" t="str">
        <f>IF(Indicateurs!G12&gt;60,"extremely high",IF(Indicateurs!G12&gt;50,"very high",IF(Indicateurs!G12&gt;=40,"high",IF(Indicateurs!G12&gt;=30,"moderate","low"))))</f>
        <v>high</v>
      </c>
      <c r="H21" s="65" t="str">
        <f>IF(Indicateurs!H12&gt;25%,"extremely high",IF(Indicateurs!H12&gt;20%,"very high",IF(Indicateurs!H12&gt;=15%,"high",IF(Indicateurs!H12&gt;=10%,"moderate","low"))))</f>
        <v>moderate</v>
      </c>
      <c r="I21" s="48" t="str">
        <f>IF(Indicateurs!I12&gt;40,"extremely high",IF(Indicateurs!I12&gt;30,"very high",IF(Indicateurs!I12&gt;=20,"high",IF(Indicateurs!I12&gt;=10,"moderate","low"))))</f>
        <v>high</v>
      </c>
      <c r="J21" s="47" t="str">
        <f>IF(Indicateurs!J12&gt;20,"extremely high",IF(Indicateurs!J12&gt;15,"very high",IF(Indicateurs!J12&gt;=10,"high",IF(Indicateurs!J12&gt;=5,"moderate","low"))))</f>
        <v>high</v>
      </c>
      <c r="K21" s="47" t="str">
        <f>IF(Indicateurs!K12&gt;50,"extremely high",IF(Indicateurs!K12&gt;40,"very high",IF(Indicateurs!K12&gt;=30,"high",IF(Indicateurs!K12&gt;=20,"moderate","low"))))</f>
        <v>very high</v>
      </c>
      <c r="L21" s="47" t="str">
        <f>IF(Indicateurs!L12&gt;=62,"extremely high",
IF(Indicateurs!L12&gt;=39,"very high",
IF(Indicateurs!L12&gt;=33,"high",
IF(Indicateurs!L12&gt;=15,"moderate","low"))))</f>
        <v>extremely high</v>
      </c>
      <c r="M21" s="47" t="str">
        <f>IF(Indicateurs!M12&gt;=95,"extremely high",
IF(Indicateurs!M12&gt;=77,"very high",
IF(Indicateurs!M12&gt;=74,"high",
IF(Indicateurs!M12&gt;=59,"moderate","low"))))</f>
        <v>very high</v>
      </c>
      <c r="N21" s="47" t="str">
        <f>IF(Indicateurs!N12&gt;=64,"extremely high",
IF(Indicateurs!N12&gt;=42,"very high",
IF(Indicateurs!N12&gt;=39,"high",
IF(Indicateurs!N12&gt;=20,"moderate","low"))))</f>
        <v>very high</v>
      </c>
      <c r="O21" s="47" t="str">
        <f>IF(Indicateurs!O12&gt;40,"extremely high",IF(Indicateurs!O12&gt;30,"very high",IF(Indicateurs!O12&gt;=20,"high",IF(Indicateurs!O12&gt;=10,"moderate","low"))))</f>
        <v>high</v>
      </c>
      <c r="P21" s="47" t="str">
        <f>IF(Indicateurs!P12&gt;70,"extremely high",IF(Indicateurs!P12&gt;60,"very high",IF(Indicateurs!P12&gt;=50,"high",IF(Indicateurs!P12&gt;=40,"moderate","low"))))</f>
        <v>low</v>
      </c>
      <c r="Q21" s="47" t="str">
        <f>IF(Indicateurs!Q12&gt;40,"extremely high",IF(Indicateurs!Q12&gt;30,"very high",IF(Indicateurs!Q12&gt;=20,"high",IF(Indicateurs!Q12&gt;=10,"moderate","low"))))</f>
        <v>moderate</v>
      </c>
      <c r="R21" s="47" t="str">
        <f>IF(Indicateurs!R12&gt;40,"extremely high",IF(Indicateurs!R12&gt;30,"very high",IF(Indicateurs!R12&gt;=20,"high",IF(Indicateurs!R12&gt;=10,"moderate","low"))))</f>
        <v>moderate</v>
      </c>
      <c r="S21" s="67" t="str">
        <f>IF(Indicateurs!S12&gt;85,"extremely high",IF(Indicateurs!S12&gt;70,"very high",IF(Indicateurs!S12&gt;=55,"high",IF(Indicateurs!S12&gt;=40,"moderate","low"))))</f>
        <v>low</v>
      </c>
    </row>
    <row r="22" spans="1:19">
      <c r="A22" s="108" t="s">
        <v>84</v>
      </c>
      <c r="B22" s="74" t="s">
        <v>107</v>
      </c>
      <c r="C22" s="43">
        <f t="shared" si="0"/>
        <v>9</v>
      </c>
      <c r="D22" s="29">
        <f t="shared" si="1"/>
        <v>3</v>
      </c>
      <c r="E22" s="29">
        <f t="shared" si="2"/>
        <v>3</v>
      </c>
      <c r="F22" s="47" t="str">
        <f>IF(Indicateurs!F25&gt;60,"extremely high",IF(Indicateurs!F25&gt;50,"very high",IF(Indicateurs!F25&gt;=40,"high",IF(Indicateurs!F25&gt;=30,"moderate","low"))))</f>
        <v>high</v>
      </c>
      <c r="G22" s="47" t="str">
        <f>IF(Indicateurs!G25&gt;60,"extremely high",IF(Indicateurs!G25&gt;50,"very high",IF(Indicateurs!G25&gt;=40,"high",IF(Indicateurs!G25&gt;=30,"moderate","low"))))</f>
        <v>high</v>
      </c>
      <c r="H22" s="65" t="str">
        <f>IF(Indicateurs!H25&gt;25%,"extremely high",IF(Indicateurs!H25&gt;20%,"very high",IF(Indicateurs!H25&gt;=15%,"high",IF(Indicateurs!H25&gt;=10%,"moderate","low"))))</f>
        <v>moderate</v>
      </c>
      <c r="I22" s="48" t="str">
        <f>IF(Indicateurs!I25&gt;40,"extremely high",IF(Indicateurs!I25&gt;30,"very high",IF(Indicateurs!I25&gt;=20,"high",IF(Indicateurs!I25&gt;=10,"moderate","low"))))</f>
        <v>very high</v>
      </c>
      <c r="J22" s="47" t="str">
        <f>IF(Indicateurs!J25&gt;20,"extremely high",IF(Indicateurs!J25&gt;15,"very high",IF(Indicateurs!J25&gt;=10,"high",IF(Indicateurs!J25&gt;=5,"moderate","low"))))</f>
        <v>very high</v>
      </c>
      <c r="K22" s="47" t="str">
        <f>IF(Indicateurs!K25&gt;50,"extremely high",IF(Indicateurs!K25&gt;40,"very high",IF(Indicateurs!K25&gt;=30,"high",IF(Indicateurs!K25&gt;=20,"moderate","low"))))</f>
        <v>extremely high</v>
      </c>
      <c r="L22" s="47" t="str">
        <f>IF(Indicateurs!L25&gt;=62,"extremely high",
IF(Indicateurs!L25&gt;=39,"very high",
IF(Indicateurs!L25&gt;=33,"high",
IF(Indicateurs!L25&gt;=15,"moderate","low"))))</f>
        <v>extremely high</v>
      </c>
      <c r="M22" s="47" t="str">
        <f>IF(Indicateurs!M25&gt;=95,"extremely high",
IF(Indicateurs!M25&gt;=77,"very high",
IF(Indicateurs!M25&gt;=74,"high",
IF(Indicateurs!M25&gt;=59,"moderate","low"))))</f>
        <v>moderate</v>
      </c>
      <c r="N22" s="47" t="str">
        <f>IF(Indicateurs!N25&gt;=64,"extremely high",
IF(Indicateurs!N25&gt;=42,"very high",
IF(Indicateurs!N25&gt;=39,"high",
IF(Indicateurs!N25&gt;=20,"moderate","low"))))</f>
        <v>very high</v>
      </c>
      <c r="O22" s="47" t="str">
        <f>IF(Indicateurs!O25&gt;40,"extremely high",IF(Indicateurs!O25&gt;30,"very high",IF(Indicateurs!O25&gt;=20,"high",IF(Indicateurs!O25&gt;=10,"moderate","low"))))</f>
        <v>very high</v>
      </c>
      <c r="P22" s="47" t="str">
        <f>IF(Indicateurs!P25&gt;70,"extremely high",IF(Indicateurs!P25&gt;60,"very high",IF(Indicateurs!P25&gt;=50,"high",IF(Indicateurs!P25&gt;=40,"moderate","low"))))</f>
        <v>low</v>
      </c>
      <c r="Q22" s="47" t="str">
        <f>IF(Indicateurs!Q25&gt;40,"extremely high",IF(Indicateurs!Q25&gt;30,"very high",IF(Indicateurs!Q25&gt;=20,"high",IF(Indicateurs!Q25&gt;=10,"moderate","low"))))</f>
        <v>low</v>
      </c>
      <c r="R22" s="47" t="str">
        <f>IF(Indicateurs!R25&gt;40,"extremely high",IF(Indicateurs!R25&gt;30,"very high",IF(Indicateurs!R25&gt;=20,"high",IF(Indicateurs!R25&gt;=10,"moderate","low"))))</f>
        <v>high</v>
      </c>
      <c r="S22" s="67" t="str">
        <f>IF(Indicateurs!S25&gt;85,"extremely high",IF(Indicateurs!S25&gt;70,"very high",IF(Indicateurs!S25&gt;=55,"high",IF(Indicateurs!S25&gt;=40,"moderate","low"))))</f>
        <v>low</v>
      </c>
    </row>
    <row r="23" spans="1:19">
      <c r="A23" s="108" t="s">
        <v>84</v>
      </c>
      <c r="B23" s="74" t="s">
        <v>108</v>
      </c>
      <c r="C23" s="43">
        <f t="shared" si="0"/>
        <v>9</v>
      </c>
      <c r="D23" s="29">
        <f t="shared" si="1"/>
        <v>1</v>
      </c>
      <c r="E23" s="29">
        <f t="shared" si="2"/>
        <v>4</v>
      </c>
      <c r="F23" s="47" t="str">
        <f>IF(Indicateurs!F26&gt;60,"extremely high",IF(Indicateurs!F26&gt;50,"very high",IF(Indicateurs!F26&gt;=40,"high",IF(Indicateurs!F26&gt;=30,"moderate","low"))))</f>
        <v>low</v>
      </c>
      <c r="G23" s="47" t="str">
        <f>IF(Indicateurs!G26&gt;60,"extremely high",IF(Indicateurs!G26&gt;50,"very high",IF(Indicateurs!G26&gt;=40,"high",IF(Indicateurs!G26&gt;=30,"moderate","low"))))</f>
        <v>very high</v>
      </c>
      <c r="H23" s="65" t="str">
        <f>IF(Indicateurs!H26&gt;25%,"extremely high",IF(Indicateurs!H26&gt;20%,"very high",IF(Indicateurs!H26&gt;=15%,"high",IF(Indicateurs!H26&gt;=10%,"moderate","low"))))</f>
        <v>low</v>
      </c>
      <c r="I23" s="48" t="str">
        <f>IF(Indicateurs!I26&gt;40,"extremely high",IF(Indicateurs!I26&gt;30,"very high",IF(Indicateurs!I26&gt;=20,"high",IF(Indicateurs!I26&gt;=10,"moderate","low"))))</f>
        <v>high</v>
      </c>
      <c r="J23" s="47" t="str">
        <f>IF(Indicateurs!J26&gt;20,"extremely high",IF(Indicateurs!J26&gt;15,"very high",IF(Indicateurs!J26&gt;=10,"high",IF(Indicateurs!J26&gt;=5,"moderate","low"))))</f>
        <v>moderate</v>
      </c>
      <c r="K23" s="47" t="str">
        <f>IF(Indicateurs!K26&gt;50,"extremely high",IF(Indicateurs!K26&gt;40,"very high",IF(Indicateurs!K26&gt;=30,"high",IF(Indicateurs!K26&gt;=20,"moderate","low"))))</f>
        <v>very high</v>
      </c>
      <c r="L23" s="47" t="str">
        <f>IF(Indicateurs!L26&gt;=62,"extremely high",
IF(Indicateurs!L26&gt;=39,"very high",
IF(Indicateurs!L26&gt;=33,"high",
IF(Indicateurs!L26&gt;=15,"moderate","low"))))</f>
        <v>very high</v>
      </c>
      <c r="M23" s="47" t="str">
        <f>IF(Indicateurs!M26&gt;=95,"extremely high",
IF(Indicateurs!M26&gt;=77,"very high",
IF(Indicateurs!M26&gt;=74,"high",
IF(Indicateurs!M26&gt;=59,"moderate","low"))))</f>
        <v>very high</v>
      </c>
      <c r="N23" s="47" t="str">
        <f>IF(Indicateurs!N26&gt;=64,"extremely high",
IF(Indicateurs!N26&gt;=42,"very high",
IF(Indicateurs!N26&gt;=39,"high",
IF(Indicateurs!N26&gt;=20,"moderate","low"))))</f>
        <v>very high</v>
      </c>
      <c r="O23" s="47" t="str">
        <f>IF(Indicateurs!O26&gt;40,"extremely high",IF(Indicateurs!O26&gt;30,"very high",IF(Indicateurs!O26&gt;=20,"high",IF(Indicateurs!O26&gt;=10,"moderate","low"))))</f>
        <v>high</v>
      </c>
      <c r="P23" s="47" t="str">
        <f>IF(Indicateurs!P26&gt;70,"extremely high",IF(Indicateurs!P26&gt;60,"very high",IF(Indicateurs!P26&gt;=50,"high",IF(Indicateurs!P26&gt;=40,"moderate","low"))))</f>
        <v>low</v>
      </c>
      <c r="Q23" s="47" t="str">
        <f>IF(Indicateurs!Q26&gt;40,"extremely high",IF(Indicateurs!Q26&gt;30,"very high",IF(Indicateurs!Q26&gt;=20,"high",IF(Indicateurs!Q26&gt;=10,"moderate","low"))))</f>
        <v>high</v>
      </c>
      <c r="R23" s="47" t="str">
        <f>IF(Indicateurs!R26&gt;40,"extremely high",IF(Indicateurs!R26&gt;30,"very high",IF(Indicateurs!R26&gt;=20,"high",IF(Indicateurs!R26&gt;=10,"moderate","low"))))</f>
        <v>low</v>
      </c>
      <c r="S23" s="67" t="str">
        <f>IF(Indicateurs!S26&gt;85,"extremely high",IF(Indicateurs!S26&gt;70,"very high",IF(Indicateurs!S26&gt;=55,"high",IF(Indicateurs!S26&gt;=40,"moderate","low"))))</f>
        <v>low</v>
      </c>
    </row>
    <row r="24" spans="1:19">
      <c r="A24" s="108" t="s">
        <v>84</v>
      </c>
      <c r="B24" s="74" t="s">
        <v>109</v>
      </c>
      <c r="C24" s="43">
        <f t="shared" si="0"/>
        <v>9</v>
      </c>
      <c r="D24" s="29">
        <f t="shared" si="1"/>
        <v>3</v>
      </c>
      <c r="E24" s="29">
        <f t="shared" si="2"/>
        <v>3</v>
      </c>
      <c r="F24" s="47" t="str">
        <f>IF(Indicateurs!F27&gt;60,"extremely high",IF(Indicateurs!F27&gt;50,"very high",IF(Indicateurs!F27&gt;=40,"high",IF(Indicateurs!F27&gt;=30,"moderate","low"))))</f>
        <v>high</v>
      </c>
      <c r="G24" s="47" t="str">
        <f>IF(Indicateurs!G27&gt;60,"extremely high",IF(Indicateurs!G27&gt;50,"very high",IF(Indicateurs!G27&gt;=40,"high",IF(Indicateurs!G27&gt;=30,"moderate","low"))))</f>
        <v>high</v>
      </c>
      <c r="H24" s="65" t="str">
        <f>IF(Indicateurs!H27&gt;25%,"extremely high",IF(Indicateurs!H27&gt;20%,"very high",IF(Indicateurs!H27&gt;=15%,"high",IF(Indicateurs!H27&gt;=10%,"moderate","low"))))</f>
        <v>moderate</v>
      </c>
      <c r="I24" s="48" t="str">
        <f>IF(Indicateurs!I27&gt;40,"extremely high",IF(Indicateurs!I27&gt;30,"very high",IF(Indicateurs!I27&gt;=20,"high",IF(Indicateurs!I27&gt;=10,"moderate","low"))))</f>
        <v>very high</v>
      </c>
      <c r="J24" s="47" t="str">
        <f>IF(Indicateurs!J27&gt;20,"extremely high",IF(Indicateurs!J27&gt;15,"very high",IF(Indicateurs!J27&gt;=10,"high",IF(Indicateurs!J27&gt;=5,"moderate","low"))))</f>
        <v>high</v>
      </c>
      <c r="K24" s="47" t="str">
        <f>IF(Indicateurs!K27&gt;50,"extremely high",IF(Indicateurs!K27&gt;40,"very high",IF(Indicateurs!K27&gt;=30,"high",IF(Indicateurs!K27&gt;=20,"moderate","low"))))</f>
        <v>extremely high</v>
      </c>
      <c r="L24" s="47" t="str">
        <f>IF(Indicateurs!L27&gt;=62,"extremely high",
IF(Indicateurs!L27&gt;=39,"very high",
IF(Indicateurs!L27&gt;=33,"high",
IF(Indicateurs!L27&gt;=15,"moderate","low"))))</f>
        <v>very high</v>
      </c>
      <c r="M24" s="47" t="str">
        <f>IF(Indicateurs!M27&gt;=95,"extremely high",
IF(Indicateurs!M27&gt;=77,"very high",
IF(Indicateurs!M27&gt;=74,"high",
IF(Indicateurs!M27&gt;=59,"moderate","low"))))</f>
        <v>very high</v>
      </c>
      <c r="N24" s="47" t="str">
        <f>IF(Indicateurs!N27&gt;=64,"extremely high",
IF(Indicateurs!N27&gt;=42,"very high",
IF(Indicateurs!N27&gt;=39,"high",
IF(Indicateurs!N27&gt;=20,"moderate","low"))))</f>
        <v>very high</v>
      </c>
      <c r="O24" s="47" t="str">
        <f>IF(Indicateurs!O27&gt;40,"extremely high",IF(Indicateurs!O27&gt;30,"very high",IF(Indicateurs!O27&gt;=20,"high",IF(Indicateurs!O27&gt;=10,"moderate","low"))))</f>
        <v>very high</v>
      </c>
      <c r="P24" s="47" t="str">
        <f>IF(Indicateurs!P27&gt;70,"extremely high",IF(Indicateurs!P27&gt;60,"very high",IF(Indicateurs!P27&gt;=50,"high",IF(Indicateurs!P27&gt;=40,"moderate","low"))))</f>
        <v>low</v>
      </c>
      <c r="Q24" s="47" t="str">
        <f>IF(Indicateurs!Q27&gt;40,"extremely high",IF(Indicateurs!Q27&gt;30,"very high",IF(Indicateurs!Q27&gt;=20,"high",IF(Indicateurs!Q27&gt;=10,"moderate","low"))))</f>
        <v>moderate</v>
      </c>
      <c r="R24" s="47" t="str">
        <f>IF(Indicateurs!R27&gt;40,"extremely high",IF(Indicateurs!R27&gt;30,"very high",IF(Indicateurs!R27&gt;=20,"high",IF(Indicateurs!R27&gt;=10,"moderate","low"))))</f>
        <v>moderate</v>
      </c>
      <c r="S24" s="67" t="str">
        <f>IF(Indicateurs!S27&gt;85,"extremely high",IF(Indicateurs!S27&gt;70,"very high",IF(Indicateurs!S27&gt;=55,"high",IF(Indicateurs!S27&gt;=40,"moderate","low"))))</f>
        <v>low</v>
      </c>
    </row>
    <row r="25" spans="1:19">
      <c r="A25" s="108" t="s">
        <v>137</v>
      </c>
      <c r="B25" s="74" t="s">
        <v>140</v>
      </c>
      <c r="C25" s="43">
        <f t="shared" si="0"/>
        <v>9</v>
      </c>
      <c r="D25" s="29">
        <f t="shared" si="1"/>
        <v>1</v>
      </c>
      <c r="E25" s="29">
        <f t="shared" si="2"/>
        <v>4</v>
      </c>
      <c r="F25" s="47" t="str">
        <f>IF(Indicateurs!F56&gt;60,"extremely high",IF(Indicateurs!F56&gt;50,"very high",IF(Indicateurs!F56&gt;=40,"high",IF(Indicateurs!F56&gt;=30,"moderate","low"))))</f>
        <v>low</v>
      </c>
      <c r="G25" s="47" t="str">
        <f>IF(Indicateurs!G56&gt;60,"extremely high",IF(Indicateurs!G56&gt;50,"very high",IF(Indicateurs!G56&gt;=40,"high",IF(Indicateurs!G56&gt;=30,"moderate","low"))))</f>
        <v>very high</v>
      </c>
      <c r="H25" s="65" t="str">
        <f>IF(Indicateurs!H56&gt;25%,"extremely high",IF(Indicateurs!H56&gt;20%,"very high",IF(Indicateurs!H56&gt;=15%,"high",IF(Indicateurs!H56&gt;=10%,"moderate","low"))))</f>
        <v>low</v>
      </c>
      <c r="I25" s="48" t="str">
        <f>IF(Indicateurs!I56&gt;40,"extremely high",IF(Indicateurs!I56&gt;30,"very high",IF(Indicateurs!I56&gt;=20,"high",IF(Indicateurs!I56&gt;=10,"moderate","low"))))</f>
        <v>low</v>
      </c>
      <c r="J25" s="47" t="str">
        <f>IF(Indicateurs!J56&gt;20,"extremely high",IF(Indicateurs!J56&gt;15,"very high",IF(Indicateurs!J56&gt;=10,"high",IF(Indicateurs!J56&gt;=5,"moderate","low"))))</f>
        <v>low</v>
      </c>
      <c r="K25" s="47" t="str">
        <f>IF(Indicateurs!K56&gt;50,"extremely high",IF(Indicateurs!K56&gt;40,"very high",IF(Indicateurs!K56&gt;=30,"high",IF(Indicateurs!K56&gt;=20,"moderate","low"))))</f>
        <v>high</v>
      </c>
      <c r="L25" s="47" t="str">
        <f>IF(Indicateurs!L56&gt;=62,"extremely high",
IF(Indicateurs!L56&gt;=39,"very high",
IF(Indicateurs!L56&gt;=33,"high",
IF(Indicateurs!L56&gt;=15,"moderate","low"))))</f>
        <v>low</v>
      </c>
      <c r="M25" s="47" t="str">
        <f>IF(Indicateurs!M56&gt;=95,"extremely high",
IF(Indicateurs!M56&gt;=77,"very high",
IF(Indicateurs!M56&gt;=74,"high",
IF(Indicateurs!M56&gt;=59,"moderate","low"))))</f>
        <v>low</v>
      </c>
      <c r="N25" s="47" t="str">
        <f>IF(Indicateurs!N56&gt;=64,"extremely high",
IF(Indicateurs!N56&gt;=42,"very high",
IF(Indicateurs!N56&gt;=39,"high",
IF(Indicateurs!N56&gt;=20,"moderate","low"))))</f>
        <v>low</v>
      </c>
      <c r="O25" s="47" t="str">
        <f>IF(Indicateurs!O56&gt;40,"extremely high",IF(Indicateurs!O56&gt;30,"very high",IF(Indicateurs!O56&gt;=20,"high",IF(Indicateurs!O56&gt;=10,"moderate","low"))))</f>
        <v>high</v>
      </c>
      <c r="P25" s="47" t="str">
        <f>IF(Indicateurs!P56&gt;70,"extremely high",IF(Indicateurs!P56&gt;60,"very high",IF(Indicateurs!P56&gt;=50,"high",IF(Indicateurs!P56&gt;=40,"moderate","low"))))</f>
        <v>high</v>
      </c>
      <c r="Q25" s="47" t="str">
        <f>IF(Indicateurs!Q56&gt;40,"extremely high",IF(Indicateurs!Q56&gt;30,"very high",IF(Indicateurs!Q56&gt;=20,"high",IF(Indicateurs!Q56&gt;=10,"moderate","low"))))</f>
        <v>low</v>
      </c>
      <c r="R25" s="47" t="str">
        <f>IF(Indicateurs!R56&gt;40,"extremely high",IF(Indicateurs!R56&gt;30,"very high",IF(Indicateurs!R56&gt;=20,"high",IF(Indicateurs!R56&gt;=10,"moderate","low"))))</f>
        <v>low</v>
      </c>
      <c r="S25" s="67" t="str">
        <f>IF(Indicateurs!S56&gt;85,"extremely high",IF(Indicateurs!S56&gt;70,"very high",IF(Indicateurs!S56&gt;=55,"high",IF(Indicateurs!S56&gt;=40,"moderate","low"))))</f>
        <v>low</v>
      </c>
    </row>
    <row r="26" spans="1:19">
      <c r="A26" s="108" t="s">
        <v>137</v>
      </c>
      <c r="B26" s="74" t="s">
        <v>146</v>
      </c>
      <c r="C26" s="43">
        <f t="shared" si="0"/>
        <v>9</v>
      </c>
      <c r="D26" s="29">
        <f t="shared" si="1"/>
        <v>1</v>
      </c>
      <c r="E26" s="29">
        <f t="shared" si="2"/>
        <v>4</v>
      </c>
      <c r="F26" s="47" t="str">
        <f>IF(Indicateurs!F62&gt;60,"extremely high",IF(Indicateurs!F62&gt;50,"very high",IF(Indicateurs!F62&gt;=40,"high",IF(Indicateurs!F62&gt;=30,"moderate","low"))))</f>
        <v>low</v>
      </c>
      <c r="G26" s="47" t="str">
        <f>IF(Indicateurs!G62&gt;60,"extremely high",IF(Indicateurs!G62&gt;50,"very high",IF(Indicateurs!G62&gt;=40,"high",IF(Indicateurs!G62&gt;=30,"moderate","low"))))</f>
        <v>very high</v>
      </c>
      <c r="H26" s="65" t="str">
        <f>IF(Indicateurs!H62&gt;25%,"extremely high",IF(Indicateurs!H62&gt;20%,"very high",IF(Indicateurs!H62&gt;=15%,"high",IF(Indicateurs!H62&gt;=10%,"moderate","low"))))</f>
        <v>low</v>
      </c>
      <c r="I26" s="48" t="str">
        <f>IF(Indicateurs!I62&gt;40,"extremely high",IF(Indicateurs!I62&gt;30,"very high",IF(Indicateurs!I62&gt;=20,"high",IF(Indicateurs!I62&gt;=10,"moderate","low"))))</f>
        <v>low</v>
      </c>
      <c r="J26" s="47" t="str">
        <f>IF(Indicateurs!J62&gt;20,"extremely high",IF(Indicateurs!J62&gt;15,"very high",IF(Indicateurs!J62&gt;=10,"high",IF(Indicateurs!J62&gt;=5,"moderate","low"))))</f>
        <v>low</v>
      </c>
      <c r="K26" s="47" t="str">
        <f>IF(Indicateurs!K62&gt;50,"extremely high",IF(Indicateurs!K62&gt;40,"very high",IF(Indicateurs!K62&gt;=30,"high",IF(Indicateurs!K62&gt;=20,"moderate","low"))))</f>
        <v>very high</v>
      </c>
      <c r="L26" s="47" t="str">
        <f>IF(Indicateurs!L62&gt;=62,"extremely high",
IF(Indicateurs!L62&gt;=39,"very high",
IF(Indicateurs!L62&gt;=33,"high",
IF(Indicateurs!L62&gt;=15,"moderate","low"))))</f>
        <v>moderate</v>
      </c>
      <c r="M26" s="47" t="str">
        <f>IF(Indicateurs!M62&gt;=95,"extremely high",
IF(Indicateurs!M62&gt;=77,"very high",
IF(Indicateurs!M62&gt;=74,"high",
IF(Indicateurs!M62&gt;=59,"moderate","low"))))</f>
        <v>moderate</v>
      </c>
      <c r="N26" s="47" t="str">
        <f>IF(Indicateurs!N62&gt;=64,"extremely high",
IF(Indicateurs!N62&gt;=42,"very high",
IF(Indicateurs!N62&gt;=39,"high",
IF(Indicateurs!N62&gt;=20,"moderate","low"))))</f>
        <v>moderate</v>
      </c>
      <c r="O26" s="47" t="str">
        <f>IF(Indicateurs!O62&gt;40,"extremely high",IF(Indicateurs!O62&gt;30,"very high",IF(Indicateurs!O62&gt;=20,"high",IF(Indicateurs!O62&gt;=10,"moderate","low"))))</f>
        <v>moderate</v>
      </c>
      <c r="P26" s="47" t="str">
        <f>IF(Indicateurs!P62&gt;70,"extremely high",IF(Indicateurs!P62&gt;60,"very high",IF(Indicateurs!P62&gt;=50,"high",IF(Indicateurs!P62&gt;=40,"moderate","low"))))</f>
        <v>extremely high</v>
      </c>
      <c r="Q26" s="47" t="str">
        <f>IF(Indicateurs!Q62&gt;40,"extremely high",IF(Indicateurs!Q62&gt;30,"very high",IF(Indicateurs!Q62&gt;=20,"high",IF(Indicateurs!Q62&gt;=10,"moderate","low"))))</f>
        <v>low</v>
      </c>
      <c r="R26" s="47" t="str">
        <f>IF(Indicateurs!R62&gt;40,"extremely high",IF(Indicateurs!R62&gt;30,"very high",IF(Indicateurs!R62&gt;=20,"high",IF(Indicateurs!R62&gt;=10,"moderate","low"))))</f>
        <v>low</v>
      </c>
      <c r="S26" s="67" t="str">
        <f>IF(Indicateurs!S62&gt;85,"extremely high",IF(Indicateurs!S62&gt;70,"very high",IF(Indicateurs!S62&gt;=55,"high",IF(Indicateurs!S62&gt;=40,"moderate","low"))))</f>
        <v>high</v>
      </c>
    </row>
    <row r="27" spans="1:19">
      <c r="A27" s="108" t="s">
        <v>137</v>
      </c>
      <c r="B27" s="74" t="s">
        <v>150</v>
      </c>
      <c r="C27" s="43">
        <f t="shared" si="0"/>
        <v>9</v>
      </c>
      <c r="D27" s="29">
        <f t="shared" si="1"/>
        <v>3</v>
      </c>
      <c r="E27" s="29">
        <f t="shared" si="2"/>
        <v>3</v>
      </c>
      <c r="F27" s="47" t="str">
        <f>IF(Indicateurs!F66&gt;60,"extremely high",IF(Indicateurs!F66&gt;50,"very high",IF(Indicateurs!F66&gt;=40,"high",IF(Indicateurs!F66&gt;=30,"moderate","low"))))</f>
        <v>high</v>
      </c>
      <c r="G27" s="47" t="str">
        <f>IF(Indicateurs!G66&gt;60,"extremely high",IF(Indicateurs!G66&gt;50,"very high",IF(Indicateurs!G66&gt;=40,"high",IF(Indicateurs!G66&gt;=30,"moderate","low"))))</f>
        <v>high</v>
      </c>
      <c r="H27" s="65" t="str">
        <f>IF(Indicateurs!H66&gt;25%,"extremely high",IF(Indicateurs!H66&gt;20%,"very high",IF(Indicateurs!H66&gt;=15%,"high",IF(Indicateurs!H66&gt;=10%,"moderate","low"))))</f>
        <v>low</v>
      </c>
      <c r="I27" s="48" t="str">
        <f>IF(Indicateurs!I66&gt;40,"extremely high",IF(Indicateurs!I66&gt;30,"very high",IF(Indicateurs!I66&gt;=20,"high",IF(Indicateurs!I66&gt;=10,"moderate","low"))))</f>
        <v>high</v>
      </c>
      <c r="J27" s="47" t="str">
        <f>IF(Indicateurs!J66&gt;20,"extremely high",IF(Indicateurs!J66&gt;15,"very high",IF(Indicateurs!J66&gt;=10,"high",IF(Indicateurs!J66&gt;=5,"moderate","low"))))</f>
        <v>low</v>
      </c>
      <c r="K27" s="47" t="str">
        <f>IF(Indicateurs!K66&gt;50,"extremely high",IF(Indicateurs!K66&gt;40,"very high",IF(Indicateurs!K66&gt;=30,"high",IF(Indicateurs!K66&gt;=20,"moderate","low"))))</f>
        <v>extremely high</v>
      </c>
      <c r="L27" s="47" t="str">
        <f>IF(Indicateurs!L66&gt;=62,"extremely high",
IF(Indicateurs!L66&gt;=39,"very high",
IF(Indicateurs!L66&gt;=33,"high",
IF(Indicateurs!L66&gt;=15,"moderate","low"))))</f>
        <v>moderate</v>
      </c>
      <c r="M27" s="47" t="str">
        <f>IF(Indicateurs!M66&gt;=95,"extremely high",
IF(Indicateurs!M66&gt;=77,"very high",
IF(Indicateurs!M66&gt;=74,"high",
IF(Indicateurs!M66&gt;=59,"moderate","low"))))</f>
        <v>very high</v>
      </c>
      <c r="N27" s="47" t="str">
        <f>IF(Indicateurs!N66&gt;=64,"extremely high",
IF(Indicateurs!N66&gt;=42,"very high",
IF(Indicateurs!N66&gt;=39,"high",
IF(Indicateurs!N66&gt;=20,"moderate","low"))))</f>
        <v>moderate</v>
      </c>
      <c r="O27" s="47" t="str">
        <f>IF(Indicateurs!O66&gt;40,"extremely high",IF(Indicateurs!O66&gt;30,"very high",IF(Indicateurs!O66&gt;=20,"high",IF(Indicateurs!O66&gt;=10,"moderate","low"))))</f>
        <v>very high</v>
      </c>
      <c r="P27" s="47" t="str">
        <f>IF(Indicateurs!P66&gt;70,"extremely high",IF(Indicateurs!P66&gt;60,"very high",IF(Indicateurs!P66&gt;=50,"high",IF(Indicateurs!P66&gt;=40,"moderate","low"))))</f>
        <v>moderate</v>
      </c>
      <c r="Q27" s="47" t="str">
        <f>IF(Indicateurs!Q66&gt;40,"extremely high",IF(Indicateurs!Q66&gt;30,"very high",IF(Indicateurs!Q66&gt;=20,"high",IF(Indicateurs!Q66&gt;=10,"moderate","low"))))</f>
        <v>low</v>
      </c>
      <c r="R27" s="47" t="str">
        <f>IF(Indicateurs!R66&gt;40,"extremely high",IF(Indicateurs!R66&gt;30,"very high",IF(Indicateurs!R66&gt;=20,"high",IF(Indicateurs!R66&gt;=10,"moderate","low"))))</f>
        <v>low</v>
      </c>
      <c r="S27" s="67" t="str">
        <f>IF(Indicateurs!S66&gt;85,"extremely high",IF(Indicateurs!S66&gt;70,"very high",IF(Indicateurs!S66&gt;=55,"high",IF(Indicateurs!S66&gt;=40,"moderate","low"))))</f>
        <v>high</v>
      </c>
    </row>
    <row r="28" spans="1:19">
      <c r="A28" s="108" t="s">
        <v>137</v>
      </c>
      <c r="B28" s="74" t="s">
        <v>152</v>
      </c>
      <c r="C28" s="43">
        <f t="shared" si="0"/>
        <v>9</v>
      </c>
      <c r="D28" s="29">
        <f t="shared" si="1"/>
        <v>1</v>
      </c>
      <c r="E28" s="29">
        <f t="shared" si="2"/>
        <v>4</v>
      </c>
      <c r="F28" s="47" t="str">
        <f>IF(Indicateurs!F68&gt;60,"extremely high",IF(Indicateurs!F68&gt;50,"very high",IF(Indicateurs!F68&gt;=40,"high",IF(Indicateurs!F68&gt;=30,"moderate","low"))))</f>
        <v>low</v>
      </c>
      <c r="G28" s="47" t="str">
        <f>IF(Indicateurs!G68&gt;60,"extremely high",IF(Indicateurs!G68&gt;50,"very high",IF(Indicateurs!G68&gt;=40,"high",IF(Indicateurs!G68&gt;=30,"moderate","low"))))</f>
        <v>very high</v>
      </c>
      <c r="H28" s="65" t="str">
        <f>IF(Indicateurs!H68&gt;25%,"extremely high",IF(Indicateurs!H68&gt;20%,"very high",IF(Indicateurs!H68&gt;=15%,"high",IF(Indicateurs!H68&gt;=10%,"moderate","low"))))</f>
        <v>low</v>
      </c>
      <c r="I28" s="48" t="str">
        <f>IF(Indicateurs!I68&gt;40,"extremely high",IF(Indicateurs!I68&gt;30,"very high",IF(Indicateurs!I68&gt;=20,"high",IF(Indicateurs!I68&gt;=10,"moderate","low"))))</f>
        <v>moderate</v>
      </c>
      <c r="J28" s="47" t="str">
        <f>IF(Indicateurs!J68&gt;20,"extremely high",IF(Indicateurs!J68&gt;15,"very high",IF(Indicateurs!J68&gt;=10,"high",IF(Indicateurs!J68&gt;=5,"moderate","low"))))</f>
        <v>low</v>
      </c>
      <c r="K28" s="47" t="str">
        <f>IF(Indicateurs!K68&gt;50,"extremely high",IF(Indicateurs!K68&gt;40,"very high",IF(Indicateurs!K68&gt;=30,"high",IF(Indicateurs!K68&gt;=20,"moderate","low"))))</f>
        <v>extremely high</v>
      </c>
      <c r="L28" s="47" t="str">
        <f>IF(Indicateurs!L68&gt;=62,"extremely high",
IF(Indicateurs!L68&gt;=39,"very high",
IF(Indicateurs!L68&gt;=33,"high",
IF(Indicateurs!L68&gt;=15,"moderate","low"))))</f>
        <v>moderate</v>
      </c>
      <c r="M28" s="47" t="str">
        <f>IF(Indicateurs!M68&gt;=95,"extremely high",
IF(Indicateurs!M68&gt;=77,"very high",
IF(Indicateurs!M68&gt;=74,"high",
IF(Indicateurs!M68&gt;=59,"moderate","low"))))</f>
        <v>moderate</v>
      </c>
      <c r="N28" s="47" t="str">
        <f>IF(Indicateurs!N68&gt;=64,"extremely high",
IF(Indicateurs!N68&gt;=42,"very high",
IF(Indicateurs!N68&gt;=39,"high",
IF(Indicateurs!N68&gt;=20,"moderate","low"))))</f>
        <v>moderate</v>
      </c>
      <c r="O28" s="47" t="str">
        <f>IF(Indicateurs!O68&gt;40,"extremely high",IF(Indicateurs!O68&gt;30,"very high",IF(Indicateurs!O68&gt;=20,"high",IF(Indicateurs!O68&gt;=10,"moderate","low"))))</f>
        <v>moderate</v>
      </c>
      <c r="P28" s="47" t="str">
        <f>IF(Indicateurs!P68&gt;70,"extremely high",IF(Indicateurs!P68&gt;60,"very high",IF(Indicateurs!P68&gt;=50,"high",IF(Indicateurs!P68&gt;=40,"moderate","low"))))</f>
        <v>extremely high</v>
      </c>
      <c r="Q28" s="47" t="str">
        <f>IF(Indicateurs!Q68&gt;40,"extremely high",IF(Indicateurs!Q68&gt;30,"very high",IF(Indicateurs!Q68&gt;=20,"high",IF(Indicateurs!Q68&gt;=10,"moderate","low"))))</f>
        <v>moderate</v>
      </c>
      <c r="R28" s="47" t="str">
        <f>IF(Indicateurs!R68&gt;40,"extremely high",IF(Indicateurs!R68&gt;30,"very high",IF(Indicateurs!R68&gt;=20,"high",IF(Indicateurs!R68&gt;=10,"moderate","low"))))</f>
        <v>low</v>
      </c>
      <c r="S28" s="67" t="str">
        <f>IF(Indicateurs!S68&gt;85,"extremely high",IF(Indicateurs!S68&gt;70,"very high",IF(Indicateurs!S68&gt;=55,"high",IF(Indicateurs!S68&gt;=40,"moderate","low"))))</f>
        <v>high</v>
      </c>
    </row>
    <row r="29" spans="1:19">
      <c r="A29" s="108" t="s">
        <v>137</v>
      </c>
      <c r="B29" s="74" t="s">
        <v>153</v>
      </c>
      <c r="C29" s="43">
        <f t="shared" si="0"/>
        <v>9</v>
      </c>
      <c r="D29" s="29">
        <f t="shared" si="1"/>
        <v>3</v>
      </c>
      <c r="E29" s="29">
        <f t="shared" si="2"/>
        <v>3</v>
      </c>
      <c r="F29" s="47" t="str">
        <f>IF(Indicateurs!F69&gt;60,"extremely high",IF(Indicateurs!F69&gt;50,"very high",IF(Indicateurs!F69&gt;=40,"high",IF(Indicateurs!F69&gt;=30,"moderate","low"))))</f>
        <v>high</v>
      </c>
      <c r="G29" s="47" t="str">
        <f>IF(Indicateurs!G69&gt;60,"extremely high",IF(Indicateurs!G69&gt;50,"very high",IF(Indicateurs!G69&gt;=40,"high",IF(Indicateurs!G69&gt;=30,"moderate","low"))))</f>
        <v>high</v>
      </c>
      <c r="H29" s="65" t="str">
        <f>IF(Indicateurs!H69&gt;25%,"extremely high",IF(Indicateurs!H69&gt;20%,"very high",IF(Indicateurs!H69&gt;=15%,"high",IF(Indicateurs!H69&gt;=10%,"moderate","low"))))</f>
        <v>low</v>
      </c>
      <c r="I29" s="48" t="str">
        <f>IF(Indicateurs!I69&gt;40,"extremely high",IF(Indicateurs!I69&gt;30,"very high",IF(Indicateurs!I69&gt;=20,"high",IF(Indicateurs!I69&gt;=10,"moderate","low"))))</f>
        <v>low</v>
      </c>
      <c r="J29" s="47" t="str">
        <f>IF(Indicateurs!J69&gt;20,"extremely high",IF(Indicateurs!J69&gt;15,"very high",IF(Indicateurs!J69&gt;=10,"high",IF(Indicateurs!J69&gt;=5,"moderate","low"))))</f>
        <v>low</v>
      </c>
      <c r="K29" s="47" t="str">
        <f>IF(Indicateurs!K69&gt;50,"extremely high",IF(Indicateurs!K69&gt;40,"very high",IF(Indicateurs!K69&gt;=30,"high",IF(Indicateurs!K69&gt;=20,"moderate","low"))))</f>
        <v>very high</v>
      </c>
      <c r="L29" s="47" t="str">
        <f>IF(Indicateurs!L69&gt;=62,"extremely high",
IF(Indicateurs!L69&gt;=39,"very high",
IF(Indicateurs!L69&gt;=33,"high",
IF(Indicateurs!L69&gt;=15,"moderate","low"))))</f>
        <v>very high</v>
      </c>
      <c r="M29" s="47" t="str">
        <f>IF(Indicateurs!M69&gt;=95,"extremely high",
IF(Indicateurs!M69&gt;=77,"very high",
IF(Indicateurs!M69&gt;=74,"high",
IF(Indicateurs!M69&gt;=59,"moderate","low"))))</f>
        <v>very high</v>
      </c>
      <c r="N29" s="47" t="str">
        <f>IF(Indicateurs!N69&gt;=64,"extremely high",
IF(Indicateurs!N69&gt;=42,"very high",
IF(Indicateurs!N69&gt;=39,"high",
IF(Indicateurs!N69&gt;=20,"moderate","low"))))</f>
        <v>extremely high</v>
      </c>
      <c r="O29" s="47" t="str">
        <f>IF(Indicateurs!O69&gt;40,"extremely high",IF(Indicateurs!O69&gt;30,"very high",IF(Indicateurs!O69&gt;=20,"high",IF(Indicateurs!O69&gt;=10,"moderate","low"))))</f>
        <v>very high</v>
      </c>
      <c r="P29" s="47" t="str">
        <f>IF(Indicateurs!P69&gt;70,"extremely high",IF(Indicateurs!P69&gt;60,"very high",IF(Indicateurs!P69&gt;=50,"high",IF(Indicateurs!P69&gt;=40,"moderate","low"))))</f>
        <v>low</v>
      </c>
      <c r="Q29" s="47" t="str">
        <f>IF(Indicateurs!Q69&gt;40,"extremely high",IF(Indicateurs!Q69&gt;30,"very high",IF(Indicateurs!Q69&gt;=20,"high",IF(Indicateurs!Q69&gt;=10,"moderate","low"))))</f>
        <v>low</v>
      </c>
      <c r="R29" s="47" t="str">
        <f>IF(Indicateurs!R69&gt;40,"extremely high",IF(Indicateurs!R69&gt;30,"very high",IF(Indicateurs!R69&gt;=20,"high",IF(Indicateurs!R69&gt;=10,"moderate","low"))))</f>
        <v>low</v>
      </c>
      <c r="S29" s="67" t="str">
        <f>IF(Indicateurs!S69&gt;85,"extremely high",IF(Indicateurs!S69&gt;70,"very high",IF(Indicateurs!S69&gt;=55,"high",IF(Indicateurs!S69&gt;=40,"moderate","low"))))</f>
        <v>moderate</v>
      </c>
    </row>
    <row r="30" spans="1:19">
      <c r="A30" s="108" t="s">
        <v>84</v>
      </c>
      <c r="B30" s="74" t="s">
        <v>92</v>
      </c>
      <c r="C30" s="43">
        <f t="shared" si="0"/>
        <v>8</v>
      </c>
      <c r="D30" s="29">
        <f t="shared" si="1"/>
        <v>2</v>
      </c>
      <c r="E30" s="29">
        <f t="shared" si="2"/>
        <v>3</v>
      </c>
      <c r="F30" s="47" t="str">
        <f>IF(Indicateurs!F10&gt;60,"extremely high",IF(Indicateurs!F10&gt;50,"very high",IF(Indicateurs!F10&gt;=40,"high",IF(Indicateurs!F10&gt;=30,"moderate","low"))))</f>
        <v>moderate</v>
      </c>
      <c r="G30" s="47" t="str">
        <f>IF(Indicateurs!G10&gt;60,"extremely high",IF(Indicateurs!G10&gt;50,"very high",IF(Indicateurs!G10&gt;=40,"high",IF(Indicateurs!G10&gt;=30,"moderate","low"))))</f>
        <v>high</v>
      </c>
      <c r="H30" s="65" t="str">
        <f>IF(Indicateurs!H10&gt;25%,"extremely high",IF(Indicateurs!H10&gt;20%,"very high",IF(Indicateurs!H10&gt;=15%,"high",IF(Indicateurs!H10&gt;=10%,"moderate","low"))))</f>
        <v>low</v>
      </c>
      <c r="I30" s="48" t="str">
        <f>IF(Indicateurs!I10&gt;40,"extremely high",IF(Indicateurs!I10&gt;30,"very high",IF(Indicateurs!I10&gt;=20,"high",IF(Indicateurs!I10&gt;=10,"moderate","low"))))</f>
        <v>moderate</v>
      </c>
      <c r="J30" s="47" t="str">
        <f>IF(Indicateurs!J10&gt;20,"extremely high",IF(Indicateurs!J10&gt;15,"very high",IF(Indicateurs!J10&gt;=10,"high",IF(Indicateurs!J10&gt;=5,"moderate","low"))))</f>
        <v>low</v>
      </c>
      <c r="K30" s="47" t="str">
        <f>IF(Indicateurs!K10&gt;50,"extremely high",IF(Indicateurs!K10&gt;40,"very high",IF(Indicateurs!K10&gt;=30,"high",IF(Indicateurs!K10&gt;=20,"moderate","low"))))</f>
        <v>very high</v>
      </c>
      <c r="L30" s="47" t="str">
        <f>IF(Indicateurs!L10&gt;=62,"extremely high",
IF(Indicateurs!L10&gt;=39,"very high",
IF(Indicateurs!L10&gt;=33,"high",
IF(Indicateurs!L10&gt;=15,"moderate","low"))))</f>
        <v>extremely high</v>
      </c>
      <c r="M30" s="47" t="str">
        <f>IF(Indicateurs!M10&gt;=95,"extremely high",
IF(Indicateurs!M10&gt;=77,"very high",
IF(Indicateurs!M10&gt;=74,"high",
IF(Indicateurs!M10&gt;=59,"moderate","low"))))</f>
        <v>moderate</v>
      </c>
      <c r="N30" s="47" t="str">
        <f>IF(Indicateurs!N10&gt;=64,"extremely high",
IF(Indicateurs!N10&gt;=42,"very high",
IF(Indicateurs!N10&gt;=39,"high",
IF(Indicateurs!N10&gt;=20,"moderate","low"))))</f>
        <v>low</v>
      </c>
      <c r="O30" s="47" t="str">
        <f>IF(Indicateurs!O10&gt;40,"extremely high",IF(Indicateurs!O10&gt;30,"very high",IF(Indicateurs!O10&gt;=20,"high",IF(Indicateurs!O10&gt;=10,"moderate","low"))))</f>
        <v>high</v>
      </c>
      <c r="P30" s="47" t="str">
        <f>IF(Indicateurs!P10&gt;70,"extremely high",IF(Indicateurs!P10&gt;60,"very high",IF(Indicateurs!P10&gt;=50,"high",IF(Indicateurs!P10&gt;=40,"moderate","low"))))</f>
        <v>extremely high</v>
      </c>
      <c r="Q30" s="47" t="str">
        <f>IF(Indicateurs!Q10&gt;40,"extremely high",IF(Indicateurs!Q10&gt;30,"very high",IF(Indicateurs!Q10&gt;=20,"high",IF(Indicateurs!Q10&gt;=10,"moderate","low"))))</f>
        <v>high</v>
      </c>
      <c r="R30" s="47" t="str">
        <f>IF(Indicateurs!R10&gt;40,"extremely high",IF(Indicateurs!R10&gt;30,"very high",IF(Indicateurs!R10&gt;=20,"high",IF(Indicateurs!R10&gt;=10,"moderate","low"))))</f>
        <v>low</v>
      </c>
      <c r="S30" s="67" t="str">
        <f>IF(Indicateurs!S10&gt;85,"extremely high",IF(Indicateurs!S10&gt;70,"very high",IF(Indicateurs!S10&gt;=55,"high",IF(Indicateurs!S10&gt;=40,"moderate","low"))))</f>
        <v>high</v>
      </c>
    </row>
    <row r="31" spans="1:19">
      <c r="A31" s="108" t="s">
        <v>84</v>
      </c>
      <c r="B31" s="74" t="s">
        <v>105</v>
      </c>
      <c r="C31" s="43">
        <f t="shared" si="0"/>
        <v>8</v>
      </c>
      <c r="D31" s="29">
        <f t="shared" si="1"/>
        <v>2</v>
      </c>
      <c r="E31" s="29">
        <f t="shared" si="2"/>
        <v>3</v>
      </c>
      <c r="F31" s="47" t="str">
        <f>IF(Indicateurs!F23&gt;60,"extremely high",IF(Indicateurs!F23&gt;50,"very high",IF(Indicateurs!F23&gt;=40,"high",IF(Indicateurs!F23&gt;=30,"moderate","low"))))</f>
        <v>moderate</v>
      </c>
      <c r="G31" s="47" t="str">
        <f>IF(Indicateurs!G23&gt;60,"extremely high",IF(Indicateurs!G23&gt;50,"very high",IF(Indicateurs!G23&gt;=40,"high",IF(Indicateurs!G23&gt;=30,"moderate","low"))))</f>
        <v>high</v>
      </c>
      <c r="H31" s="65" t="str">
        <f>IF(Indicateurs!H23&gt;25%,"extremely high",IF(Indicateurs!H23&gt;20%,"very high",IF(Indicateurs!H23&gt;=15%,"high",IF(Indicateurs!H23&gt;=10%,"moderate","low"))))</f>
        <v>low</v>
      </c>
      <c r="I31" s="48" t="str">
        <f>IF(Indicateurs!I23&gt;40,"extremely high",IF(Indicateurs!I23&gt;30,"very high",IF(Indicateurs!I23&gt;=20,"high",IF(Indicateurs!I23&gt;=10,"moderate","low"))))</f>
        <v>high</v>
      </c>
      <c r="J31" s="47" t="str">
        <f>IF(Indicateurs!J23&gt;20,"extremely high",IF(Indicateurs!J23&gt;15,"very high",IF(Indicateurs!J23&gt;=10,"high",IF(Indicateurs!J23&gt;=5,"moderate","low"))))</f>
        <v>moderate</v>
      </c>
      <c r="K31" s="47" t="str">
        <f>IF(Indicateurs!K23&gt;50,"extremely high",IF(Indicateurs!K23&gt;40,"very high",IF(Indicateurs!K23&gt;=30,"high",IF(Indicateurs!K23&gt;=20,"moderate","low"))))</f>
        <v>extremely high</v>
      </c>
      <c r="L31" s="47" t="str">
        <f>IF(Indicateurs!L23&gt;=62,"extremely high",
IF(Indicateurs!L23&gt;=39,"very high",
IF(Indicateurs!L23&gt;=33,"high",
IF(Indicateurs!L23&gt;=15,"moderate","low"))))</f>
        <v>very high</v>
      </c>
      <c r="M31" s="47" t="str">
        <f>IF(Indicateurs!M23&gt;=95,"extremely high",
IF(Indicateurs!M23&gt;=77,"very high",
IF(Indicateurs!M23&gt;=74,"high",
IF(Indicateurs!M23&gt;=59,"moderate","low"))))</f>
        <v>very high</v>
      </c>
      <c r="N31" s="47" t="str">
        <f>IF(Indicateurs!N23&gt;=64,"extremely high",
IF(Indicateurs!N23&gt;=42,"very high",
IF(Indicateurs!N23&gt;=39,"high",
IF(Indicateurs!N23&gt;=20,"moderate","low"))))</f>
        <v>moderate</v>
      </c>
      <c r="O31" s="47" t="str">
        <f>IF(Indicateurs!O23&gt;40,"extremely high",IF(Indicateurs!O23&gt;30,"very high",IF(Indicateurs!O23&gt;=20,"high",IF(Indicateurs!O23&gt;=10,"moderate","low"))))</f>
        <v>high</v>
      </c>
      <c r="P31" s="47" t="str">
        <f>IF(Indicateurs!P23&gt;70,"extremely high",IF(Indicateurs!P23&gt;60,"very high",IF(Indicateurs!P23&gt;=50,"high",IF(Indicateurs!P23&gt;=40,"moderate","low"))))</f>
        <v>high</v>
      </c>
      <c r="Q31" s="47" t="str">
        <f>IF(Indicateurs!Q23&gt;40,"extremely high",IF(Indicateurs!Q23&gt;30,"very high",IF(Indicateurs!Q23&gt;=20,"high",IF(Indicateurs!Q23&gt;=10,"moderate","low"))))</f>
        <v>extremely high</v>
      </c>
      <c r="R31" s="47" t="str">
        <f>IF(Indicateurs!R23&gt;40,"extremely high",IF(Indicateurs!R23&gt;30,"very high",IF(Indicateurs!R23&gt;=20,"high",IF(Indicateurs!R23&gt;=10,"moderate","low"))))</f>
        <v>low</v>
      </c>
      <c r="S31" s="67" t="str">
        <f>IF(Indicateurs!S23&gt;85,"extremely high",IF(Indicateurs!S23&gt;70,"very high",IF(Indicateurs!S23&gt;=55,"high",IF(Indicateurs!S23&gt;=40,"moderate","low"))))</f>
        <v>low</v>
      </c>
    </row>
    <row r="32" spans="1:19">
      <c r="A32" s="108" t="s">
        <v>84</v>
      </c>
      <c r="B32" s="74" t="s">
        <v>110</v>
      </c>
      <c r="C32" s="43">
        <f t="shared" si="0"/>
        <v>8</v>
      </c>
      <c r="D32" s="29">
        <f t="shared" si="1"/>
        <v>2</v>
      </c>
      <c r="E32" s="29">
        <f t="shared" si="2"/>
        <v>3</v>
      </c>
      <c r="F32" s="47" t="str">
        <f>IF(Indicateurs!F28&gt;60,"extremely high",IF(Indicateurs!F28&gt;50,"very high",IF(Indicateurs!F28&gt;=40,"high",IF(Indicateurs!F28&gt;=30,"moderate","low"))))</f>
        <v>moderate</v>
      </c>
      <c r="G32" s="47" t="str">
        <f>IF(Indicateurs!G28&gt;60,"extremely high",IF(Indicateurs!G28&gt;50,"very high",IF(Indicateurs!G28&gt;=40,"high",IF(Indicateurs!G28&gt;=30,"moderate","low"))))</f>
        <v>high</v>
      </c>
      <c r="H32" s="65" t="str">
        <f>IF(Indicateurs!H28&gt;25%,"extremely high",IF(Indicateurs!H28&gt;20%,"very high",IF(Indicateurs!H28&gt;=15%,"high",IF(Indicateurs!H28&gt;=10%,"moderate","low"))))</f>
        <v>low</v>
      </c>
      <c r="I32" s="48" t="str">
        <f>IF(Indicateurs!I28&gt;40,"extremely high",IF(Indicateurs!I28&gt;30,"very high",IF(Indicateurs!I28&gt;=20,"high",IF(Indicateurs!I28&gt;=10,"moderate","low"))))</f>
        <v>low</v>
      </c>
      <c r="J32" s="47" t="str">
        <f>IF(Indicateurs!J28&gt;20,"extremely high",IF(Indicateurs!J28&gt;15,"very high",IF(Indicateurs!J28&gt;=10,"high",IF(Indicateurs!J28&gt;=5,"moderate","low"))))</f>
        <v>low</v>
      </c>
      <c r="K32" s="47" t="str">
        <f>IF(Indicateurs!K28&gt;50,"extremely high",IF(Indicateurs!K28&gt;40,"very high",IF(Indicateurs!K28&gt;=30,"high",IF(Indicateurs!K28&gt;=20,"moderate","low"))))</f>
        <v>low</v>
      </c>
      <c r="L32" s="47" t="str">
        <f>IF(Indicateurs!L28&gt;=62,"extremely high",
IF(Indicateurs!L28&gt;=39,"very high",
IF(Indicateurs!L28&gt;=33,"high",
IF(Indicateurs!L28&gt;=15,"moderate","low"))))</f>
        <v>low</v>
      </c>
      <c r="M32" s="47" t="str">
        <f>IF(Indicateurs!M28&gt;=95,"extremely high",
IF(Indicateurs!M28&gt;=77,"very high",
IF(Indicateurs!M28&gt;=74,"high",
IF(Indicateurs!M28&gt;=59,"moderate","low"))))</f>
        <v>low</v>
      </c>
      <c r="N32" s="47" t="str">
        <f>IF(Indicateurs!N28&gt;=64,"extremely high",
IF(Indicateurs!N28&gt;=42,"very high",
IF(Indicateurs!N28&gt;=39,"high",
IF(Indicateurs!N28&gt;=20,"moderate","low"))))</f>
        <v>very high</v>
      </c>
      <c r="O32" s="47" t="str">
        <f>IF(Indicateurs!O28&gt;40,"extremely high",IF(Indicateurs!O28&gt;30,"very high",IF(Indicateurs!O28&gt;=20,"high",IF(Indicateurs!O28&gt;=10,"moderate","low"))))</f>
        <v>moderate</v>
      </c>
      <c r="P32" s="47" t="str">
        <f>IF(Indicateurs!P28&gt;70,"extremely high",IF(Indicateurs!P28&gt;60,"very high",IF(Indicateurs!P28&gt;=50,"high",IF(Indicateurs!P28&gt;=40,"moderate","low"))))</f>
        <v>low</v>
      </c>
      <c r="Q32" s="47" t="str">
        <f>IF(Indicateurs!Q28&gt;40,"extremely high",IF(Indicateurs!Q28&gt;30,"very high",IF(Indicateurs!Q28&gt;=20,"high",IF(Indicateurs!Q28&gt;=10,"moderate","low"))))</f>
        <v>moderate</v>
      </c>
      <c r="R32" s="47" t="str">
        <f>IF(Indicateurs!R28&gt;40,"extremely high",IF(Indicateurs!R28&gt;30,"very high",IF(Indicateurs!R28&gt;=20,"high",IF(Indicateurs!R28&gt;=10,"moderate","low"))))</f>
        <v>low</v>
      </c>
      <c r="S32" s="67" t="str">
        <f>IF(Indicateurs!S28&gt;85,"extremely high",IF(Indicateurs!S28&gt;70,"very high",IF(Indicateurs!S28&gt;=55,"high",IF(Indicateurs!S28&gt;=40,"moderate","low"))))</f>
        <v>low</v>
      </c>
    </row>
    <row r="33" spans="1:19">
      <c r="A33" s="108" t="s">
        <v>112</v>
      </c>
      <c r="B33" s="74" t="s">
        <v>136</v>
      </c>
      <c r="C33" s="43">
        <f t="shared" si="0"/>
        <v>8</v>
      </c>
      <c r="D33" s="29">
        <f t="shared" si="1"/>
        <v>4</v>
      </c>
      <c r="E33" s="29">
        <f t="shared" si="2"/>
        <v>2</v>
      </c>
      <c r="F33" s="47" t="str">
        <f>IF(Indicateurs!F53&gt;60,"extremely high",IF(Indicateurs!F53&gt;50,"very high",IF(Indicateurs!F53&gt;=40,"high",IF(Indicateurs!F53&gt;=30,"moderate","low"))))</f>
        <v>very high</v>
      </c>
      <c r="G33" s="47" t="str">
        <f>IF(Indicateurs!G53&gt;60,"extremely high",IF(Indicateurs!G53&gt;50,"very high",IF(Indicateurs!G53&gt;=40,"high",IF(Indicateurs!G53&gt;=30,"moderate","low"))))</f>
        <v>moderate</v>
      </c>
      <c r="H33" s="65" t="str">
        <f>IF(Indicateurs!H53&gt;25%,"extremely high",IF(Indicateurs!H53&gt;20%,"very high",IF(Indicateurs!H53&gt;=15%,"high",IF(Indicateurs!H53&gt;=10%,"moderate","low"))))</f>
        <v>low</v>
      </c>
      <c r="I33" s="48" t="str">
        <f>IF(Indicateurs!I53&gt;40,"extremely high",IF(Indicateurs!I53&gt;30,"very high",IF(Indicateurs!I53&gt;=20,"high",IF(Indicateurs!I53&gt;=10,"moderate","low"))))</f>
        <v>low</v>
      </c>
      <c r="J33" s="47" t="str">
        <f>IF(Indicateurs!J53&gt;20,"extremely high",IF(Indicateurs!J53&gt;15,"very high",IF(Indicateurs!J53&gt;=10,"high",IF(Indicateurs!J53&gt;=5,"moderate","low"))))</f>
        <v>low</v>
      </c>
      <c r="K33" s="47" t="str">
        <f>IF(Indicateurs!K53&gt;50,"extremely high",IF(Indicateurs!K53&gt;40,"very high",IF(Indicateurs!K53&gt;=30,"high",IF(Indicateurs!K53&gt;=20,"moderate","low"))))</f>
        <v>moderate</v>
      </c>
      <c r="L33" s="47" t="str">
        <f>IF(Indicateurs!L53&gt;=62,"extremely high",
IF(Indicateurs!L53&gt;=39,"very high",
IF(Indicateurs!L53&gt;=33,"high",
IF(Indicateurs!L53&gt;=15,"moderate","low"))))</f>
        <v>high</v>
      </c>
      <c r="M33" s="47" t="str">
        <f>IF(Indicateurs!M53&gt;=95,"extremely high",
IF(Indicateurs!M53&gt;=77,"very high",
IF(Indicateurs!M53&gt;=74,"high",
IF(Indicateurs!M53&gt;=59,"moderate","low"))))</f>
        <v>low</v>
      </c>
      <c r="N33" s="47" t="str">
        <f>IF(Indicateurs!N53&gt;=64,"extremely high",
IF(Indicateurs!N53&gt;=42,"very high",
IF(Indicateurs!N53&gt;=39,"high",
IF(Indicateurs!N53&gt;=20,"moderate","low"))))</f>
        <v>extremely high</v>
      </c>
      <c r="O33" s="47" t="str">
        <f>IF(Indicateurs!O53&gt;40,"extremely high",IF(Indicateurs!O53&gt;30,"very high",IF(Indicateurs!O53&gt;=20,"high",IF(Indicateurs!O53&gt;=10,"moderate","low"))))</f>
        <v>extremely high</v>
      </c>
      <c r="P33" s="47" t="str">
        <f>IF(Indicateurs!P53&gt;70,"extremely high",IF(Indicateurs!P53&gt;60,"very high",IF(Indicateurs!P53&gt;=50,"high",IF(Indicateurs!P53&gt;=40,"moderate","low"))))</f>
        <v>low</v>
      </c>
      <c r="Q33" s="47" t="str">
        <f>IF(Indicateurs!Q53&gt;40,"extremely high",IF(Indicateurs!Q53&gt;30,"very high",IF(Indicateurs!Q53&gt;=20,"high",IF(Indicateurs!Q53&gt;=10,"moderate","low"))))</f>
        <v>extremely high</v>
      </c>
      <c r="R33" s="47" t="str">
        <f>IF(Indicateurs!R53&gt;40,"extremely high",IF(Indicateurs!R53&gt;30,"very high",IF(Indicateurs!R53&gt;=20,"high",IF(Indicateurs!R53&gt;=10,"moderate","low"))))</f>
        <v>low</v>
      </c>
      <c r="S33" s="67" t="str">
        <f>IF(Indicateurs!S53&gt;85,"extremely high",IF(Indicateurs!S53&gt;70,"very high",IF(Indicateurs!S53&gt;=55,"high",IF(Indicateurs!S53&gt;=40,"moderate","low"))))</f>
        <v>low</v>
      </c>
    </row>
    <row r="34" spans="1:19">
      <c r="A34" s="108" t="s">
        <v>137</v>
      </c>
      <c r="B34" s="74" t="s">
        <v>138</v>
      </c>
      <c r="C34" s="43">
        <f t="shared" si="0"/>
        <v>8</v>
      </c>
      <c r="D34" s="29">
        <f t="shared" si="1"/>
        <v>2</v>
      </c>
      <c r="E34" s="29">
        <f t="shared" si="2"/>
        <v>3</v>
      </c>
      <c r="F34" s="47" t="str">
        <f>IF(Indicateurs!F54&gt;60,"extremely high",IF(Indicateurs!F54&gt;50,"very high",IF(Indicateurs!F54&gt;=40,"high",IF(Indicateurs!F54&gt;=30,"moderate","low"))))</f>
        <v>moderate</v>
      </c>
      <c r="G34" s="47" t="str">
        <f>IF(Indicateurs!G54&gt;60,"extremely high",IF(Indicateurs!G54&gt;50,"very high",IF(Indicateurs!G54&gt;=40,"high",IF(Indicateurs!G54&gt;=30,"moderate","low"))))</f>
        <v>high</v>
      </c>
      <c r="H34" s="65" t="str">
        <f>IF(Indicateurs!H54&gt;25%,"extremely high",IF(Indicateurs!H54&gt;20%,"very high",IF(Indicateurs!H54&gt;=15%,"high",IF(Indicateurs!H54&gt;=10%,"moderate","low"))))</f>
        <v>low</v>
      </c>
      <c r="I34" s="48" t="str">
        <f>IF(Indicateurs!I54&gt;40,"extremely high",IF(Indicateurs!I54&gt;30,"very high",IF(Indicateurs!I54&gt;=20,"high",IF(Indicateurs!I54&gt;=10,"moderate","low"))))</f>
        <v>low</v>
      </c>
      <c r="J34" s="47" t="str">
        <f>IF(Indicateurs!J54&gt;20,"extremely high",IF(Indicateurs!J54&gt;15,"very high",IF(Indicateurs!J54&gt;=10,"high",IF(Indicateurs!J54&gt;=5,"moderate","low"))))</f>
        <v>low</v>
      </c>
      <c r="K34" s="47" t="str">
        <f>IF(Indicateurs!K54&gt;50,"extremely high",IF(Indicateurs!K54&gt;40,"very high",IF(Indicateurs!K54&gt;=30,"high",IF(Indicateurs!K54&gt;=20,"moderate","low"))))</f>
        <v>very high</v>
      </c>
      <c r="L34" s="47" t="str">
        <f>IF(Indicateurs!L54&gt;=62,"extremely high",
IF(Indicateurs!L54&gt;=39,"very high",
IF(Indicateurs!L54&gt;=33,"high",
IF(Indicateurs!L54&gt;=15,"moderate","low"))))</f>
        <v>low</v>
      </c>
      <c r="M34" s="47" t="str">
        <f>IF(Indicateurs!M54&gt;=95,"extremely high",
IF(Indicateurs!M54&gt;=77,"very high",
IF(Indicateurs!M54&gt;=74,"high",
IF(Indicateurs!M54&gt;=59,"moderate","low"))))</f>
        <v>low</v>
      </c>
      <c r="N34" s="47" t="str">
        <f>IF(Indicateurs!N54&gt;=64,"extremely high",
IF(Indicateurs!N54&gt;=42,"very high",
IF(Indicateurs!N54&gt;=39,"high",
IF(Indicateurs!N54&gt;=20,"moderate","low"))))</f>
        <v>low</v>
      </c>
      <c r="O34" s="47" t="str">
        <f>IF(Indicateurs!O54&gt;40,"extremely high",IF(Indicateurs!O54&gt;30,"very high",IF(Indicateurs!O54&gt;=20,"high",IF(Indicateurs!O54&gt;=10,"moderate","low"))))</f>
        <v>high</v>
      </c>
      <c r="P34" s="47" t="str">
        <f>IF(Indicateurs!P54&gt;70,"extremely high",IF(Indicateurs!P54&gt;60,"very high",IF(Indicateurs!P54&gt;=50,"high",IF(Indicateurs!P54&gt;=40,"moderate","low"))))</f>
        <v>very high</v>
      </c>
      <c r="Q34" s="47" t="str">
        <f>IF(Indicateurs!Q54&gt;40,"extremely high",IF(Indicateurs!Q54&gt;30,"very high",IF(Indicateurs!Q54&gt;=20,"high",IF(Indicateurs!Q54&gt;=10,"moderate","low"))))</f>
        <v>low</v>
      </c>
      <c r="R34" s="47" t="str">
        <f>IF(Indicateurs!R54&gt;40,"extremely high",IF(Indicateurs!R54&gt;30,"very high",IF(Indicateurs!R54&gt;=20,"high",IF(Indicateurs!R54&gt;=10,"moderate","low"))))</f>
        <v>low</v>
      </c>
      <c r="S34" s="67" t="str">
        <f>IF(Indicateurs!S54&gt;85,"extremely high",IF(Indicateurs!S54&gt;70,"very high",IF(Indicateurs!S54&gt;=55,"high",IF(Indicateurs!S54&gt;=40,"moderate","low"))))</f>
        <v>high</v>
      </c>
    </row>
    <row r="35" spans="1:19">
      <c r="A35" s="109" t="s">
        <v>84</v>
      </c>
      <c r="B35" s="75" t="s">
        <v>85</v>
      </c>
      <c r="C35" s="44">
        <f t="shared" ref="C35:C66" si="3">SUM(D35)+(E35)*2</f>
        <v>7</v>
      </c>
      <c r="D35" s="29">
        <f t="shared" ref="D35:D66" si="4">SUM(IF(F35="extremely high",5,IF(F35="very high",4,
IF(F35="high",3,
IF(F35="moderate",2,
IF(F35="low",1,0))))))</f>
        <v>3</v>
      </c>
      <c r="E35" s="29">
        <f t="shared" ref="E35:E66" si="5">SUM(IF(G35="extremely high",5,IF(G35="very high",4,
IF(G35="high",3,
IF(G35="moderate",2,
IF(G35="low",1,0))))))</f>
        <v>2</v>
      </c>
      <c r="F35" s="47" t="str">
        <f>IF(Indicateurs!F3&gt;60,"extremely high",IF(Indicateurs!F3&gt;50,"very high",IF(Indicateurs!F3&gt;=40,"high",IF(Indicateurs!F3&gt;=30,"moderate","low"))))</f>
        <v>high</v>
      </c>
      <c r="G35" s="47" t="str">
        <f>IF(Indicateurs!G3&gt;60,"extremely high",IF(Indicateurs!G3&gt;50,"very high",IF(Indicateurs!G3&gt;=40,"high",IF(Indicateurs!G3&gt;=30,"moderate","low"))))</f>
        <v>moderate</v>
      </c>
      <c r="H35" s="65" t="str">
        <f>IF(Indicateurs!H3&gt;25%,"extremely high",IF(Indicateurs!H3&gt;20%,"very high",IF(Indicateurs!H3&gt;=15%,"high",IF(Indicateurs!H3&gt;=10%,"moderate","low"))))</f>
        <v>low</v>
      </c>
      <c r="I35" s="48" t="str">
        <f>IF(Indicateurs!I3&gt;40,"extremely high",IF(Indicateurs!I3&gt;30,"very high",IF(Indicateurs!I3&gt;=20,"high",IF(Indicateurs!I3&gt;=10,"moderate","low"))))</f>
        <v>high</v>
      </c>
      <c r="J35" s="47" t="str">
        <f>IF(Indicateurs!J3&gt;20,"extremely high",IF(Indicateurs!J3&gt;15,"very high",IF(Indicateurs!J3&gt;=10,"high",IF(Indicateurs!J3&gt;=5,"moderate","low"))))</f>
        <v>high</v>
      </c>
      <c r="K35" s="47" t="str">
        <f>IF(Indicateurs!K3&gt;50,"extremely high",IF(Indicateurs!K3&gt;40,"very high",IF(Indicateurs!K3&gt;=30,"high",IF(Indicateurs!K3&gt;=20,"moderate","low"))))</f>
        <v>extremely high</v>
      </c>
      <c r="L35" s="47" t="str">
        <f>IF(Indicateurs!L3&gt;=62,"extremely high",
IF(Indicateurs!L3&gt;=39,"very high",
IF(Indicateurs!L3&gt;=33,"high",
IF(Indicateurs!L3&gt;=15,"moderate","low"))))</f>
        <v>very high</v>
      </c>
      <c r="M35" s="47" t="str">
        <f>IF(Indicateurs!M3&gt;=95,"extremely high",
IF(Indicateurs!M3&gt;=77,"very high",
IF(Indicateurs!M3&gt;=74,"high",
IF(Indicateurs!M3&gt;=59,"moderate","low"))))</f>
        <v>moderate</v>
      </c>
      <c r="N35" s="47" t="str">
        <f>IF(Indicateurs!N3&gt;=64,"extremely high",
IF(Indicateurs!N3&gt;=42,"very high",
IF(Indicateurs!N3&gt;=39,"high",
IF(Indicateurs!N3&gt;=20,"moderate","low"))))</f>
        <v>very high</v>
      </c>
      <c r="O35" s="47" t="str">
        <f>IF(Indicateurs!O3&gt;40,"extremely high",IF(Indicateurs!O3&gt;30,"very high",IF(Indicateurs!O3&gt;=20,"high",IF(Indicateurs!O3&gt;=10,"moderate","low"))))</f>
        <v>extremely high</v>
      </c>
      <c r="P35" s="47" t="str">
        <f>IF(Indicateurs!P3&gt;70,"extremely high",IF(Indicateurs!P3&gt;60,"very high",IF(Indicateurs!P3&gt;=50,"high",IF(Indicateurs!P3&gt;=40,"moderate","low"))))</f>
        <v>low</v>
      </c>
      <c r="Q35" s="47" t="str">
        <f>IF(Indicateurs!Q3&gt;40,"extremely high",IF(Indicateurs!Q3&gt;30,"very high",IF(Indicateurs!Q3&gt;=20,"high",IF(Indicateurs!Q3&gt;=10,"moderate","low"))))</f>
        <v>moderate</v>
      </c>
      <c r="R35" s="47" t="str">
        <f>IF(Indicateurs!R3&gt;40,"extremely high",IF(Indicateurs!R3&gt;30,"very high",IF(Indicateurs!R3&gt;=20,"high",IF(Indicateurs!R3&gt;=10,"moderate","low"))))</f>
        <v>moderate</v>
      </c>
      <c r="S35" s="67" t="str">
        <f>IF(Indicateurs!S3&gt;85,"extremely high",IF(Indicateurs!S3&gt;70,"very high",IF(Indicateurs!S3&gt;=55,"high",IF(Indicateurs!S3&gt;=40,"moderate","low"))))</f>
        <v>low</v>
      </c>
    </row>
    <row r="36" spans="1:19">
      <c r="A36" s="109" t="s">
        <v>84</v>
      </c>
      <c r="B36" s="75" t="s">
        <v>97</v>
      </c>
      <c r="C36" s="44">
        <f t="shared" si="3"/>
        <v>7</v>
      </c>
      <c r="D36" s="29">
        <f t="shared" si="4"/>
        <v>1</v>
      </c>
      <c r="E36" s="29">
        <f t="shared" si="5"/>
        <v>3</v>
      </c>
      <c r="F36" s="47" t="str">
        <f>IF(Indicateurs!F15&gt;60,"extremely high",IF(Indicateurs!F15&gt;50,"very high",IF(Indicateurs!F15&gt;=40,"high",IF(Indicateurs!F15&gt;=30,"moderate","low"))))</f>
        <v>low</v>
      </c>
      <c r="G36" s="47" t="str">
        <f>IF(Indicateurs!G15&gt;60,"extremely high",IF(Indicateurs!G15&gt;50,"very high",IF(Indicateurs!G15&gt;=40,"high",IF(Indicateurs!G15&gt;=30,"moderate","low"))))</f>
        <v>high</v>
      </c>
      <c r="H36" s="65" t="str">
        <f>IF(Indicateurs!H15&gt;25%,"extremely high",IF(Indicateurs!H15&gt;20%,"very high",IF(Indicateurs!H15&gt;=15%,"high",IF(Indicateurs!H15&gt;=10%,"moderate","low"))))</f>
        <v>low</v>
      </c>
      <c r="I36" s="48" t="str">
        <f>IF(Indicateurs!I15&gt;40,"extremely high",IF(Indicateurs!I15&gt;30,"very high",IF(Indicateurs!I15&gt;=20,"high",IF(Indicateurs!I15&gt;=10,"moderate","low"))))</f>
        <v>moderate</v>
      </c>
      <c r="J36" s="47" t="str">
        <f>IF(Indicateurs!J15&gt;20,"extremely high",IF(Indicateurs!J15&gt;15,"very high",IF(Indicateurs!J15&gt;=10,"high",IF(Indicateurs!J15&gt;=5,"moderate","low"))))</f>
        <v>low</v>
      </c>
      <c r="K36" s="47" t="str">
        <f>IF(Indicateurs!K15&gt;50,"extremely high",IF(Indicateurs!K15&gt;40,"very high",IF(Indicateurs!K15&gt;=30,"high",IF(Indicateurs!K15&gt;=20,"moderate","low"))))</f>
        <v>high</v>
      </c>
      <c r="L36" s="47" t="str">
        <f>IF(Indicateurs!L15&gt;=62,"extremely high",
IF(Indicateurs!L15&gt;=39,"very high",
IF(Indicateurs!L15&gt;=33,"high",
IF(Indicateurs!L15&gt;=15,"moderate","low"))))</f>
        <v>extremely high</v>
      </c>
      <c r="M36" s="47" t="str">
        <f>IF(Indicateurs!M15&gt;=95,"extremely high",
IF(Indicateurs!M15&gt;=77,"very high",
IF(Indicateurs!M15&gt;=74,"high",
IF(Indicateurs!M15&gt;=59,"moderate","low"))))</f>
        <v>high</v>
      </c>
      <c r="N36" s="47" t="str">
        <f>IF(Indicateurs!N15&gt;=64,"extremely high",
IF(Indicateurs!N15&gt;=42,"very high",
IF(Indicateurs!N15&gt;=39,"high",
IF(Indicateurs!N15&gt;=20,"moderate","low"))))</f>
        <v>moderate</v>
      </c>
      <c r="O36" s="47" t="str">
        <f>IF(Indicateurs!O15&gt;40,"extremely high",IF(Indicateurs!O15&gt;30,"very high",IF(Indicateurs!O15&gt;=20,"high",IF(Indicateurs!O15&gt;=10,"moderate","low"))))</f>
        <v>high</v>
      </c>
      <c r="P36" s="47" t="str">
        <f>IF(Indicateurs!P15&gt;70,"extremely high",IF(Indicateurs!P15&gt;60,"very high",IF(Indicateurs!P15&gt;=50,"high",IF(Indicateurs!P15&gt;=40,"moderate","low"))))</f>
        <v>extremely high</v>
      </c>
      <c r="Q36" s="47" t="str">
        <f>IF(Indicateurs!Q15&gt;40,"extremely high",IF(Indicateurs!Q15&gt;30,"very high",IF(Indicateurs!Q15&gt;=20,"high",IF(Indicateurs!Q15&gt;=10,"moderate","low"))))</f>
        <v>extremely high</v>
      </c>
      <c r="R36" s="47" t="str">
        <f>IF(Indicateurs!R15&gt;40,"extremely high",IF(Indicateurs!R15&gt;30,"very high",IF(Indicateurs!R15&gt;=20,"high",IF(Indicateurs!R15&gt;=10,"moderate","low"))))</f>
        <v>moderate</v>
      </c>
      <c r="S36" s="67" t="str">
        <f>IF(Indicateurs!S15&gt;85,"extremely high",IF(Indicateurs!S15&gt;70,"very high",IF(Indicateurs!S15&gt;=55,"high",IF(Indicateurs!S15&gt;=40,"moderate","low"))))</f>
        <v>low</v>
      </c>
    </row>
    <row r="37" spans="1:19">
      <c r="A37" s="109" t="s">
        <v>84</v>
      </c>
      <c r="B37" s="75" t="s">
        <v>111</v>
      </c>
      <c r="C37" s="44">
        <f t="shared" si="3"/>
        <v>7</v>
      </c>
      <c r="D37" s="29">
        <f t="shared" si="4"/>
        <v>3</v>
      </c>
      <c r="E37" s="29">
        <f t="shared" si="5"/>
        <v>2</v>
      </c>
      <c r="F37" s="47" t="str">
        <f>IF(Indicateurs!F29&gt;60,"extremely high",IF(Indicateurs!F29&gt;50,"very high",IF(Indicateurs!F29&gt;=40,"high",IF(Indicateurs!F29&gt;=30,"moderate","low"))))</f>
        <v>high</v>
      </c>
      <c r="G37" s="47" t="str">
        <f>IF(Indicateurs!G29&gt;60,"extremely high",IF(Indicateurs!G29&gt;50,"very high",IF(Indicateurs!G29&gt;=40,"high",IF(Indicateurs!G29&gt;=30,"moderate","low"))))</f>
        <v>moderate</v>
      </c>
      <c r="H37" s="65" t="str">
        <f>IF(Indicateurs!H29&gt;25%,"extremely high",IF(Indicateurs!H29&gt;20%,"very high",IF(Indicateurs!H29&gt;=15%,"high",IF(Indicateurs!H29&gt;=10%,"moderate","low"))))</f>
        <v>low</v>
      </c>
      <c r="I37" s="48" t="str">
        <f>IF(Indicateurs!I29&gt;40,"extremely high",IF(Indicateurs!I29&gt;30,"very high",IF(Indicateurs!I29&gt;=20,"high",IF(Indicateurs!I29&gt;=10,"moderate","low"))))</f>
        <v>moderate</v>
      </c>
      <c r="J37" s="47" t="str">
        <f>IF(Indicateurs!J29&gt;20,"extremely high",IF(Indicateurs!J29&gt;15,"very high",IF(Indicateurs!J29&gt;=10,"high",IF(Indicateurs!J29&gt;=5,"moderate","low"))))</f>
        <v>low</v>
      </c>
      <c r="K37" s="47" t="str">
        <f>IF(Indicateurs!K29&gt;50,"extremely high",IF(Indicateurs!K29&gt;40,"very high",IF(Indicateurs!K29&gt;=30,"high",IF(Indicateurs!K29&gt;=20,"moderate","low"))))</f>
        <v>very high</v>
      </c>
      <c r="L37" s="47" t="str">
        <f>IF(Indicateurs!L29&gt;=62,"extremely high",
IF(Indicateurs!L29&gt;=39,"very high",
IF(Indicateurs!L29&gt;=33,"high",
IF(Indicateurs!L29&gt;=15,"moderate","low"))))</f>
        <v>moderate</v>
      </c>
      <c r="M37" s="47" t="str">
        <f>IF(Indicateurs!M29&gt;=95,"extremely high",
IF(Indicateurs!M29&gt;=77,"very high",
IF(Indicateurs!M29&gt;=74,"high",
IF(Indicateurs!M29&gt;=59,"moderate","low"))))</f>
        <v>low</v>
      </c>
      <c r="N37" s="47" t="str">
        <f>IF(Indicateurs!N29&gt;=64,"extremely high",
IF(Indicateurs!N29&gt;=42,"very high",
IF(Indicateurs!N29&gt;=39,"high",
IF(Indicateurs!N29&gt;=20,"moderate","low"))))</f>
        <v>low</v>
      </c>
      <c r="O37" s="47" t="str">
        <f>IF(Indicateurs!O29&gt;40,"extremely high",IF(Indicateurs!O29&gt;30,"very high",IF(Indicateurs!O29&gt;=20,"high",IF(Indicateurs!O29&gt;=10,"moderate","low"))))</f>
        <v>high</v>
      </c>
      <c r="P37" s="47" t="str">
        <f>IF(Indicateurs!P29&gt;70,"extremely high",IF(Indicateurs!P29&gt;60,"very high",IF(Indicateurs!P29&gt;=50,"high",IF(Indicateurs!P29&gt;=40,"moderate","low"))))</f>
        <v>extremely high</v>
      </c>
      <c r="Q37" s="47" t="str">
        <f>IF(Indicateurs!Q29&gt;40,"extremely high",IF(Indicateurs!Q29&gt;30,"very high",IF(Indicateurs!Q29&gt;=20,"high",IF(Indicateurs!Q29&gt;=10,"moderate","low"))))</f>
        <v>high</v>
      </c>
      <c r="R37" s="47" t="str">
        <f>IF(Indicateurs!R29&gt;40,"extremely high",IF(Indicateurs!R29&gt;30,"very high",IF(Indicateurs!R29&gt;=20,"high",IF(Indicateurs!R29&gt;=10,"moderate","low"))))</f>
        <v>low</v>
      </c>
      <c r="S37" s="67" t="str">
        <f>IF(Indicateurs!S29&gt;85,"extremely high",IF(Indicateurs!S29&gt;70,"very high",IF(Indicateurs!S29&gt;=55,"high",IF(Indicateurs!S29&gt;=40,"moderate","low"))))</f>
        <v>moderate</v>
      </c>
    </row>
    <row r="38" spans="1:19">
      <c r="A38" s="109" t="s">
        <v>112</v>
      </c>
      <c r="B38" s="75" t="s">
        <v>115</v>
      </c>
      <c r="C38" s="44">
        <f t="shared" si="3"/>
        <v>7</v>
      </c>
      <c r="D38" s="29">
        <f t="shared" si="4"/>
        <v>3</v>
      </c>
      <c r="E38" s="29">
        <f t="shared" si="5"/>
        <v>2</v>
      </c>
      <c r="F38" s="47" t="str">
        <f>IF(Indicateurs!F32&gt;60,"extremely high",IF(Indicateurs!F32&gt;50,"very high",IF(Indicateurs!F32&gt;=40,"high",IF(Indicateurs!F32&gt;=30,"moderate","low"))))</f>
        <v>high</v>
      </c>
      <c r="G38" s="47" t="str">
        <f>IF(Indicateurs!G32&gt;60,"extremely high",IF(Indicateurs!G32&gt;50,"very high",IF(Indicateurs!G32&gt;=40,"high",IF(Indicateurs!G32&gt;=30,"moderate","low"))))</f>
        <v>moderate</v>
      </c>
      <c r="H38" s="65" t="str">
        <f>IF(Indicateurs!H32&gt;25%,"extremely high",IF(Indicateurs!H32&gt;20%,"very high",IF(Indicateurs!H32&gt;=15%,"high",IF(Indicateurs!H32&gt;=10%,"moderate","low"))))</f>
        <v>low</v>
      </c>
      <c r="I38" s="48" t="str">
        <f>IF(Indicateurs!I32&gt;40,"extremely high",IF(Indicateurs!I32&gt;30,"very high",IF(Indicateurs!I32&gt;=20,"high",IF(Indicateurs!I32&gt;=10,"moderate","low"))))</f>
        <v>extremely high</v>
      </c>
      <c r="J38" s="47" t="str">
        <f>IF(Indicateurs!J32&gt;20,"extremely high",IF(Indicateurs!J32&gt;15,"very high",IF(Indicateurs!J32&gt;=10,"high",IF(Indicateurs!J32&gt;=5,"moderate","low"))))</f>
        <v>low</v>
      </c>
      <c r="K38" s="47" t="str">
        <f>IF(Indicateurs!K32&gt;50,"extremely high",IF(Indicateurs!K32&gt;40,"very high",IF(Indicateurs!K32&gt;=30,"high",IF(Indicateurs!K32&gt;=20,"moderate","low"))))</f>
        <v>extremely high</v>
      </c>
      <c r="L38" s="47" t="str">
        <f>IF(Indicateurs!L32&gt;=62,"extremely high",
IF(Indicateurs!L32&gt;=39,"very high",
IF(Indicateurs!L32&gt;=33,"high",
IF(Indicateurs!L32&gt;=15,"moderate","low"))))</f>
        <v>low</v>
      </c>
      <c r="M38" s="47" t="str">
        <f>IF(Indicateurs!M32&gt;=95,"extremely high",
IF(Indicateurs!M32&gt;=77,"very high",
IF(Indicateurs!M32&gt;=74,"high",
IF(Indicateurs!M32&gt;=59,"moderate","low"))))</f>
        <v>high</v>
      </c>
      <c r="N38" s="47" t="str">
        <f>IF(Indicateurs!N32&gt;=64,"extremely high",
IF(Indicateurs!N32&gt;=42,"very high",
IF(Indicateurs!N32&gt;=39,"high",
IF(Indicateurs!N32&gt;=20,"moderate","low"))))</f>
        <v>very high</v>
      </c>
      <c r="O38" s="47" t="str">
        <f>IF(Indicateurs!O32&gt;40,"extremely high",IF(Indicateurs!O32&gt;30,"very high",IF(Indicateurs!O32&gt;=20,"high",IF(Indicateurs!O32&gt;=10,"moderate","low"))))</f>
        <v>extremely high</v>
      </c>
      <c r="P38" s="47" t="str">
        <f>IF(Indicateurs!P32&gt;70,"extremely high",IF(Indicateurs!P32&gt;60,"very high",IF(Indicateurs!P32&gt;=50,"high",IF(Indicateurs!P32&gt;=40,"moderate","low"))))</f>
        <v>low</v>
      </c>
      <c r="Q38" s="47" t="str">
        <f>IF(Indicateurs!Q32&gt;40,"extremely high",IF(Indicateurs!Q32&gt;30,"very high",IF(Indicateurs!Q32&gt;=20,"high",IF(Indicateurs!Q32&gt;=10,"moderate","low"))))</f>
        <v>high</v>
      </c>
      <c r="R38" s="47" t="str">
        <f>IF(Indicateurs!R32&gt;40,"extremely high",IF(Indicateurs!R32&gt;30,"very high",IF(Indicateurs!R32&gt;=20,"high",IF(Indicateurs!R32&gt;=10,"moderate","low"))))</f>
        <v>low</v>
      </c>
      <c r="S38" s="67" t="str">
        <f>IF(Indicateurs!S32&gt;85,"extremely high",IF(Indicateurs!S32&gt;70,"very high",IF(Indicateurs!S32&gt;=55,"high",IF(Indicateurs!S32&gt;=40,"moderate","low"))))</f>
        <v>high</v>
      </c>
    </row>
    <row r="39" spans="1:19">
      <c r="A39" s="109" t="s">
        <v>112</v>
      </c>
      <c r="B39" s="75" t="s">
        <v>120</v>
      </c>
      <c r="C39" s="44">
        <f t="shared" si="3"/>
        <v>7</v>
      </c>
      <c r="D39" s="29">
        <f t="shared" si="4"/>
        <v>1</v>
      </c>
      <c r="E39" s="29">
        <f t="shared" si="5"/>
        <v>3</v>
      </c>
      <c r="F39" s="47" t="str">
        <f>IF(Indicateurs!F37&gt;60,"extremely high",IF(Indicateurs!F37&gt;50,"very high",IF(Indicateurs!F37&gt;=40,"high",IF(Indicateurs!F37&gt;=30,"moderate","low"))))</f>
        <v>low</v>
      </c>
      <c r="G39" s="47" t="str">
        <f>IF(Indicateurs!G37&gt;60,"extremely high",IF(Indicateurs!G37&gt;50,"very high",IF(Indicateurs!G37&gt;=40,"high",IF(Indicateurs!G37&gt;=30,"moderate","low"))))</f>
        <v>high</v>
      </c>
      <c r="H39" s="65" t="str">
        <f>IF(Indicateurs!H37&gt;25%,"extremely high",IF(Indicateurs!H37&gt;20%,"very high",IF(Indicateurs!H37&gt;=15%,"high",IF(Indicateurs!H37&gt;=10%,"moderate","low"))))</f>
        <v>low</v>
      </c>
      <c r="I39" s="48" t="str">
        <f>IF(Indicateurs!I37&gt;40,"extremely high",IF(Indicateurs!I37&gt;30,"very high",IF(Indicateurs!I37&gt;=20,"high",IF(Indicateurs!I37&gt;=10,"moderate","low"))))</f>
        <v>low</v>
      </c>
      <c r="J39" s="47" t="str">
        <f>IF(Indicateurs!J37&gt;20,"extremely high",IF(Indicateurs!J37&gt;15,"very high",IF(Indicateurs!J37&gt;=10,"high",IF(Indicateurs!J37&gt;=5,"moderate","low"))))</f>
        <v>low</v>
      </c>
      <c r="K39" s="47" t="str">
        <f>IF(Indicateurs!K37&gt;50,"extremely high",IF(Indicateurs!K37&gt;40,"very high",IF(Indicateurs!K37&gt;=30,"high",IF(Indicateurs!K37&gt;=20,"moderate","low"))))</f>
        <v>moderate</v>
      </c>
      <c r="L39" s="47" t="str">
        <f>IF(Indicateurs!L37&gt;=62,"extremely high",
IF(Indicateurs!L37&gt;=39,"very high",
IF(Indicateurs!L37&gt;=33,"high",
IF(Indicateurs!L37&gt;=15,"moderate","low"))))</f>
        <v>very high</v>
      </c>
      <c r="M39" s="47" t="str">
        <f>IF(Indicateurs!M37&gt;=95,"extremely high",
IF(Indicateurs!M37&gt;=77,"very high",
IF(Indicateurs!M37&gt;=74,"high",
IF(Indicateurs!M37&gt;=59,"moderate","low"))))</f>
        <v>very high</v>
      </c>
      <c r="N39" s="47" t="str">
        <f>IF(Indicateurs!N37&gt;=64,"extremely high",
IF(Indicateurs!N37&gt;=42,"very high",
IF(Indicateurs!N37&gt;=39,"high",
IF(Indicateurs!N37&gt;=20,"moderate","low"))))</f>
        <v>very high</v>
      </c>
      <c r="O39" s="47" t="str">
        <f>IF(Indicateurs!O37&gt;40,"extremely high",IF(Indicateurs!O37&gt;30,"very high",IF(Indicateurs!O37&gt;=20,"high",IF(Indicateurs!O37&gt;=10,"moderate","low"))))</f>
        <v>moderate</v>
      </c>
      <c r="P39" s="47" t="str">
        <f>IF(Indicateurs!P37&gt;70,"extremely high",IF(Indicateurs!P37&gt;60,"very high",IF(Indicateurs!P37&gt;=50,"high",IF(Indicateurs!P37&gt;=40,"moderate","low"))))</f>
        <v>low</v>
      </c>
      <c r="Q39" s="47" t="str">
        <f>IF(Indicateurs!Q37&gt;40,"extremely high",IF(Indicateurs!Q37&gt;30,"very high",IF(Indicateurs!Q37&gt;=20,"high",IF(Indicateurs!Q37&gt;=10,"moderate","low"))))</f>
        <v>moderate</v>
      </c>
      <c r="R39" s="47" t="str">
        <f>IF(Indicateurs!R37&gt;40,"extremely high",IF(Indicateurs!R37&gt;30,"very high",IF(Indicateurs!R37&gt;=20,"high",IF(Indicateurs!R37&gt;=10,"moderate","low"))))</f>
        <v>low</v>
      </c>
      <c r="S39" s="67" t="str">
        <f>IF(Indicateurs!S37&gt;85,"extremely high",IF(Indicateurs!S37&gt;70,"very high",IF(Indicateurs!S37&gt;=55,"high",IF(Indicateurs!S37&gt;=40,"moderate","low"))))</f>
        <v>low</v>
      </c>
    </row>
    <row r="40" spans="1:19">
      <c r="A40" s="109" t="s">
        <v>112</v>
      </c>
      <c r="B40" s="75" t="s">
        <v>122</v>
      </c>
      <c r="C40" s="44">
        <f t="shared" si="3"/>
        <v>7</v>
      </c>
      <c r="D40" s="29">
        <f t="shared" si="4"/>
        <v>3</v>
      </c>
      <c r="E40" s="29">
        <f t="shared" si="5"/>
        <v>2</v>
      </c>
      <c r="F40" s="47" t="str">
        <f>IF(Indicateurs!F39&gt;60,"extremely high",IF(Indicateurs!F39&gt;50,"very high",IF(Indicateurs!F39&gt;=40,"high",IF(Indicateurs!F39&gt;=30,"moderate","low"))))</f>
        <v>high</v>
      </c>
      <c r="G40" s="47" t="str">
        <f>IF(Indicateurs!G39&gt;60,"extremely high",IF(Indicateurs!G39&gt;50,"very high",IF(Indicateurs!G39&gt;=40,"high",IF(Indicateurs!G39&gt;=30,"moderate","low"))))</f>
        <v>moderate</v>
      </c>
      <c r="H40" s="65" t="str">
        <f>IF(Indicateurs!H39&gt;25%,"extremely high",IF(Indicateurs!H39&gt;20%,"very high",IF(Indicateurs!H39&gt;=15%,"high",IF(Indicateurs!H39&gt;=10%,"moderate","low"))))</f>
        <v>low</v>
      </c>
      <c r="I40" s="48" t="str">
        <f>IF(Indicateurs!I39&gt;40,"extremely high",IF(Indicateurs!I39&gt;30,"very high",IF(Indicateurs!I39&gt;=20,"high",IF(Indicateurs!I39&gt;=10,"moderate","low"))))</f>
        <v>low</v>
      </c>
      <c r="J40" s="47" t="str">
        <f>IF(Indicateurs!J39&gt;20,"extremely high",IF(Indicateurs!J39&gt;15,"very high",IF(Indicateurs!J39&gt;=10,"high",IF(Indicateurs!J39&gt;=5,"moderate","low"))))</f>
        <v>low</v>
      </c>
      <c r="K40" s="47" t="str">
        <f>IF(Indicateurs!K39&gt;50,"extremely high",IF(Indicateurs!K39&gt;40,"very high",IF(Indicateurs!K39&gt;=30,"high",IF(Indicateurs!K39&gt;=20,"moderate","low"))))</f>
        <v>low</v>
      </c>
      <c r="L40" s="47" t="str">
        <f>IF(Indicateurs!L39&gt;=62,"extremely high",
IF(Indicateurs!L39&gt;=39,"very high",
IF(Indicateurs!L39&gt;=33,"high",
IF(Indicateurs!L39&gt;=15,"moderate","low"))))</f>
        <v>moderate</v>
      </c>
      <c r="M40" s="47" t="str">
        <f>IF(Indicateurs!M39&gt;=95,"extremely high",
IF(Indicateurs!M39&gt;=77,"very high",
IF(Indicateurs!M39&gt;=74,"high",
IF(Indicateurs!M39&gt;=59,"moderate","low"))))</f>
        <v>moderate</v>
      </c>
      <c r="N40" s="47" t="str">
        <f>IF(Indicateurs!N39&gt;=64,"extremely high",
IF(Indicateurs!N39&gt;=42,"very high",
IF(Indicateurs!N39&gt;=39,"high",
IF(Indicateurs!N39&gt;=20,"moderate","low"))))</f>
        <v>moderate</v>
      </c>
      <c r="O40" s="47" t="str">
        <f>IF(Indicateurs!O39&gt;40,"extremely high",IF(Indicateurs!O39&gt;30,"very high",IF(Indicateurs!O39&gt;=20,"high",IF(Indicateurs!O39&gt;=10,"moderate","low"))))</f>
        <v>low</v>
      </c>
      <c r="P40" s="47" t="str">
        <f>IF(Indicateurs!P39&gt;70,"extremely high",IF(Indicateurs!P39&gt;60,"very high",IF(Indicateurs!P39&gt;=50,"high",IF(Indicateurs!P39&gt;=40,"moderate","low"))))</f>
        <v>low</v>
      </c>
      <c r="Q40" s="47" t="str">
        <f>IF(Indicateurs!Q39&gt;40,"extremely high",IF(Indicateurs!Q39&gt;30,"very high",IF(Indicateurs!Q39&gt;=20,"high",IF(Indicateurs!Q39&gt;=10,"moderate","low"))))</f>
        <v>low</v>
      </c>
      <c r="R40" s="47" t="str">
        <f>IF(Indicateurs!R39&gt;40,"extremely high",IF(Indicateurs!R39&gt;30,"very high",IF(Indicateurs!R39&gt;=20,"high",IF(Indicateurs!R39&gt;=10,"moderate","low"))))</f>
        <v>low</v>
      </c>
      <c r="S40" s="67" t="str">
        <f>IF(Indicateurs!S39&gt;85,"extremely high",IF(Indicateurs!S39&gt;70,"very high",IF(Indicateurs!S39&gt;=55,"high",IF(Indicateurs!S39&gt;=40,"moderate","low"))))</f>
        <v>low</v>
      </c>
    </row>
    <row r="41" spans="1:19">
      <c r="A41" s="109" t="s">
        <v>112</v>
      </c>
      <c r="B41" s="75" t="s">
        <v>123</v>
      </c>
      <c r="C41" s="44">
        <f t="shared" si="3"/>
        <v>7</v>
      </c>
      <c r="D41" s="29">
        <f t="shared" si="4"/>
        <v>1</v>
      </c>
      <c r="E41" s="29">
        <f t="shared" si="5"/>
        <v>3</v>
      </c>
      <c r="F41" s="47" t="str">
        <f>IF(Indicateurs!F40&gt;60,"extremely high",IF(Indicateurs!F40&gt;50,"very high",IF(Indicateurs!F40&gt;=40,"high",IF(Indicateurs!F40&gt;=30,"moderate","low"))))</f>
        <v>low</v>
      </c>
      <c r="G41" s="47" t="str">
        <f>IF(Indicateurs!G40&gt;60,"extremely high",IF(Indicateurs!G40&gt;50,"very high",IF(Indicateurs!G40&gt;=40,"high",IF(Indicateurs!G40&gt;=30,"moderate","low"))))</f>
        <v>high</v>
      </c>
      <c r="H41" s="65" t="str">
        <f>IF(Indicateurs!H40&gt;25%,"extremely high",IF(Indicateurs!H40&gt;20%,"very high",IF(Indicateurs!H40&gt;=15%,"high",IF(Indicateurs!H40&gt;=10%,"moderate","low"))))</f>
        <v>low</v>
      </c>
      <c r="I41" s="48" t="str">
        <f>IF(Indicateurs!I40&gt;40,"extremely high",IF(Indicateurs!I40&gt;30,"very high",IF(Indicateurs!I40&gt;=20,"high",IF(Indicateurs!I40&gt;=10,"moderate","low"))))</f>
        <v>low</v>
      </c>
      <c r="J41" s="47" t="str">
        <f>IF(Indicateurs!J40&gt;20,"extremely high",IF(Indicateurs!J40&gt;15,"very high",IF(Indicateurs!J40&gt;=10,"high",IF(Indicateurs!J40&gt;=5,"moderate","low"))))</f>
        <v>low</v>
      </c>
      <c r="K41" s="47" t="str">
        <f>IF(Indicateurs!K40&gt;50,"extremely high",IF(Indicateurs!K40&gt;40,"very high",IF(Indicateurs!K40&gt;=30,"high",IF(Indicateurs!K40&gt;=20,"moderate","low"))))</f>
        <v>very high</v>
      </c>
      <c r="L41" s="47" t="str">
        <f>IF(Indicateurs!L40&gt;=62,"extremely high",
IF(Indicateurs!L40&gt;=39,"very high",
IF(Indicateurs!L40&gt;=33,"high",
IF(Indicateurs!L40&gt;=15,"moderate","low"))))</f>
        <v>moderate</v>
      </c>
      <c r="M41" s="47" t="str">
        <f>IF(Indicateurs!M40&gt;=95,"extremely high",
IF(Indicateurs!M40&gt;=77,"very high",
IF(Indicateurs!M40&gt;=74,"high",
IF(Indicateurs!M40&gt;=59,"moderate","low"))))</f>
        <v>high</v>
      </c>
      <c r="N41" s="47" t="str">
        <f>IF(Indicateurs!N40&gt;=64,"extremely high",
IF(Indicateurs!N40&gt;=42,"very high",
IF(Indicateurs!N40&gt;=39,"high",
IF(Indicateurs!N40&gt;=20,"moderate","low"))))</f>
        <v>low</v>
      </c>
      <c r="O41" s="47" t="str">
        <f>IF(Indicateurs!O40&gt;40,"extremely high",IF(Indicateurs!O40&gt;30,"very high",IF(Indicateurs!O40&gt;=20,"high",IF(Indicateurs!O40&gt;=10,"moderate","low"))))</f>
        <v>very high</v>
      </c>
      <c r="P41" s="47" t="str">
        <f>IF(Indicateurs!P40&gt;70,"extremely high",IF(Indicateurs!P40&gt;60,"very high",IF(Indicateurs!P40&gt;=50,"high",IF(Indicateurs!P40&gt;=40,"moderate","low"))))</f>
        <v>low</v>
      </c>
      <c r="Q41" s="47" t="str">
        <f>IF(Indicateurs!Q40&gt;40,"extremely high",IF(Indicateurs!Q40&gt;30,"very high",IF(Indicateurs!Q40&gt;=20,"high",IF(Indicateurs!Q40&gt;=10,"moderate","low"))))</f>
        <v>moderate</v>
      </c>
      <c r="R41" s="47" t="str">
        <f>IF(Indicateurs!R40&gt;40,"extremely high",IF(Indicateurs!R40&gt;30,"very high",IF(Indicateurs!R40&gt;=20,"high",IF(Indicateurs!R40&gt;=10,"moderate","low"))))</f>
        <v>low</v>
      </c>
      <c r="S41" s="67" t="str">
        <f>IF(Indicateurs!S40&gt;85,"extremely high",IF(Indicateurs!S40&gt;70,"very high",IF(Indicateurs!S40&gt;=55,"high",IF(Indicateurs!S40&gt;=40,"moderate","low"))))</f>
        <v>low</v>
      </c>
    </row>
    <row r="42" spans="1:19">
      <c r="A42" s="109" t="s">
        <v>112</v>
      </c>
      <c r="B42" s="75" t="s">
        <v>126</v>
      </c>
      <c r="C42" s="44">
        <f t="shared" si="3"/>
        <v>7</v>
      </c>
      <c r="D42" s="29">
        <f t="shared" si="4"/>
        <v>1</v>
      </c>
      <c r="E42" s="29">
        <f t="shared" si="5"/>
        <v>3</v>
      </c>
      <c r="F42" s="47" t="str">
        <f>IF(Indicateurs!F43&gt;60,"extremely high",IF(Indicateurs!F43&gt;50,"very high",IF(Indicateurs!F43&gt;=40,"high",IF(Indicateurs!F43&gt;=30,"moderate","low"))))</f>
        <v>low</v>
      </c>
      <c r="G42" s="47" t="str">
        <f>IF(Indicateurs!G43&gt;60,"extremely high",IF(Indicateurs!G43&gt;50,"very high",IF(Indicateurs!G43&gt;=40,"high",IF(Indicateurs!G43&gt;=30,"moderate","low"))))</f>
        <v>high</v>
      </c>
      <c r="H42" s="65" t="str">
        <f>IF(Indicateurs!H43&gt;25%,"extremely high",IF(Indicateurs!H43&gt;20%,"very high",IF(Indicateurs!H43&gt;=15%,"high",IF(Indicateurs!H43&gt;=10%,"moderate","low"))))</f>
        <v>low</v>
      </c>
      <c r="I42" s="48" t="str">
        <f>IF(Indicateurs!I43&gt;40,"extremely high",IF(Indicateurs!I43&gt;30,"very high",IF(Indicateurs!I43&gt;=20,"high",IF(Indicateurs!I43&gt;=10,"moderate","low"))))</f>
        <v>low</v>
      </c>
      <c r="J42" s="47" t="str">
        <f>IF(Indicateurs!J43&gt;20,"extremely high",IF(Indicateurs!J43&gt;15,"very high",IF(Indicateurs!J43&gt;=10,"high",IF(Indicateurs!J43&gt;=5,"moderate","low"))))</f>
        <v>low</v>
      </c>
      <c r="K42" s="47" t="str">
        <f>IF(Indicateurs!K43&gt;50,"extremely high",IF(Indicateurs!K43&gt;40,"very high",IF(Indicateurs!K43&gt;=30,"high",IF(Indicateurs!K43&gt;=20,"moderate","low"))))</f>
        <v>very high</v>
      </c>
      <c r="L42" s="47" t="str">
        <f>IF(Indicateurs!L43&gt;=62,"extremely high",
IF(Indicateurs!L43&gt;=39,"very high",
IF(Indicateurs!L43&gt;=33,"high",
IF(Indicateurs!L43&gt;=15,"moderate","low"))))</f>
        <v>very high</v>
      </c>
      <c r="M42" s="47" t="str">
        <f>IF(Indicateurs!M43&gt;=95,"extremely high",
IF(Indicateurs!M43&gt;=77,"very high",
IF(Indicateurs!M43&gt;=74,"high",
IF(Indicateurs!M43&gt;=59,"moderate","low"))))</f>
        <v>very high</v>
      </c>
      <c r="N42" s="47" t="str">
        <f>IF(Indicateurs!N43&gt;=64,"extremely high",
IF(Indicateurs!N43&gt;=42,"very high",
IF(Indicateurs!N43&gt;=39,"high",
IF(Indicateurs!N43&gt;=20,"moderate","low"))))</f>
        <v>low</v>
      </c>
      <c r="O42" s="47" t="str">
        <f>IF(Indicateurs!O43&gt;40,"extremely high",IF(Indicateurs!O43&gt;30,"very high",IF(Indicateurs!O43&gt;=20,"high",IF(Indicateurs!O43&gt;=10,"moderate","low"))))</f>
        <v>moderate</v>
      </c>
      <c r="P42" s="47" t="str">
        <f>IF(Indicateurs!P43&gt;70,"extremely high",IF(Indicateurs!P43&gt;60,"very high",IF(Indicateurs!P43&gt;=50,"high",IF(Indicateurs!P43&gt;=40,"moderate","low"))))</f>
        <v>low</v>
      </c>
      <c r="Q42" s="47" t="str">
        <f>IF(Indicateurs!Q43&gt;40,"extremely high",IF(Indicateurs!Q43&gt;30,"very high",IF(Indicateurs!Q43&gt;=20,"high",IF(Indicateurs!Q43&gt;=10,"moderate","low"))))</f>
        <v>moderate</v>
      </c>
      <c r="R42" s="47" t="str">
        <f>IF(Indicateurs!R43&gt;40,"extremely high",IF(Indicateurs!R43&gt;30,"very high",IF(Indicateurs!R43&gt;=20,"high",IF(Indicateurs!R43&gt;=10,"moderate","low"))))</f>
        <v>moderate</v>
      </c>
      <c r="S42" s="67" t="str">
        <f>IF(Indicateurs!S43&gt;85,"extremely high",IF(Indicateurs!S43&gt;70,"very high",IF(Indicateurs!S43&gt;=55,"high",IF(Indicateurs!S43&gt;=40,"moderate","low"))))</f>
        <v>low</v>
      </c>
    </row>
    <row r="43" spans="1:19">
      <c r="A43" s="109" t="s">
        <v>112</v>
      </c>
      <c r="B43" s="75" t="s">
        <v>133</v>
      </c>
      <c r="C43" s="44">
        <f t="shared" si="3"/>
        <v>7</v>
      </c>
      <c r="D43" s="29">
        <f t="shared" si="4"/>
        <v>3</v>
      </c>
      <c r="E43" s="29">
        <f t="shared" si="5"/>
        <v>2</v>
      </c>
      <c r="F43" s="47" t="str">
        <f>IF(Indicateurs!F50&gt;60,"extremely high",IF(Indicateurs!F50&gt;50,"very high",IF(Indicateurs!F50&gt;=40,"high",IF(Indicateurs!F50&gt;=30,"moderate","low"))))</f>
        <v>high</v>
      </c>
      <c r="G43" s="47" t="str">
        <f>IF(Indicateurs!G50&gt;60,"extremely high",IF(Indicateurs!G50&gt;50,"very high",IF(Indicateurs!G50&gt;=40,"high",IF(Indicateurs!G50&gt;=30,"moderate","low"))))</f>
        <v>moderate</v>
      </c>
      <c r="H43" s="65" t="str">
        <f>IF(Indicateurs!H50&gt;25%,"extremely high",IF(Indicateurs!H50&gt;20%,"very high",IF(Indicateurs!H50&gt;=15%,"high",IF(Indicateurs!H50&gt;=10%,"moderate","low"))))</f>
        <v>low</v>
      </c>
      <c r="I43" s="48" t="str">
        <f>IF(Indicateurs!I50&gt;40,"extremely high",IF(Indicateurs!I50&gt;30,"very high",IF(Indicateurs!I50&gt;=20,"high",IF(Indicateurs!I50&gt;=10,"moderate","low"))))</f>
        <v>very high</v>
      </c>
      <c r="J43" s="47" t="str">
        <f>IF(Indicateurs!J50&gt;20,"extremely high",IF(Indicateurs!J50&gt;15,"very high",IF(Indicateurs!J50&gt;=10,"high",IF(Indicateurs!J50&gt;=5,"moderate","low"))))</f>
        <v>low</v>
      </c>
      <c r="K43" s="47" t="str">
        <f>IF(Indicateurs!K50&gt;50,"extremely high",IF(Indicateurs!K50&gt;40,"very high",IF(Indicateurs!K50&gt;=30,"high",IF(Indicateurs!K50&gt;=20,"moderate","low"))))</f>
        <v>very high</v>
      </c>
      <c r="L43" s="47" t="str">
        <f>IF(Indicateurs!L50&gt;=62,"extremely high",
IF(Indicateurs!L50&gt;=39,"very high",
IF(Indicateurs!L50&gt;=33,"high",
IF(Indicateurs!L50&gt;=15,"moderate","low"))))</f>
        <v>low</v>
      </c>
      <c r="M43" s="47" t="str">
        <f>IF(Indicateurs!M50&gt;=95,"extremely high",
IF(Indicateurs!M50&gt;=77,"very high",
IF(Indicateurs!M50&gt;=74,"high",
IF(Indicateurs!M50&gt;=59,"moderate","low"))))</f>
        <v>moderate</v>
      </c>
      <c r="N43" s="47" t="str">
        <f>IF(Indicateurs!N50&gt;=64,"extremely high",
IF(Indicateurs!N50&gt;=42,"very high",
IF(Indicateurs!N50&gt;=39,"high",
IF(Indicateurs!N50&gt;=20,"moderate","low"))))</f>
        <v>very high</v>
      </c>
      <c r="O43" s="47" t="str">
        <f>IF(Indicateurs!O50&gt;40,"extremely high",IF(Indicateurs!O50&gt;30,"very high",IF(Indicateurs!O50&gt;=20,"high",IF(Indicateurs!O50&gt;=10,"moderate","low"))))</f>
        <v>very high</v>
      </c>
      <c r="P43" s="47" t="str">
        <f>IF(Indicateurs!P50&gt;70,"extremely high",IF(Indicateurs!P50&gt;60,"very high",IF(Indicateurs!P50&gt;=50,"high",IF(Indicateurs!P50&gt;=40,"moderate","low"))))</f>
        <v>moderate</v>
      </c>
      <c r="Q43" s="47" t="str">
        <f>IF(Indicateurs!Q50&gt;40,"extremely high",IF(Indicateurs!Q50&gt;30,"very high",IF(Indicateurs!Q50&gt;=20,"high",IF(Indicateurs!Q50&gt;=10,"moderate","low"))))</f>
        <v>moderate</v>
      </c>
      <c r="R43" s="47" t="str">
        <f>IF(Indicateurs!R50&gt;40,"extremely high",IF(Indicateurs!R50&gt;30,"very high",IF(Indicateurs!R50&gt;=20,"high",IF(Indicateurs!R50&gt;=10,"moderate","low"))))</f>
        <v>low</v>
      </c>
      <c r="S43" s="67" t="str">
        <f>IF(Indicateurs!S50&gt;85,"extremely high",IF(Indicateurs!S50&gt;70,"very high",IF(Indicateurs!S50&gt;=55,"high",IF(Indicateurs!S50&gt;=40,"moderate","low"))))</f>
        <v>moderate</v>
      </c>
    </row>
    <row r="44" spans="1:19">
      <c r="A44" s="109" t="s">
        <v>84</v>
      </c>
      <c r="B44" s="75" t="s">
        <v>87</v>
      </c>
      <c r="C44" s="44">
        <f t="shared" si="3"/>
        <v>6</v>
      </c>
      <c r="D44" s="29">
        <f t="shared" si="4"/>
        <v>2</v>
      </c>
      <c r="E44" s="29">
        <f t="shared" si="5"/>
        <v>2</v>
      </c>
      <c r="F44" s="47" t="str">
        <f>IF(Indicateurs!F5&gt;60,"extremely high",IF(Indicateurs!F5&gt;50,"very high",IF(Indicateurs!F5&gt;=40,"high",IF(Indicateurs!F5&gt;=30,"moderate","low"))))</f>
        <v>moderate</v>
      </c>
      <c r="G44" s="47" t="str">
        <f>IF(Indicateurs!G5&gt;60,"extremely high",IF(Indicateurs!G5&gt;50,"very high",IF(Indicateurs!G5&gt;=40,"high",IF(Indicateurs!G5&gt;=30,"moderate","low"))))</f>
        <v>moderate</v>
      </c>
      <c r="H44" s="65" t="str">
        <f>IF(Indicateurs!H5&gt;25%,"extremely high",IF(Indicateurs!H5&gt;20%,"very high",IF(Indicateurs!H5&gt;=15%,"high",IF(Indicateurs!H5&gt;=10%,"moderate","low"))))</f>
        <v>low</v>
      </c>
      <c r="I44" s="48" t="str">
        <f>IF(Indicateurs!I5&gt;40,"extremely high",IF(Indicateurs!I5&gt;30,"very high",IF(Indicateurs!I5&gt;=20,"high",IF(Indicateurs!I5&gt;=10,"moderate","low"))))</f>
        <v>moderate</v>
      </c>
      <c r="J44" s="47" t="str">
        <f>IF(Indicateurs!J5&gt;20,"extremely high",IF(Indicateurs!J5&gt;15,"very high",IF(Indicateurs!J5&gt;=10,"high",IF(Indicateurs!J5&gt;=5,"moderate","low"))))</f>
        <v>low</v>
      </c>
      <c r="K44" s="47" t="str">
        <f>IF(Indicateurs!K5&gt;50,"extremely high",IF(Indicateurs!K5&gt;40,"very high",IF(Indicateurs!K5&gt;=30,"high",IF(Indicateurs!K5&gt;=20,"moderate","low"))))</f>
        <v>very high</v>
      </c>
      <c r="L44" s="47" t="str">
        <f>IF(Indicateurs!L5&gt;=62,"extremely high",
IF(Indicateurs!L5&gt;=39,"very high",
IF(Indicateurs!L5&gt;=33,"high",
IF(Indicateurs!L5&gt;=15,"moderate","low"))))</f>
        <v>extremely high</v>
      </c>
      <c r="M44" s="47" t="str">
        <f>IF(Indicateurs!M5&gt;=95,"extremely high",
IF(Indicateurs!M5&gt;=77,"very high",
IF(Indicateurs!M5&gt;=74,"high",
IF(Indicateurs!M5&gt;=59,"moderate","low"))))</f>
        <v>moderate</v>
      </c>
      <c r="N44" s="47" t="str">
        <f>IF(Indicateurs!N5&gt;=64,"extremely high",
IF(Indicateurs!N5&gt;=42,"very high",
IF(Indicateurs!N5&gt;=39,"high",
IF(Indicateurs!N5&gt;=20,"moderate","low"))))</f>
        <v>low</v>
      </c>
      <c r="O44" s="47" t="str">
        <f>IF(Indicateurs!O5&gt;40,"extremely high",IF(Indicateurs!O5&gt;30,"very high",IF(Indicateurs!O5&gt;=20,"high",IF(Indicateurs!O5&gt;=10,"moderate","low"))))</f>
        <v>very high</v>
      </c>
      <c r="P44" s="47" t="str">
        <f>IF(Indicateurs!P5&gt;70,"extremely high",IF(Indicateurs!P5&gt;60,"very high",IF(Indicateurs!P5&gt;=50,"high",IF(Indicateurs!P5&gt;=40,"moderate","low"))))</f>
        <v>extremely high</v>
      </c>
      <c r="Q44" s="47" t="str">
        <f>IF(Indicateurs!Q5&gt;40,"extremely high",IF(Indicateurs!Q5&gt;30,"very high",IF(Indicateurs!Q5&gt;=20,"high",IF(Indicateurs!Q5&gt;=10,"moderate","low"))))</f>
        <v>extremely high</v>
      </c>
      <c r="R44" s="47" t="str">
        <f>IF(Indicateurs!R5&gt;40,"extremely high",IF(Indicateurs!R5&gt;30,"very high",IF(Indicateurs!R5&gt;=20,"high",IF(Indicateurs!R5&gt;=10,"moderate","low"))))</f>
        <v>moderate</v>
      </c>
      <c r="S44" s="67" t="str">
        <f>IF(Indicateurs!S5&gt;85,"extremely high",IF(Indicateurs!S5&gt;70,"very high",IF(Indicateurs!S5&gt;=55,"high",IF(Indicateurs!S5&gt;=40,"moderate","low"))))</f>
        <v>moderate</v>
      </c>
    </row>
    <row r="45" spans="1:19">
      <c r="A45" s="109" t="s">
        <v>84</v>
      </c>
      <c r="B45" s="75" t="s">
        <v>88</v>
      </c>
      <c r="C45" s="44">
        <f t="shared" si="3"/>
        <v>6</v>
      </c>
      <c r="D45" s="29">
        <f t="shared" si="4"/>
        <v>2</v>
      </c>
      <c r="E45" s="29">
        <f t="shared" si="5"/>
        <v>2</v>
      </c>
      <c r="F45" s="47" t="str">
        <f>IF(Indicateurs!F6&gt;60,"extremely high",IF(Indicateurs!F6&gt;50,"very high",IF(Indicateurs!F6&gt;=40,"high",IF(Indicateurs!F6&gt;=30,"moderate","low"))))</f>
        <v>moderate</v>
      </c>
      <c r="G45" s="47" t="str">
        <f>IF(Indicateurs!G6&gt;60,"extremely high",IF(Indicateurs!G6&gt;50,"very high",IF(Indicateurs!G6&gt;=40,"high",IF(Indicateurs!G6&gt;=30,"moderate","low"))))</f>
        <v>moderate</v>
      </c>
      <c r="H45" s="65" t="str">
        <f>IF(Indicateurs!H6&gt;25%,"extremely high",IF(Indicateurs!H6&gt;20%,"very high",IF(Indicateurs!H6&gt;=15%,"high",IF(Indicateurs!H6&gt;=10%,"moderate","low"))))</f>
        <v>low</v>
      </c>
      <c r="I45" s="48" t="str">
        <f>IF(Indicateurs!I6&gt;40,"extremely high",IF(Indicateurs!I6&gt;30,"very high",IF(Indicateurs!I6&gt;=20,"high",IF(Indicateurs!I6&gt;=10,"moderate","low"))))</f>
        <v>moderate</v>
      </c>
      <c r="J45" s="47" t="str">
        <f>IF(Indicateurs!J6&gt;20,"extremely high",IF(Indicateurs!J6&gt;15,"very high",IF(Indicateurs!J6&gt;=10,"high",IF(Indicateurs!J6&gt;=5,"moderate","low"))))</f>
        <v>low</v>
      </c>
      <c r="K45" s="47" t="str">
        <f>IF(Indicateurs!K6&gt;50,"extremely high",IF(Indicateurs!K6&gt;40,"very high",IF(Indicateurs!K6&gt;=30,"high",IF(Indicateurs!K6&gt;=20,"moderate","low"))))</f>
        <v>extremely high</v>
      </c>
      <c r="L45" s="47" t="str">
        <f>IF(Indicateurs!L6&gt;=62,"extremely high",
IF(Indicateurs!L6&gt;=39,"very high",
IF(Indicateurs!L6&gt;=33,"high",
IF(Indicateurs!L6&gt;=15,"moderate","low"))))</f>
        <v>very high</v>
      </c>
      <c r="M45" s="47" t="str">
        <f>IF(Indicateurs!M6&gt;=95,"extremely high",
IF(Indicateurs!M6&gt;=77,"very high",
IF(Indicateurs!M6&gt;=74,"high",
IF(Indicateurs!M6&gt;=59,"moderate","low"))))</f>
        <v>moderate</v>
      </c>
      <c r="N45" s="47" t="str">
        <f>IF(Indicateurs!N6&gt;=64,"extremely high",
IF(Indicateurs!N6&gt;=42,"very high",
IF(Indicateurs!N6&gt;=39,"high",
IF(Indicateurs!N6&gt;=20,"moderate","low"))))</f>
        <v>low</v>
      </c>
      <c r="O45" s="47" t="str">
        <f>IF(Indicateurs!O6&gt;40,"extremely high",IF(Indicateurs!O6&gt;30,"very high",IF(Indicateurs!O6&gt;=20,"high",IF(Indicateurs!O6&gt;=10,"moderate","low"))))</f>
        <v>very high</v>
      </c>
      <c r="P45" s="47" t="str">
        <f>IF(Indicateurs!P6&gt;70,"extremely high",IF(Indicateurs!P6&gt;60,"very high",IF(Indicateurs!P6&gt;=50,"high",IF(Indicateurs!P6&gt;=40,"moderate","low"))))</f>
        <v>very high</v>
      </c>
      <c r="Q45" s="47" t="str">
        <f>IF(Indicateurs!Q6&gt;40,"extremely high",IF(Indicateurs!Q6&gt;30,"very high",IF(Indicateurs!Q6&gt;=20,"high",IF(Indicateurs!Q6&gt;=10,"moderate","low"))))</f>
        <v>very high</v>
      </c>
      <c r="R45" s="47" t="str">
        <f>IF(Indicateurs!R6&gt;40,"extremely high",IF(Indicateurs!R6&gt;30,"very high",IF(Indicateurs!R6&gt;=20,"high",IF(Indicateurs!R6&gt;=10,"moderate","low"))))</f>
        <v>low</v>
      </c>
      <c r="S45" s="67" t="str">
        <f>IF(Indicateurs!S6&gt;85,"extremely high",IF(Indicateurs!S6&gt;70,"very high",IF(Indicateurs!S6&gt;=55,"high",IF(Indicateurs!S6&gt;=40,"moderate","low"))))</f>
        <v>moderate</v>
      </c>
    </row>
    <row r="46" spans="1:19">
      <c r="A46" s="109" t="s">
        <v>84</v>
      </c>
      <c r="B46" s="75" t="s">
        <v>96</v>
      </c>
      <c r="C46" s="44">
        <f t="shared" si="3"/>
        <v>6</v>
      </c>
      <c r="D46" s="29">
        <f t="shared" si="4"/>
        <v>2</v>
      </c>
      <c r="E46" s="29">
        <f t="shared" si="5"/>
        <v>2</v>
      </c>
      <c r="F46" s="47" t="str">
        <f>IF(Indicateurs!F14&gt;60,"extremely high",IF(Indicateurs!F14&gt;50,"very high",IF(Indicateurs!F14&gt;=40,"high",IF(Indicateurs!F14&gt;=30,"moderate","low"))))</f>
        <v>moderate</v>
      </c>
      <c r="G46" s="47" t="str">
        <f>IF(Indicateurs!G14&gt;60,"extremely high",IF(Indicateurs!G14&gt;50,"very high",IF(Indicateurs!G14&gt;=40,"high",IF(Indicateurs!G14&gt;=30,"moderate","low"))))</f>
        <v>moderate</v>
      </c>
      <c r="H46" s="65" t="str">
        <f>IF(Indicateurs!H14&gt;25%,"extremely high",IF(Indicateurs!H14&gt;20%,"very high",IF(Indicateurs!H14&gt;=15%,"high",IF(Indicateurs!H14&gt;=10%,"moderate","low"))))</f>
        <v>low</v>
      </c>
      <c r="I46" s="48" t="str">
        <f>IF(Indicateurs!I14&gt;40,"extremely high",IF(Indicateurs!I14&gt;30,"very high",IF(Indicateurs!I14&gt;=20,"high",IF(Indicateurs!I14&gt;=10,"moderate","low"))))</f>
        <v>moderate</v>
      </c>
      <c r="J46" s="47" t="str">
        <f>IF(Indicateurs!J14&gt;20,"extremely high",IF(Indicateurs!J14&gt;15,"very high",IF(Indicateurs!J14&gt;=10,"high",IF(Indicateurs!J14&gt;=5,"moderate","low"))))</f>
        <v>moderate</v>
      </c>
      <c r="K46" s="47" t="str">
        <f>IF(Indicateurs!K14&gt;50,"extremely high",IF(Indicateurs!K14&gt;40,"very high",IF(Indicateurs!K14&gt;=30,"high",IF(Indicateurs!K14&gt;=20,"moderate","low"))))</f>
        <v>very high</v>
      </c>
      <c r="L46" s="47" t="str">
        <f>IF(Indicateurs!L14&gt;=62,"extremely high",
IF(Indicateurs!L14&gt;=39,"very high",
IF(Indicateurs!L14&gt;=33,"high",
IF(Indicateurs!L14&gt;=15,"moderate","low"))))</f>
        <v>very high</v>
      </c>
      <c r="M46" s="47" t="str">
        <f>IF(Indicateurs!M14&gt;=95,"extremely high",
IF(Indicateurs!M14&gt;=77,"very high",
IF(Indicateurs!M14&gt;=74,"high",
IF(Indicateurs!M14&gt;=59,"moderate","low"))))</f>
        <v>very high</v>
      </c>
      <c r="N46" s="47" t="str">
        <f>IF(Indicateurs!N14&gt;=64,"extremely high",
IF(Indicateurs!N14&gt;=42,"very high",
IF(Indicateurs!N14&gt;=39,"high",
IF(Indicateurs!N14&gt;=20,"moderate","low"))))</f>
        <v>moderate</v>
      </c>
      <c r="O46" s="47" t="str">
        <f>IF(Indicateurs!O14&gt;40,"extremely high",IF(Indicateurs!O14&gt;30,"very high",IF(Indicateurs!O14&gt;=20,"high",IF(Indicateurs!O14&gt;=10,"moderate","low"))))</f>
        <v>high</v>
      </c>
      <c r="P46" s="47" t="str">
        <f>IF(Indicateurs!P14&gt;70,"extremely high",IF(Indicateurs!P14&gt;60,"very high",IF(Indicateurs!P14&gt;=50,"high",IF(Indicateurs!P14&gt;=40,"moderate","low"))))</f>
        <v>low</v>
      </c>
      <c r="Q46" s="47" t="str">
        <f>IF(Indicateurs!Q14&gt;40,"extremely high",IF(Indicateurs!Q14&gt;30,"very high",IF(Indicateurs!Q14&gt;=20,"high",IF(Indicateurs!Q14&gt;=10,"moderate","low"))))</f>
        <v>very high</v>
      </c>
      <c r="R46" s="47" t="str">
        <f>IF(Indicateurs!R14&gt;40,"extremely high",IF(Indicateurs!R14&gt;30,"very high",IF(Indicateurs!R14&gt;=20,"high",IF(Indicateurs!R14&gt;=10,"moderate","low"))))</f>
        <v>low</v>
      </c>
      <c r="S46" s="67" t="str">
        <f>IF(Indicateurs!S14&gt;85,"extremely high",IF(Indicateurs!S14&gt;70,"very high",IF(Indicateurs!S14&gt;=55,"high",IF(Indicateurs!S14&gt;=40,"moderate","low"))))</f>
        <v>low</v>
      </c>
    </row>
    <row r="47" spans="1:19">
      <c r="A47" s="109" t="s">
        <v>84</v>
      </c>
      <c r="B47" s="75" t="s">
        <v>98</v>
      </c>
      <c r="C47" s="44">
        <f t="shared" si="3"/>
        <v>6</v>
      </c>
      <c r="D47" s="29">
        <f t="shared" si="4"/>
        <v>2</v>
      </c>
      <c r="E47" s="29">
        <f t="shared" si="5"/>
        <v>2</v>
      </c>
      <c r="F47" s="47" t="str">
        <f>IF(Indicateurs!F16&gt;60,"extremely high",IF(Indicateurs!F16&gt;50,"very high",IF(Indicateurs!F16&gt;=40,"high",IF(Indicateurs!F16&gt;=30,"moderate","low"))))</f>
        <v>moderate</v>
      </c>
      <c r="G47" s="47" t="str">
        <f>IF(Indicateurs!G16&gt;60,"extremely high",IF(Indicateurs!G16&gt;50,"very high",IF(Indicateurs!G16&gt;=40,"high",IF(Indicateurs!G16&gt;=30,"moderate","low"))))</f>
        <v>moderate</v>
      </c>
      <c r="H47" s="65" t="str">
        <f>IF(Indicateurs!H16&gt;25%,"extremely high",IF(Indicateurs!H16&gt;20%,"very high",IF(Indicateurs!H16&gt;=15%,"high",IF(Indicateurs!H16&gt;=10%,"moderate","low"))))</f>
        <v>low</v>
      </c>
      <c r="I47" s="48" t="str">
        <f>IF(Indicateurs!I16&gt;40,"extremely high",IF(Indicateurs!I16&gt;30,"very high",IF(Indicateurs!I16&gt;=20,"high",IF(Indicateurs!I16&gt;=10,"moderate","low"))))</f>
        <v>very high</v>
      </c>
      <c r="J47" s="47" t="str">
        <f>IF(Indicateurs!J16&gt;20,"extremely high",IF(Indicateurs!J16&gt;15,"very high",IF(Indicateurs!J16&gt;=10,"high",IF(Indicateurs!J16&gt;=5,"moderate","low"))))</f>
        <v>moderate</v>
      </c>
      <c r="K47" s="47" t="str">
        <f>IF(Indicateurs!K16&gt;50,"extremely high",IF(Indicateurs!K16&gt;40,"very high",IF(Indicateurs!K16&gt;=30,"high",IF(Indicateurs!K16&gt;=20,"moderate","low"))))</f>
        <v>extremely high</v>
      </c>
      <c r="L47" s="47" t="str">
        <f>IF(Indicateurs!L16&gt;=62,"extremely high",
IF(Indicateurs!L16&gt;=39,"very high",
IF(Indicateurs!L16&gt;=33,"high",
IF(Indicateurs!L16&gt;=15,"moderate","low"))))</f>
        <v>very high</v>
      </c>
      <c r="M47" s="47" t="str">
        <f>IF(Indicateurs!M16&gt;=95,"extremely high",
IF(Indicateurs!M16&gt;=77,"very high",
IF(Indicateurs!M16&gt;=74,"high",
IF(Indicateurs!M16&gt;=59,"moderate","low"))))</f>
        <v>high</v>
      </c>
      <c r="N47" s="47" t="str">
        <f>IF(Indicateurs!N16&gt;=64,"extremely high",
IF(Indicateurs!N16&gt;=42,"very high",
IF(Indicateurs!N16&gt;=39,"high",
IF(Indicateurs!N16&gt;=20,"moderate","low"))))</f>
        <v>very high</v>
      </c>
      <c r="O47" s="47" t="str">
        <f>IF(Indicateurs!O16&gt;40,"extremely high",IF(Indicateurs!O16&gt;30,"very high",IF(Indicateurs!O16&gt;=20,"high",IF(Indicateurs!O16&gt;=10,"moderate","low"))))</f>
        <v>high</v>
      </c>
      <c r="P47" s="47" t="str">
        <f>IF(Indicateurs!P16&gt;70,"extremely high",IF(Indicateurs!P16&gt;60,"very high",IF(Indicateurs!P16&gt;=50,"high",IF(Indicateurs!P16&gt;=40,"moderate","low"))))</f>
        <v>low</v>
      </c>
      <c r="Q47" s="47" t="str">
        <f>IF(Indicateurs!Q16&gt;40,"extremely high",IF(Indicateurs!Q16&gt;30,"very high",IF(Indicateurs!Q16&gt;=20,"high",IF(Indicateurs!Q16&gt;=10,"moderate","low"))))</f>
        <v>moderate</v>
      </c>
      <c r="R47" s="47" t="str">
        <f>IF(Indicateurs!R16&gt;40,"extremely high",IF(Indicateurs!R16&gt;30,"very high",IF(Indicateurs!R16&gt;=20,"high",IF(Indicateurs!R16&gt;=10,"moderate","low"))))</f>
        <v>moderate</v>
      </c>
      <c r="S47" s="67" t="str">
        <f>IF(Indicateurs!S16&gt;85,"extremely high",IF(Indicateurs!S16&gt;70,"very high",IF(Indicateurs!S16&gt;=55,"high",IF(Indicateurs!S16&gt;=40,"moderate","low"))))</f>
        <v>low</v>
      </c>
    </row>
    <row r="48" spans="1:19">
      <c r="A48" s="109" t="s">
        <v>84</v>
      </c>
      <c r="B48" s="75" t="s">
        <v>100</v>
      </c>
      <c r="C48" s="44">
        <f t="shared" si="3"/>
        <v>6</v>
      </c>
      <c r="D48" s="29">
        <f t="shared" si="4"/>
        <v>2</v>
      </c>
      <c r="E48" s="29">
        <f t="shared" si="5"/>
        <v>2</v>
      </c>
      <c r="F48" s="47" t="str">
        <f>IF(Indicateurs!F18&gt;60,"extremely high",IF(Indicateurs!F18&gt;50,"very high",IF(Indicateurs!F18&gt;=40,"high",IF(Indicateurs!F18&gt;=30,"moderate","low"))))</f>
        <v>moderate</v>
      </c>
      <c r="G48" s="47" t="str">
        <f>IF(Indicateurs!G18&gt;60,"extremely high",IF(Indicateurs!G18&gt;50,"very high",IF(Indicateurs!G18&gt;=40,"high",IF(Indicateurs!G18&gt;=30,"moderate","low"))))</f>
        <v>moderate</v>
      </c>
      <c r="H48" s="65" t="str">
        <f>IF(Indicateurs!H18&gt;25%,"extremely high",IF(Indicateurs!H18&gt;20%,"very high",IF(Indicateurs!H18&gt;=15%,"high",IF(Indicateurs!H18&gt;=10%,"moderate","low"))))</f>
        <v>low</v>
      </c>
      <c r="I48" s="48" t="str">
        <f>IF(Indicateurs!I18&gt;40,"extremely high",IF(Indicateurs!I18&gt;30,"very high",IF(Indicateurs!I18&gt;=20,"high",IF(Indicateurs!I18&gt;=10,"moderate","low"))))</f>
        <v>high</v>
      </c>
      <c r="J48" s="47" t="str">
        <f>IF(Indicateurs!J18&gt;20,"extremely high",IF(Indicateurs!J18&gt;15,"very high",IF(Indicateurs!J18&gt;=10,"high",IF(Indicateurs!J18&gt;=5,"moderate","low"))))</f>
        <v>moderate</v>
      </c>
      <c r="K48" s="47" t="str">
        <f>IF(Indicateurs!K18&gt;50,"extremely high",IF(Indicateurs!K18&gt;40,"very high",IF(Indicateurs!K18&gt;=30,"high",IF(Indicateurs!K18&gt;=20,"moderate","low"))))</f>
        <v>extremely high</v>
      </c>
      <c r="L48" s="47" t="str">
        <f>IF(Indicateurs!L18&gt;=62,"extremely high",
IF(Indicateurs!L18&gt;=39,"very high",
IF(Indicateurs!L18&gt;=33,"high",
IF(Indicateurs!L18&gt;=15,"moderate","low"))))</f>
        <v>very high</v>
      </c>
      <c r="M48" s="47" t="str">
        <f>IF(Indicateurs!M18&gt;=95,"extremely high",
IF(Indicateurs!M18&gt;=77,"very high",
IF(Indicateurs!M18&gt;=74,"high",
IF(Indicateurs!M18&gt;=59,"moderate","low"))))</f>
        <v>moderate</v>
      </c>
      <c r="N48" s="47" t="str">
        <f>IF(Indicateurs!N18&gt;=64,"extremely high",
IF(Indicateurs!N18&gt;=42,"very high",
IF(Indicateurs!N18&gt;=39,"high",
IF(Indicateurs!N18&gt;=20,"moderate","low"))))</f>
        <v>very high</v>
      </c>
      <c r="O48" s="47" t="str">
        <f>IF(Indicateurs!O18&gt;40,"extremely high",IF(Indicateurs!O18&gt;30,"very high",IF(Indicateurs!O18&gt;=20,"high",IF(Indicateurs!O18&gt;=10,"moderate","low"))))</f>
        <v>very high</v>
      </c>
      <c r="P48" s="47" t="str">
        <f>IF(Indicateurs!P18&gt;70,"extremely high",IF(Indicateurs!P18&gt;60,"very high",IF(Indicateurs!P18&gt;=50,"high",IF(Indicateurs!P18&gt;=40,"moderate","low"))))</f>
        <v>low</v>
      </c>
      <c r="Q48" s="47" t="str">
        <f>IF(Indicateurs!Q18&gt;40,"extremely high",IF(Indicateurs!Q18&gt;30,"very high",IF(Indicateurs!Q18&gt;=20,"high",IF(Indicateurs!Q18&gt;=10,"moderate","low"))))</f>
        <v>moderate</v>
      </c>
      <c r="R48" s="47" t="str">
        <f>IF(Indicateurs!R18&gt;40,"extremely high",IF(Indicateurs!R18&gt;30,"very high",IF(Indicateurs!R18&gt;=20,"high",IF(Indicateurs!R18&gt;=10,"moderate","low"))))</f>
        <v>high</v>
      </c>
      <c r="S48" s="67" t="str">
        <f>IF(Indicateurs!S18&gt;85,"extremely high",IF(Indicateurs!S18&gt;70,"very high",IF(Indicateurs!S18&gt;=55,"high",IF(Indicateurs!S18&gt;=40,"moderate","low"))))</f>
        <v>low</v>
      </c>
    </row>
    <row r="49" spans="1:19">
      <c r="A49" s="109" t="s">
        <v>84</v>
      </c>
      <c r="B49" s="75" t="s">
        <v>106</v>
      </c>
      <c r="C49" s="44">
        <f t="shared" si="3"/>
        <v>6</v>
      </c>
      <c r="D49" s="29">
        <f t="shared" si="4"/>
        <v>2</v>
      </c>
      <c r="E49" s="29">
        <f t="shared" si="5"/>
        <v>2</v>
      </c>
      <c r="F49" s="47" t="str">
        <f>IF(Indicateurs!F24&gt;60,"extremely high",IF(Indicateurs!F24&gt;50,"very high",IF(Indicateurs!F24&gt;=40,"high",IF(Indicateurs!F24&gt;=30,"moderate","low"))))</f>
        <v>moderate</v>
      </c>
      <c r="G49" s="47" t="str">
        <f>IF(Indicateurs!G24&gt;60,"extremely high",IF(Indicateurs!G24&gt;50,"very high",IF(Indicateurs!G24&gt;=40,"high",IF(Indicateurs!G24&gt;=30,"moderate","low"))))</f>
        <v>moderate</v>
      </c>
      <c r="H49" s="65" t="str">
        <f>IF(Indicateurs!H24&gt;25%,"extremely high",IF(Indicateurs!H24&gt;20%,"very high",IF(Indicateurs!H24&gt;=15%,"high",IF(Indicateurs!H24&gt;=10%,"moderate","low"))))</f>
        <v>low</v>
      </c>
      <c r="I49" s="48" t="str">
        <f>IF(Indicateurs!I24&gt;40,"extremely high",IF(Indicateurs!I24&gt;30,"very high",IF(Indicateurs!I24&gt;=20,"high",IF(Indicateurs!I24&gt;=10,"moderate","low"))))</f>
        <v>moderate</v>
      </c>
      <c r="J49" s="47" t="str">
        <f>IF(Indicateurs!J24&gt;20,"extremely high",IF(Indicateurs!J24&gt;15,"very high",IF(Indicateurs!J24&gt;=10,"high",IF(Indicateurs!J24&gt;=5,"moderate","low"))))</f>
        <v>low</v>
      </c>
      <c r="K49" s="47" t="str">
        <f>IF(Indicateurs!K24&gt;50,"extremely high",IF(Indicateurs!K24&gt;40,"very high",IF(Indicateurs!K24&gt;=30,"high",IF(Indicateurs!K24&gt;=20,"moderate","low"))))</f>
        <v>very high</v>
      </c>
      <c r="L49" s="47" t="str">
        <f>IF(Indicateurs!L24&gt;=62,"extremely high",
IF(Indicateurs!L24&gt;=39,"very high",
IF(Indicateurs!L24&gt;=33,"high",
IF(Indicateurs!L24&gt;=15,"moderate","low"))))</f>
        <v>extremely high</v>
      </c>
      <c r="M49" s="47" t="str">
        <f>IF(Indicateurs!M24&gt;=95,"extremely high",
IF(Indicateurs!M24&gt;=77,"very high",
IF(Indicateurs!M24&gt;=74,"high",
IF(Indicateurs!M24&gt;=59,"moderate","low"))))</f>
        <v>moderate</v>
      </c>
      <c r="N49" s="47" t="str">
        <f>IF(Indicateurs!N24&gt;=64,"extremely high",
IF(Indicateurs!N24&gt;=42,"very high",
IF(Indicateurs!N24&gt;=39,"high",
IF(Indicateurs!N24&gt;=20,"moderate","low"))))</f>
        <v>low</v>
      </c>
      <c r="O49" s="47" t="str">
        <f>IF(Indicateurs!O24&gt;40,"extremely high",IF(Indicateurs!O24&gt;30,"very high",IF(Indicateurs!O24&gt;=20,"high",IF(Indicateurs!O24&gt;=10,"moderate","low"))))</f>
        <v>high</v>
      </c>
      <c r="P49" s="47" t="str">
        <f>IF(Indicateurs!P24&gt;70,"extremely high",IF(Indicateurs!P24&gt;60,"very high",IF(Indicateurs!P24&gt;=50,"high",IF(Indicateurs!P24&gt;=40,"moderate","low"))))</f>
        <v>extremely high</v>
      </c>
      <c r="Q49" s="47" t="str">
        <f>IF(Indicateurs!Q24&gt;40,"extremely high",IF(Indicateurs!Q24&gt;30,"very high",IF(Indicateurs!Q24&gt;=20,"high",IF(Indicateurs!Q24&gt;=10,"moderate","low"))))</f>
        <v>high</v>
      </c>
      <c r="R49" s="47" t="str">
        <f>IF(Indicateurs!R24&gt;40,"extremely high",IF(Indicateurs!R24&gt;30,"very high",IF(Indicateurs!R24&gt;=20,"high",IF(Indicateurs!R24&gt;=10,"moderate","low"))))</f>
        <v>low</v>
      </c>
      <c r="S49" s="67" t="str">
        <f>IF(Indicateurs!S24&gt;85,"extremely high",IF(Indicateurs!S24&gt;70,"very high",IF(Indicateurs!S24&gt;=55,"high",IF(Indicateurs!S24&gt;=40,"moderate","low"))))</f>
        <v>moderate</v>
      </c>
    </row>
    <row r="50" spans="1:19">
      <c r="A50" s="109" t="s">
        <v>112</v>
      </c>
      <c r="B50" s="75" t="s">
        <v>134</v>
      </c>
      <c r="C50" s="44">
        <f t="shared" si="3"/>
        <v>6</v>
      </c>
      <c r="D50" s="29">
        <f t="shared" si="4"/>
        <v>2</v>
      </c>
      <c r="E50" s="29">
        <f t="shared" si="5"/>
        <v>2</v>
      </c>
      <c r="F50" s="47" t="str">
        <f>IF(Indicateurs!F51&gt;60,"extremely high",IF(Indicateurs!F51&gt;50,"very high",IF(Indicateurs!F51&gt;=40,"high",IF(Indicateurs!F51&gt;=30,"moderate","low"))))</f>
        <v>moderate</v>
      </c>
      <c r="G50" s="47" t="str">
        <f>IF(Indicateurs!G51&gt;60,"extremely high",IF(Indicateurs!G51&gt;50,"very high",IF(Indicateurs!G51&gt;=40,"high",IF(Indicateurs!G51&gt;=30,"moderate","low"))))</f>
        <v>moderate</v>
      </c>
      <c r="H50" s="65" t="str">
        <f>IF(Indicateurs!H51&gt;25%,"extremely high",IF(Indicateurs!H51&gt;20%,"very high",IF(Indicateurs!H51&gt;=15%,"high",IF(Indicateurs!H51&gt;=10%,"moderate","low"))))</f>
        <v>low</v>
      </c>
      <c r="I50" s="48" t="str">
        <f>IF(Indicateurs!I51&gt;40,"extremely high",IF(Indicateurs!I51&gt;30,"very high",IF(Indicateurs!I51&gt;=20,"high",IF(Indicateurs!I51&gt;=10,"moderate","low"))))</f>
        <v>extremely high</v>
      </c>
      <c r="J50" s="47" t="str">
        <f>IF(Indicateurs!J51&gt;20,"extremely high",IF(Indicateurs!J51&gt;15,"very high",IF(Indicateurs!J51&gt;=10,"high",IF(Indicateurs!J51&gt;=5,"moderate","low"))))</f>
        <v>low</v>
      </c>
      <c r="K50" s="47" t="str">
        <f>IF(Indicateurs!K51&gt;50,"extremely high",IF(Indicateurs!K51&gt;40,"very high",IF(Indicateurs!K51&gt;=30,"high",IF(Indicateurs!K51&gt;=20,"moderate","low"))))</f>
        <v>very high</v>
      </c>
      <c r="L50" s="47" t="str">
        <f>IF(Indicateurs!L51&gt;=62,"extremely high",
IF(Indicateurs!L51&gt;=39,"very high",
IF(Indicateurs!L51&gt;=33,"high",
IF(Indicateurs!L51&gt;=15,"moderate","low"))))</f>
        <v>moderate</v>
      </c>
      <c r="M50" s="47" t="str">
        <f>IF(Indicateurs!M51&gt;=95,"extremely high",
IF(Indicateurs!M51&gt;=77,"very high",
IF(Indicateurs!M51&gt;=74,"high",
IF(Indicateurs!M51&gt;=59,"moderate","low"))))</f>
        <v>moderate</v>
      </c>
      <c r="N50" s="47" t="str">
        <f>IF(Indicateurs!N51&gt;=64,"extremely high",
IF(Indicateurs!N51&gt;=42,"very high",
IF(Indicateurs!N51&gt;=39,"high",
IF(Indicateurs!N51&gt;=20,"moderate","low"))))</f>
        <v>very high</v>
      </c>
      <c r="O50" s="47" t="str">
        <f>IF(Indicateurs!O51&gt;40,"extremely high",IF(Indicateurs!O51&gt;30,"very high",IF(Indicateurs!O51&gt;=20,"high",IF(Indicateurs!O51&gt;=10,"moderate","low"))))</f>
        <v>very high</v>
      </c>
      <c r="P50" s="47" t="str">
        <f>IF(Indicateurs!P51&gt;70,"extremely high",IF(Indicateurs!P51&gt;60,"very high",IF(Indicateurs!P51&gt;=50,"high",IF(Indicateurs!P51&gt;=40,"moderate","low"))))</f>
        <v>low</v>
      </c>
      <c r="Q50" s="47" t="str">
        <f>IF(Indicateurs!Q51&gt;40,"extremely high",IF(Indicateurs!Q51&gt;30,"very high",IF(Indicateurs!Q51&gt;=20,"high",IF(Indicateurs!Q51&gt;=10,"moderate","low"))))</f>
        <v>low</v>
      </c>
      <c r="R50" s="47" t="str">
        <f>IF(Indicateurs!R51&gt;40,"extremely high",IF(Indicateurs!R51&gt;30,"very high",IF(Indicateurs!R51&gt;=20,"high",IF(Indicateurs!R51&gt;=10,"moderate","low"))))</f>
        <v>low</v>
      </c>
      <c r="S50" s="67" t="str">
        <f>IF(Indicateurs!S51&gt;85,"extremely high",IF(Indicateurs!S51&gt;70,"very high",IF(Indicateurs!S51&gt;=55,"high",IF(Indicateurs!S51&gt;=40,"moderate","low"))))</f>
        <v>moderate</v>
      </c>
    </row>
    <row r="51" spans="1:19">
      <c r="A51" s="109" t="s">
        <v>137</v>
      </c>
      <c r="B51" s="75" t="s">
        <v>141</v>
      </c>
      <c r="C51" s="44">
        <f t="shared" si="3"/>
        <v>6</v>
      </c>
      <c r="D51" s="29">
        <f t="shared" si="4"/>
        <v>2</v>
      </c>
      <c r="E51" s="29">
        <f t="shared" si="5"/>
        <v>2</v>
      </c>
      <c r="F51" s="47" t="str">
        <f>IF(Indicateurs!F57&gt;60,"extremely high",IF(Indicateurs!F57&gt;50,"very high",IF(Indicateurs!F57&gt;=40,"high",IF(Indicateurs!F57&gt;=30,"moderate","low"))))</f>
        <v>moderate</v>
      </c>
      <c r="G51" s="47" t="str">
        <f>IF(Indicateurs!G57&gt;60,"extremely high",IF(Indicateurs!G57&gt;50,"very high",IF(Indicateurs!G57&gt;=40,"high",IF(Indicateurs!G57&gt;=30,"moderate","low"))))</f>
        <v>moderate</v>
      </c>
      <c r="H51" s="65" t="str">
        <f>IF(Indicateurs!H57&gt;25%,"extremely high",IF(Indicateurs!H57&gt;20%,"very high",IF(Indicateurs!H57&gt;=15%,"high",IF(Indicateurs!H57&gt;=10%,"moderate","low"))))</f>
        <v>low</v>
      </c>
      <c r="I51" s="48" t="str">
        <f>IF(Indicateurs!I57&gt;40,"extremely high",IF(Indicateurs!I57&gt;30,"very high",IF(Indicateurs!I57&gt;=20,"high",IF(Indicateurs!I57&gt;=10,"moderate","low"))))</f>
        <v>high</v>
      </c>
      <c r="J51" s="47" t="str">
        <f>IF(Indicateurs!J57&gt;20,"extremely high",IF(Indicateurs!J57&gt;15,"very high",IF(Indicateurs!J57&gt;=10,"high",IF(Indicateurs!J57&gt;=5,"moderate","low"))))</f>
        <v>low</v>
      </c>
      <c r="K51" s="47" t="str">
        <f>IF(Indicateurs!K57&gt;50,"extremely high",IF(Indicateurs!K57&gt;40,"very high",IF(Indicateurs!K57&gt;=30,"high",IF(Indicateurs!K57&gt;=20,"moderate","low"))))</f>
        <v>extremely high</v>
      </c>
      <c r="L51" s="47" t="str">
        <f>IF(Indicateurs!L57&gt;=62,"extremely high",
IF(Indicateurs!L57&gt;=39,"very high",
IF(Indicateurs!L57&gt;=33,"high",
IF(Indicateurs!L57&gt;=15,"moderate","low"))))</f>
        <v>moderate</v>
      </c>
      <c r="M51" s="47" t="str">
        <f>IF(Indicateurs!M57&gt;=95,"extremely high",
IF(Indicateurs!M57&gt;=77,"very high",
IF(Indicateurs!M57&gt;=74,"high",
IF(Indicateurs!M57&gt;=59,"moderate","low"))))</f>
        <v>extremely high</v>
      </c>
      <c r="N51" s="47" t="str">
        <f>IF(Indicateurs!N57&gt;=64,"extremely high",
IF(Indicateurs!N57&gt;=42,"very high",
IF(Indicateurs!N57&gt;=39,"high",
IF(Indicateurs!N57&gt;=20,"moderate","low"))))</f>
        <v>very high</v>
      </c>
      <c r="O51" s="47" t="str">
        <f>IF(Indicateurs!O57&gt;40,"extremely high",IF(Indicateurs!O57&gt;30,"very high",IF(Indicateurs!O57&gt;=20,"high",IF(Indicateurs!O57&gt;=10,"moderate","low"))))</f>
        <v>high</v>
      </c>
      <c r="P51" s="47" t="str">
        <f>IF(Indicateurs!P57&gt;70,"extremely high",IF(Indicateurs!P57&gt;60,"very high",IF(Indicateurs!P57&gt;=50,"high",IF(Indicateurs!P57&gt;=40,"moderate","low"))))</f>
        <v>moderate</v>
      </c>
      <c r="Q51" s="47" t="str">
        <f>IF(Indicateurs!Q57&gt;40,"extremely high",IF(Indicateurs!Q57&gt;30,"very high",IF(Indicateurs!Q57&gt;=20,"high",IF(Indicateurs!Q57&gt;=10,"moderate","low"))))</f>
        <v>low</v>
      </c>
      <c r="R51" s="47" t="str">
        <f>IF(Indicateurs!R57&gt;40,"extremely high",IF(Indicateurs!R57&gt;30,"very high",IF(Indicateurs!R57&gt;=20,"high",IF(Indicateurs!R57&gt;=10,"moderate","low"))))</f>
        <v>moderate</v>
      </c>
      <c r="S51" s="67" t="str">
        <f>IF(Indicateurs!S57&gt;85,"extremely high",IF(Indicateurs!S57&gt;70,"very high",IF(Indicateurs!S57&gt;=55,"high",IF(Indicateurs!S57&gt;=40,"moderate","low"))))</f>
        <v>extremely high</v>
      </c>
    </row>
    <row r="52" spans="1:19">
      <c r="A52" s="109" t="s">
        <v>137</v>
      </c>
      <c r="B52" s="75" t="s">
        <v>143</v>
      </c>
      <c r="C52" s="44">
        <f t="shared" si="3"/>
        <v>6</v>
      </c>
      <c r="D52" s="29">
        <f t="shared" si="4"/>
        <v>2</v>
      </c>
      <c r="E52" s="29">
        <f t="shared" si="5"/>
        <v>2</v>
      </c>
      <c r="F52" s="47" t="str">
        <f>IF(Indicateurs!F59&gt;60,"extremely high",IF(Indicateurs!F59&gt;50,"very high",IF(Indicateurs!F59&gt;=40,"high",IF(Indicateurs!F59&gt;=30,"moderate","low"))))</f>
        <v>moderate</v>
      </c>
      <c r="G52" s="47" t="str">
        <f>IF(Indicateurs!G59&gt;60,"extremely high",IF(Indicateurs!G59&gt;50,"very high",IF(Indicateurs!G59&gt;=40,"high",IF(Indicateurs!G59&gt;=30,"moderate","low"))))</f>
        <v>moderate</v>
      </c>
      <c r="H52" s="65" t="str">
        <f>IF(Indicateurs!H59&gt;25%,"extremely high",IF(Indicateurs!H59&gt;20%,"very high",IF(Indicateurs!H59&gt;=15%,"high",IF(Indicateurs!H59&gt;=10%,"moderate","low"))))</f>
        <v>low</v>
      </c>
      <c r="I52" s="48" t="str">
        <f>IF(Indicateurs!I59&gt;40,"extremely high",IF(Indicateurs!I59&gt;30,"very high",IF(Indicateurs!I59&gt;=20,"high",IF(Indicateurs!I59&gt;=10,"moderate","low"))))</f>
        <v>low</v>
      </c>
      <c r="J52" s="47" t="str">
        <f>IF(Indicateurs!J59&gt;20,"extremely high",IF(Indicateurs!J59&gt;15,"very high",IF(Indicateurs!J59&gt;=10,"high",IF(Indicateurs!J59&gt;=5,"moderate","low"))))</f>
        <v>low</v>
      </c>
      <c r="K52" s="47" t="str">
        <f>IF(Indicateurs!K59&gt;50,"extremely high",IF(Indicateurs!K59&gt;40,"very high",IF(Indicateurs!K59&gt;=30,"high",IF(Indicateurs!K59&gt;=20,"moderate","low"))))</f>
        <v>high</v>
      </c>
      <c r="L52" s="47" t="str">
        <f>IF(Indicateurs!L59&gt;=62,"extremely high",
IF(Indicateurs!L59&gt;=39,"very high",
IF(Indicateurs!L59&gt;=33,"high",
IF(Indicateurs!L59&gt;=15,"moderate","low"))))</f>
        <v>low</v>
      </c>
      <c r="M52" s="47" t="str">
        <f>IF(Indicateurs!M59&gt;=95,"extremely high",
IF(Indicateurs!M59&gt;=77,"very high",
IF(Indicateurs!M59&gt;=74,"high",
IF(Indicateurs!M59&gt;=59,"moderate","low"))))</f>
        <v>moderate</v>
      </c>
      <c r="N52" s="47" t="str">
        <f>IF(Indicateurs!N59&gt;=64,"extremely high",
IF(Indicateurs!N59&gt;=42,"very high",
IF(Indicateurs!N59&gt;=39,"high",
IF(Indicateurs!N59&gt;=20,"moderate","low"))))</f>
        <v>low</v>
      </c>
      <c r="O52" s="47" t="str">
        <f>IF(Indicateurs!O59&gt;40,"extremely high",IF(Indicateurs!O59&gt;30,"very high",IF(Indicateurs!O59&gt;=20,"high",IF(Indicateurs!O59&gt;=10,"moderate","low"))))</f>
        <v>moderate</v>
      </c>
      <c r="P52" s="47" t="str">
        <f>IF(Indicateurs!P59&gt;70,"extremely high",IF(Indicateurs!P59&gt;60,"very high",IF(Indicateurs!P59&gt;=50,"high",IF(Indicateurs!P59&gt;=40,"moderate","low"))))</f>
        <v>moderate</v>
      </c>
      <c r="Q52" s="47" t="str">
        <f>IF(Indicateurs!Q59&gt;40,"extremely high",IF(Indicateurs!Q59&gt;30,"very high",IF(Indicateurs!Q59&gt;=20,"high",IF(Indicateurs!Q59&gt;=10,"moderate","low"))))</f>
        <v>low</v>
      </c>
      <c r="R52" s="47" t="str">
        <f>IF(Indicateurs!R59&gt;40,"extremely high",IF(Indicateurs!R59&gt;30,"very high",IF(Indicateurs!R59&gt;=20,"high",IF(Indicateurs!R59&gt;=10,"moderate","low"))))</f>
        <v>low</v>
      </c>
      <c r="S52" s="67" t="str">
        <f>IF(Indicateurs!S59&gt;85,"extremely high",IF(Indicateurs!S59&gt;70,"very high",IF(Indicateurs!S59&gt;=55,"high",IF(Indicateurs!S59&gt;=40,"moderate","low"))))</f>
        <v>high</v>
      </c>
    </row>
    <row r="53" spans="1:19">
      <c r="A53" s="109" t="s">
        <v>137</v>
      </c>
      <c r="B53" s="75" t="s">
        <v>147</v>
      </c>
      <c r="C53" s="44">
        <f t="shared" si="3"/>
        <v>6</v>
      </c>
      <c r="D53" s="29">
        <f t="shared" si="4"/>
        <v>2</v>
      </c>
      <c r="E53" s="29">
        <f t="shared" si="5"/>
        <v>2</v>
      </c>
      <c r="F53" s="47" t="str">
        <f>IF(Indicateurs!F63&gt;60,"extremely high",IF(Indicateurs!F63&gt;50,"very high",IF(Indicateurs!F63&gt;=40,"high",IF(Indicateurs!F63&gt;=30,"moderate","low"))))</f>
        <v>moderate</v>
      </c>
      <c r="G53" s="47" t="str">
        <f>IF(Indicateurs!G63&gt;60,"extremely high",IF(Indicateurs!G63&gt;50,"very high",IF(Indicateurs!G63&gt;=40,"high",IF(Indicateurs!G63&gt;=30,"moderate","low"))))</f>
        <v>moderate</v>
      </c>
      <c r="H53" s="65" t="str">
        <f>IF(Indicateurs!H63&gt;25%,"extremely high",IF(Indicateurs!H63&gt;20%,"very high",IF(Indicateurs!H63&gt;=15%,"high",IF(Indicateurs!H63&gt;=10%,"moderate","low"))))</f>
        <v>low</v>
      </c>
      <c r="I53" s="48" t="str">
        <f>IF(Indicateurs!I63&gt;40,"extremely high",IF(Indicateurs!I63&gt;30,"very high",IF(Indicateurs!I63&gt;=20,"high",IF(Indicateurs!I63&gt;=10,"moderate","low"))))</f>
        <v>high</v>
      </c>
      <c r="J53" s="47" t="str">
        <f>IF(Indicateurs!J63&gt;20,"extremely high",IF(Indicateurs!J63&gt;15,"very high",IF(Indicateurs!J63&gt;=10,"high",IF(Indicateurs!J63&gt;=5,"moderate","low"))))</f>
        <v>low</v>
      </c>
      <c r="K53" s="47" t="str">
        <f>IF(Indicateurs!K63&gt;50,"extremely high",IF(Indicateurs!K63&gt;40,"very high",IF(Indicateurs!K63&gt;=30,"high",IF(Indicateurs!K63&gt;=20,"moderate","low"))))</f>
        <v>extremely high</v>
      </c>
      <c r="L53" s="47" t="str">
        <f>IF(Indicateurs!L63&gt;=62,"extremely high",
IF(Indicateurs!L63&gt;=39,"very high",
IF(Indicateurs!L63&gt;=33,"high",
IF(Indicateurs!L63&gt;=15,"moderate","low"))))</f>
        <v>low</v>
      </c>
      <c r="M53" s="47" t="str">
        <f>IF(Indicateurs!M63&gt;=95,"extremely high",
IF(Indicateurs!M63&gt;=77,"very high",
IF(Indicateurs!M63&gt;=74,"high",
IF(Indicateurs!M63&gt;=59,"moderate","low"))))</f>
        <v>very high</v>
      </c>
      <c r="N53" s="47" t="str">
        <f>IF(Indicateurs!N63&gt;=64,"extremely high",
IF(Indicateurs!N63&gt;=42,"very high",
IF(Indicateurs!N63&gt;=39,"high",
IF(Indicateurs!N63&gt;=20,"moderate","low"))))</f>
        <v>high</v>
      </c>
      <c r="O53" s="47" t="str">
        <f>IF(Indicateurs!O63&gt;40,"extremely high",IF(Indicateurs!O63&gt;30,"very high",IF(Indicateurs!O63&gt;=20,"high",IF(Indicateurs!O63&gt;=10,"moderate","low"))))</f>
        <v>high</v>
      </c>
      <c r="P53" s="47" t="str">
        <f>IF(Indicateurs!P63&gt;70,"extremely high",IF(Indicateurs!P63&gt;60,"very high",IF(Indicateurs!P63&gt;=50,"high",IF(Indicateurs!P63&gt;=40,"moderate","low"))))</f>
        <v>high</v>
      </c>
      <c r="Q53" s="47" t="str">
        <f>IF(Indicateurs!Q63&gt;40,"extremely high",IF(Indicateurs!Q63&gt;30,"very high",IF(Indicateurs!Q63&gt;=20,"high",IF(Indicateurs!Q63&gt;=10,"moderate","low"))))</f>
        <v>low</v>
      </c>
      <c r="R53" s="47" t="str">
        <f>IF(Indicateurs!R63&gt;40,"extremely high",IF(Indicateurs!R63&gt;30,"very high",IF(Indicateurs!R63&gt;=20,"high",IF(Indicateurs!R63&gt;=10,"moderate","low"))))</f>
        <v>low</v>
      </c>
      <c r="S53" s="67" t="str">
        <f>IF(Indicateurs!S63&gt;85,"extremely high",IF(Indicateurs!S63&gt;70,"very high",IF(Indicateurs!S63&gt;=55,"high",IF(Indicateurs!S63&gt;=40,"moderate","low"))))</f>
        <v>very high</v>
      </c>
    </row>
    <row r="54" spans="1:19">
      <c r="A54" s="109" t="s">
        <v>137</v>
      </c>
      <c r="B54" s="75" t="s">
        <v>151</v>
      </c>
      <c r="C54" s="44">
        <f t="shared" si="3"/>
        <v>6</v>
      </c>
      <c r="D54" s="29">
        <f t="shared" si="4"/>
        <v>2</v>
      </c>
      <c r="E54" s="29">
        <f t="shared" si="5"/>
        <v>2</v>
      </c>
      <c r="F54" s="47" t="str">
        <f>IF(Indicateurs!F67&gt;60,"extremely high",IF(Indicateurs!F67&gt;50,"very high",IF(Indicateurs!F67&gt;=40,"high",IF(Indicateurs!F67&gt;=30,"moderate","low"))))</f>
        <v>moderate</v>
      </c>
      <c r="G54" s="47" t="str">
        <f>IF(Indicateurs!G67&gt;60,"extremely high",IF(Indicateurs!G67&gt;50,"very high",IF(Indicateurs!G67&gt;=40,"high",IF(Indicateurs!G67&gt;=30,"moderate","low"))))</f>
        <v>moderate</v>
      </c>
      <c r="H54" s="65" t="str">
        <f>IF(Indicateurs!H67&gt;25%,"extremely high",IF(Indicateurs!H67&gt;20%,"very high",IF(Indicateurs!H67&gt;=15%,"high",IF(Indicateurs!H67&gt;=10%,"moderate","low"))))</f>
        <v>low</v>
      </c>
      <c r="I54" s="48" t="str">
        <f>IF(Indicateurs!I67&gt;40,"extremely high",IF(Indicateurs!I67&gt;30,"very high",IF(Indicateurs!I67&gt;=20,"high",IF(Indicateurs!I67&gt;=10,"moderate","low"))))</f>
        <v>high</v>
      </c>
      <c r="J54" s="47" t="str">
        <f>IF(Indicateurs!J67&gt;20,"extremely high",IF(Indicateurs!J67&gt;15,"very high",IF(Indicateurs!J67&gt;=10,"high",IF(Indicateurs!J67&gt;=5,"moderate","low"))))</f>
        <v>low</v>
      </c>
      <c r="K54" s="47" t="str">
        <f>IF(Indicateurs!K67&gt;50,"extremely high",IF(Indicateurs!K67&gt;40,"very high",IF(Indicateurs!K67&gt;=30,"high",IF(Indicateurs!K67&gt;=20,"moderate","low"))))</f>
        <v>very high</v>
      </c>
      <c r="L54" s="47" t="str">
        <f>IF(Indicateurs!L67&gt;=62,"extremely high",
IF(Indicateurs!L67&gt;=39,"very high",
IF(Indicateurs!L67&gt;=33,"high",
IF(Indicateurs!L67&gt;=15,"moderate","low"))))</f>
        <v>very high</v>
      </c>
      <c r="M54" s="47" t="str">
        <f>IF(Indicateurs!M67&gt;=95,"extremely high",
IF(Indicateurs!M67&gt;=77,"very high",
IF(Indicateurs!M67&gt;=74,"high",
IF(Indicateurs!M67&gt;=59,"moderate","low"))))</f>
        <v>extremely high</v>
      </c>
      <c r="N54" s="47" t="str">
        <f>IF(Indicateurs!N67&gt;=64,"extremely high",
IF(Indicateurs!N67&gt;=42,"very high",
IF(Indicateurs!N67&gt;=39,"high",
IF(Indicateurs!N67&gt;=20,"moderate","low"))))</f>
        <v>very high</v>
      </c>
      <c r="O54" s="47" t="str">
        <f>IF(Indicateurs!O67&gt;40,"extremely high",IF(Indicateurs!O67&gt;30,"very high",IF(Indicateurs!O67&gt;=20,"high",IF(Indicateurs!O67&gt;=10,"moderate","low"))))</f>
        <v>moderate</v>
      </c>
      <c r="P54" s="47" t="str">
        <f>IF(Indicateurs!P67&gt;70,"extremely high",IF(Indicateurs!P67&gt;60,"very high",IF(Indicateurs!P67&gt;=50,"high",IF(Indicateurs!P67&gt;=40,"moderate","low"))))</f>
        <v>moderate</v>
      </c>
      <c r="Q54" s="47" t="str">
        <f>IF(Indicateurs!Q67&gt;40,"extremely high",IF(Indicateurs!Q67&gt;30,"very high",IF(Indicateurs!Q67&gt;=20,"high",IF(Indicateurs!Q67&gt;=10,"moderate","low"))))</f>
        <v>low</v>
      </c>
      <c r="R54" s="47" t="str">
        <f>IF(Indicateurs!R67&gt;40,"extremely high",IF(Indicateurs!R67&gt;30,"very high",IF(Indicateurs!R67&gt;=20,"high",IF(Indicateurs!R67&gt;=10,"moderate","low"))))</f>
        <v>moderate</v>
      </c>
      <c r="S54" s="67" t="str">
        <f>IF(Indicateurs!S67&gt;85,"extremely high",IF(Indicateurs!S67&gt;70,"very high",IF(Indicateurs!S67&gt;=55,"high",IF(Indicateurs!S67&gt;=40,"moderate","low"))))</f>
        <v>very high</v>
      </c>
    </row>
    <row r="55" spans="1:19">
      <c r="A55" s="110" t="s">
        <v>84</v>
      </c>
      <c r="B55" s="76" t="s">
        <v>99</v>
      </c>
      <c r="C55" s="77">
        <f t="shared" si="3"/>
        <v>5</v>
      </c>
      <c r="D55" s="29">
        <f t="shared" si="4"/>
        <v>1</v>
      </c>
      <c r="E55" s="29">
        <f t="shared" si="5"/>
        <v>2</v>
      </c>
      <c r="F55" s="47" t="str">
        <f>IF(Indicateurs!F17&gt;60,"extremely high",IF(Indicateurs!F17&gt;50,"very high",IF(Indicateurs!F17&gt;=40,"high",IF(Indicateurs!F17&gt;=30,"moderate","low"))))</f>
        <v>low</v>
      </c>
      <c r="G55" s="47" t="str">
        <f>IF(Indicateurs!G17&gt;60,"extremely high",IF(Indicateurs!G17&gt;50,"very high",IF(Indicateurs!G17&gt;=40,"high",IF(Indicateurs!G17&gt;=30,"moderate","low"))))</f>
        <v>moderate</v>
      </c>
      <c r="H55" s="65" t="str">
        <f>IF(Indicateurs!H17&gt;25%,"extremely high",IF(Indicateurs!H17&gt;20%,"very high",IF(Indicateurs!H17&gt;=15%,"high",IF(Indicateurs!H17&gt;=10%,"moderate","low"))))</f>
        <v>low</v>
      </c>
      <c r="I55" s="48" t="str">
        <f>IF(Indicateurs!I17&gt;40,"extremely high",IF(Indicateurs!I17&gt;30,"very high",IF(Indicateurs!I17&gt;=20,"high",IF(Indicateurs!I17&gt;=10,"moderate","low"))))</f>
        <v>low</v>
      </c>
      <c r="J55" s="47" t="str">
        <f>IF(Indicateurs!J17&gt;20,"extremely high",IF(Indicateurs!J17&gt;15,"very high",IF(Indicateurs!J17&gt;=10,"high",IF(Indicateurs!J17&gt;=5,"moderate","low"))))</f>
        <v>low</v>
      </c>
      <c r="K55" s="47" t="str">
        <f>IF(Indicateurs!K17&gt;50,"extremely high",IF(Indicateurs!K17&gt;40,"very high",IF(Indicateurs!K17&gt;=30,"high",IF(Indicateurs!K17&gt;=20,"moderate","low"))))</f>
        <v>moderate</v>
      </c>
      <c r="L55" s="47" t="str">
        <f>IF(Indicateurs!L17&gt;=62,"extremely high",
IF(Indicateurs!L17&gt;=39,"very high",
IF(Indicateurs!L17&gt;=33,"high",
IF(Indicateurs!L17&gt;=15,"moderate","low"))))</f>
        <v>extremely high</v>
      </c>
      <c r="M55" s="47" t="str">
        <f>IF(Indicateurs!M17&gt;=95,"extremely high",
IF(Indicateurs!M17&gt;=77,"very high",
IF(Indicateurs!M17&gt;=74,"high",
IF(Indicateurs!M17&gt;=59,"moderate","low"))))</f>
        <v>very high</v>
      </c>
      <c r="N55" s="47" t="str">
        <f>IF(Indicateurs!N17&gt;=64,"extremely high",
IF(Indicateurs!N17&gt;=42,"very high",
IF(Indicateurs!N17&gt;=39,"high",
IF(Indicateurs!N17&gt;=20,"moderate","low"))))</f>
        <v>very high</v>
      </c>
      <c r="O55" s="47" t="str">
        <f>IF(Indicateurs!O17&gt;40,"extremely high",IF(Indicateurs!O17&gt;30,"very high",IF(Indicateurs!O17&gt;=20,"high",IF(Indicateurs!O17&gt;=10,"moderate","low"))))</f>
        <v>high</v>
      </c>
      <c r="P55" s="47" t="str">
        <f>IF(Indicateurs!P17&gt;70,"extremely high",IF(Indicateurs!P17&gt;60,"very high",IF(Indicateurs!P17&gt;=50,"high",IF(Indicateurs!P17&gt;=40,"moderate","low"))))</f>
        <v>low</v>
      </c>
      <c r="Q55" s="47" t="str">
        <f>IF(Indicateurs!Q17&gt;40,"extremely high",IF(Indicateurs!Q17&gt;30,"very high",IF(Indicateurs!Q17&gt;=20,"high",IF(Indicateurs!Q17&gt;=10,"moderate","low"))))</f>
        <v>extremely high</v>
      </c>
      <c r="R55" s="47" t="str">
        <f>IF(Indicateurs!R17&gt;40,"extremely high",IF(Indicateurs!R17&gt;30,"very high",IF(Indicateurs!R17&gt;=20,"high",IF(Indicateurs!R17&gt;=10,"moderate","low"))))</f>
        <v>moderate</v>
      </c>
      <c r="S55" s="67" t="str">
        <f>IF(Indicateurs!S17&gt;85,"extremely high",IF(Indicateurs!S17&gt;70,"very high",IF(Indicateurs!S17&gt;=55,"high",IF(Indicateurs!S17&gt;=40,"moderate","low"))))</f>
        <v>low</v>
      </c>
    </row>
    <row r="56" spans="1:19">
      <c r="A56" s="110" t="s">
        <v>84</v>
      </c>
      <c r="B56" s="76" t="s">
        <v>101</v>
      </c>
      <c r="C56" s="77">
        <f t="shared" si="3"/>
        <v>5</v>
      </c>
      <c r="D56" s="29">
        <f t="shared" si="4"/>
        <v>1</v>
      </c>
      <c r="E56" s="29">
        <f t="shared" si="5"/>
        <v>2</v>
      </c>
      <c r="F56" s="47" t="str">
        <f>IF(Indicateurs!F19&gt;60,"extremely high",IF(Indicateurs!F19&gt;50,"very high",IF(Indicateurs!F19&gt;=40,"high",IF(Indicateurs!F19&gt;=30,"moderate","low"))))</f>
        <v>low</v>
      </c>
      <c r="G56" s="47" t="str">
        <f>IF(Indicateurs!G19&gt;60,"extremely high",IF(Indicateurs!G19&gt;50,"very high",IF(Indicateurs!G19&gt;=40,"high",IF(Indicateurs!G19&gt;=30,"moderate","low"))))</f>
        <v>moderate</v>
      </c>
      <c r="H56" s="65" t="str">
        <f>IF(Indicateurs!H19&gt;25%,"extremely high",IF(Indicateurs!H19&gt;20%,"very high",IF(Indicateurs!H19&gt;=15%,"high",IF(Indicateurs!H19&gt;=10%,"moderate","low"))))</f>
        <v>low</v>
      </c>
      <c r="I56" s="48" t="str">
        <f>IF(Indicateurs!I19&gt;40,"extremely high",IF(Indicateurs!I19&gt;30,"very high",IF(Indicateurs!I19&gt;=20,"high",IF(Indicateurs!I19&gt;=10,"moderate","low"))))</f>
        <v>low</v>
      </c>
      <c r="J56" s="47" t="str">
        <f>IF(Indicateurs!J19&gt;20,"extremely high",IF(Indicateurs!J19&gt;15,"very high",IF(Indicateurs!J19&gt;=10,"high",IF(Indicateurs!J19&gt;=5,"moderate","low"))))</f>
        <v>low</v>
      </c>
      <c r="K56" s="47" t="str">
        <f>IF(Indicateurs!K19&gt;50,"extremely high",IF(Indicateurs!K19&gt;40,"very high",IF(Indicateurs!K19&gt;=30,"high",IF(Indicateurs!K19&gt;=20,"moderate","low"))))</f>
        <v>low</v>
      </c>
      <c r="L56" s="47" t="str">
        <f>IF(Indicateurs!L19&gt;=62,"extremely high",
IF(Indicateurs!L19&gt;=39,"very high",
IF(Indicateurs!L19&gt;=33,"high",
IF(Indicateurs!L19&gt;=15,"moderate","low"))))</f>
        <v>high</v>
      </c>
      <c r="M56" s="47" t="str">
        <f>IF(Indicateurs!M19&gt;=95,"extremely high",
IF(Indicateurs!M19&gt;=77,"very high",
IF(Indicateurs!M19&gt;=74,"high",
IF(Indicateurs!M19&gt;=59,"moderate","low"))))</f>
        <v>very high</v>
      </c>
      <c r="N56" s="47" t="str">
        <f>IF(Indicateurs!N19&gt;=64,"extremely high",
IF(Indicateurs!N19&gt;=42,"very high",
IF(Indicateurs!N19&gt;=39,"high",
IF(Indicateurs!N19&gt;=20,"moderate","low"))))</f>
        <v>very high</v>
      </c>
      <c r="O56" s="47" t="str">
        <f>IF(Indicateurs!O19&gt;40,"extremely high",IF(Indicateurs!O19&gt;30,"very high",IF(Indicateurs!O19&gt;=20,"high",IF(Indicateurs!O19&gt;=10,"moderate","low"))))</f>
        <v>high</v>
      </c>
      <c r="P56" s="47" t="str">
        <f>IF(Indicateurs!P19&gt;70,"extremely high",IF(Indicateurs!P19&gt;60,"very high",IF(Indicateurs!P19&gt;=50,"high",IF(Indicateurs!P19&gt;=40,"moderate","low"))))</f>
        <v>low</v>
      </c>
      <c r="Q56" s="47" t="str">
        <f>IF(Indicateurs!Q19&gt;40,"extremely high",IF(Indicateurs!Q19&gt;30,"very high",IF(Indicateurs!Q19&gt;=20,"high",IF(Indicateurs!Q19&gt;=10,"moderate","low"))))</f>
        <v>high</v>
      </c>
      <c r="R56" s="47" t="str">
        <f>IF(Indicateurs!R19&gt;40,"extremely high",IF(Indicateurs!R19&gt;30,"very high",IF(Indicateurs!R19&gt;=20,"high",IF(Indicateurs!R19&gt;=10,"moderate","low"))))</f>
        <v>low</v>
      </c>
      <c r="S56" s="67" t="str">
        <f>IF(Indicateurs!S19&gt;85,"extremely high",IF(Indicateurs!S19&gt;70,"very high",IF(Indicateurs!S19&gt;=55,"high",IF(Indicateurs!S19&gt;=40,"moderate","low"))))</f>
        <v>moderate</v>
      </c>
    </row>
    <row r="57" spans="1:19">
      <c r="A57" s="110" t="s">
        <v>84</v>
      </c>
      <c r="B57" s="76" t="s">
        <v>103</v>
      </c>
      <c r="C57" s="77">
        <f t="shared" si="3"/>
        <v>5</v>
      </c>
      <c r="D57" s="29">
        <f t="shared" si="4"/>
        <v>3</v>
      </c>
      <c r="E57" s="29">
        <f t="shared" si="5"/>
        <v>1</v>
      </c>
      <c r="F57" s="47" t="str">
        <f>IF(Indicateurs!F21&gt;60,"extremely high",IF(Indicateurs!F21&gt;50,"very high",IF(Indicateurs!F21&gt;=40,"high",IF(Indicateurs!F21&gt;=30,"moderate","low"))))</f>
        <v>high</v>
      </c>
      <c r="G57" s="47" t="str">
        <f>IF(Indicateurs!G21&gt;60,"extremely high",IF(Indicateurs!G21&gt;50,"very high",IF(Indicateurs!G21&gt;=40,"high",IF(Indicateurs!G21&gt;=30,"moderate","low"))))</f>
        <v>low</v>
      </c>
      <c r="H57" s="65" t="str">
        <f>IF(Indicateurs!H21&gt;25%,"extremely high",IF(Indicateurs!H21&gt;20%,"very high",IF(Indicateurs!H21&gt;=15%,"high",IF(Indicateurs!H21&gt;=10%,"moderate","low"))))</f>
        <v>low</v>
      </c>
      <c r="I57" s="48" t="str">
        <f>IF(Indicateurs!I21&gt;40,"extremely high",IF(Indicateurs!I21&gt;30,"very high",IF(Indicateurs!I21&gt;=20,"high",IF(Indicateurs!I21&gt;=10,"moderate","low"))))</f>
        <v>low</v>
      </c>
      <c r="J57" s="47" t="str">
        <f>IF(Indicateurs!J21&gt;20,"extremely high",IF(Indicateurs!J21&gt;15,"very high",IF(Indicateurs!J21&gt;=10,"high",IF(Indicateurs!J21&gt;=5,"moderate","low"))))</f>
        <v>low</v>
      </c>
      <c r="K57" s="47" t="str">
        <f>IF(Indicateurs!K21&gt;50,"extremely high",IF(Indicateurs!K21&gt;40,"very high",IF(Indicateurs!K21&gt;=30,"high",IF(Indicateurs!K21&gt;=20,"moderate","low"))))</f>
        <v>low</v>
      </c>
      <c r="L57" s="47" t="str">
        <f>IF(Indicateurs!L21&gt;=62,"extremely high",
IF(Indicateurs!L21&gt;=39,"very high",
IF(Indicateurs!L21&gt;=33,"high",
IF(Indicateurs!L21&gt;=15,"moderate","low"))))</f>
        <v>extremely high</v>
      </c>
      <c r="M57" s="47" t="str">
        <f>IF(Indicateurs!M21&gt;=95,"extremely high",
IF(Indicateurs!M21&gt;=77,"very high",
IF(Indicateurs!M21&gt;=74,"high",
IF(Indicateurs!M21&gt;=59,"moderate","low"))))</f>
        <v>very high</v>
      </c>
      <c r="N57" s="47" t="str">
        <f>IF(Indicateurs!N21&gt;=64,"extremely high",
IF(Indicateurs!N21&gt;=42,"very high",
IF(Indicateurs!N21&gt;=39,"high",
IF(Indicateurs!N21&gt;=20,"moderate","low"))))</f>
        <v>low</v>
      </c>
      <c r="O57" s="47" t="str">
        <f>IF(Indicateurs!O21&gt;40,"extremely high",IF(Indicateurs!O21&gt;30,"very high",IF(Indicateurs!O21&gt;=20,"high",IF(Indicateurs!O21&gt;=10,"moderate","low"))))</f>
        <v>high</v>
      </c>
      <c r="P57" s="47" t="str">
        <f>IF(Indicateurs!P21&gt;70,"extremely high",IF(Indicateurs!P21&gt;60,"very high",IF(Indicateurs!P21&gt;=50,"high",IF(Indicateurs!P21&gt;=40,"moderate","low"))))</f>
        <v>extremely high</v>
      </c>
      <c r="Q57" s="47" t="str">
        <f>IF(Indicateurs!Q21&gt;40,"extremely high",IF(Indicateurs!Q21&gt;30,"very high",IF(Indicateurs!Q21&gt;=20,"high",IF(Indicateurs!Q21&gt;=10,"moderate","low"))))</f>
        <v>extremely high</v>
      </c>
      <c r="R57" s="47" t="str">
        <f>IF(Indicateurs!R21&gt;40,"extremely high",IF(Indicateurs!R21&gt;30,"very high",IF(Indicateurs!R21&gt;=20,"high",IF(Indicateurs!R21&gt;=10,"moderate","low"))))</f>
        <v>low</v>
      </c>
      <c r="S57" s="67" t="str">
        <f>IF(Indicateurs!S21&gt;85,"extremely high",IF(Indicateurs!S21&gt;70,"very high",IF(Indicateurs!S21&gt;=55,"high",IF(Indicateurs!S21&gt;=40,"moderate","low"))))</f>
        <v>low</v>
      </c>
    </row>
    <row r="58" spans="1:19">
      <c r="A58" s="110" t="s">
        <v>84</v>
      </c>
      <c r="B58" s="76" t="s">
        <v>104</v>
      </c>
      <c r="C58" s="77">
        <f t="shared" si="3"/>
        <v>5</v>
      </c>
      <c r="D58" s="29">
        <f t="shared" si="4"/>
        <v>1</v>
      </c>
      <c r="E58" s="29">
        <f t="shared" si="5"/>
        <v>2</v>
      </c>
      <c r="F58" s="47" t="str">
        <f>IF(Indicateurs!F22&gt;60,"extremely high",IF(Indicateurs!F22&gt;50,"very high",IF(Indicateurs!F22&gt;=40,"high",IF(Indicateurs!F22&gt;=30,"moderate","low"))))</f>
        <v>low</v>
      </c>
      <c r="G58" s="47" t="str">
        <f>IF(Indicateurs!G22&gt;60,"extremely high",IF(Indicateurs!G22&gt;50,"very high",IF(Indicateurs!G22&gt;=40,"high",IF(Indicateurs!G22&gt;=30,"moderate","low"))))</f>
        <v>moderate</v>
      </c>
      <c r="H58" s="65" t="str">
        <f>IF(Indicateurs!H22&gt;25%,"extremely high",IF(Indicateurs!H22&gt;20%,"very high",IF(Indicateurs!H22&gt;=15%,"high",IF(Indicateurs!H22&gt;=10%,"moderate","low"))))</f>
        <v>low</v>
      </c>
      <c r="I58" s="48" t="str">
        <f>IF(Indicateurs!I22&gt;40,"extremely high",IF(Indicateurs!I22&gt;30,"very high",IF(Indicateurs!I22&gt;=20,"high",IF(Indicateurs!I22&gt;=10,"moderate","low"))))</f>
        <v>low</v>
      </c>
      <c r="J58" s="47" t="str">
        <f>IF(Indicateurs!J22&gt;20,"extremely high",IF(Indicateurs!J22&gt;15,"very high",IF(Indicateurs!J22&gt;=10,"high",IF(Indicateurs!J22&gt;=5,"moderate","low"))))</f>
        <v>low</v>
      </c>
      <c r="K58" s="47" t="str">
        <f>IF(Indicateurs!K22&gt;50,"extremely high",IF(Indicateurs!K22&gt;40,"very high",IF(Indicateurs!K22&gt;=30,"high",IF(Indicateurs!K22&gt;=20,"moderate","low"))))</f>
        <v>low</v>
      </c>
      <c r="L58" s="47" t="str">
        <f>IF(Indicateurs!L22&gt;=62,"extremely high",
IF(Indicateurs!L22&gt;=39,"very high",
IF(Indicateurs!L22&gt;=33,"high",
IF(Indicateurs!L22&gt;=15,"moderate","low"))))</f>
        <v>very high</v>
      </c>
      <c r="M58" s="47" t="str">
        <f>IF(Indicateurs!M22&gt;=95,"extremely high",
IF(Indicateurs!M22&gt;=77,"very high",
IF(Indicateurs!M22&gt;=74,"high",
IF(Indicateurs!M22&gt;=59,"moderate","low"))))</f>
        <v>high</v>
      </c>
      <c r="N58" s="47" t="str">
        <f>IF(Indicateurs!N22&gt;=64,"extremely high",
IF(Indicateurs!N22&gt;=42,"very high",
IF(Indicateurs!N22&gt;=39,"high",
IF(Indicateurs!N22&gt;=20,"moderate","low"))))</f>
        <v>very high</v>
      </c>
      <c r="O58" s="47" t="str">
        <f>IF(Indicateurs!O22&gt;40,"extremely high",IF(Indicateurs!O22&gt;30,"very high",IF(Indicateurs!O22&gt;=20,"high",IF(Indicateurs!O22&gt;=10,"moderate","low"))))</f>
        <v>high</v>
      </c>
      <c r="P58" s="47" t="str">
        <f>IF(Indicateurs!P22&gt;70,"extremely high",IF(Indicateurs!P22&gt;60,"very high",IF(Indicateurs!P22&gt;=50,"high",IF(Indicateurs!P22&gt;=40,"moderate","low"))))</f>
        <v>low</v>
      </c>
      <c r="Q58" s="47" t="str">
        <f>IF(Indicateurs!Q22&gt;40,"extremely high",IF(Indicateurs!Q22&gt;30,"very high",IF(Indicateurs!Q22&gt;=20,"high",IF(Indicateurs!Q22&gt;=10,"moderate","low"))))</f>
        <v>low</v>
      </c>
      <c r="R58" s="47" t="str">
        <f>IF(Indicateurs!R22&gt;40,"extremely high",IF(Indicateurs!R22&gt;30,"very high",IF(Indicateurs!R22&gt;=20,"high",IF(Indicateurs!R22&gt;=10,"moderate","low"))))</f>
        <v>low</v>
      </c>
      <c r="S58" s="67" t="str">
        <f>IF(Indicateurs!S22&gt;85,"extremely high",IF(Indicateurs!S22&gt;70,"very high",IF(Indicateurs!S22&gt;=55,"high",IF(Indicateurs!S22&gt;=40,"moderate","low"))))</f>
        <v>very high</v>
      </c>
    </row>
    <row r="59" spans="1:19">
      <c r="A59" s="110" t="s">
        <v>112</v>
      </c>
      <c r="B59" s="76" t="s">
        <v>114</v>
      </c>
      <c r="C59" s="77">
        <f t="shared" si="3"/>
        <v>5</v>
      </c>
      <c r="D59" s="29">
        <f t="shared" si="4"/>
        <v>1</v>
      </c>
      <c r="E59" s="29">
        <f t="shared" si="5"/>
        <v>2</v>
      </c>
      <c r="F59" s="47" t="str">
        <f>IF(Indicateurs!F31&gt;60,"extremely high",IF(Indicateurs!F31&gt;50,"very high",IF(Indicateurs!F31&gt;=40,"high",IF(Indicateurs!F31&gt;=30,"moderate","low"))))</f>
        <v>low</v>
      </c>
      <c r="G59" s="47" t="str">
        <f>IF(Indicateurs!G31&gt;60,"extremely high",IF(Indicateurs!G31&gt;50,"very high",IF(Indicateurs!G31&gt;=40,"high",IF(Indicateurs!G31&gt;=30,"moderate","low"))))</f>
        <v>moderate</v>
      </c>
      <c r="H59" s="65" t="str">
        <f>IF(Indicateurs!H31&gt;25%,"extremely high",IF(Indicateurs!H31&gt;20%,"very high",IF(Indicateurs!H31&gt;=15%,"high",IF(Indicateurs!H31&gt;=10%,"moderate","low"))))</f>
        <v>low</v>
      </c>
      <c r="I59" s="48" t="str">
        <f>IF(Indicateurs!I31&gt;40,"extremely high",IF(Indicateurs!I31&gt;30,"very high",IF(Indicateurs!I31&gt;=20,"high",IF(Indicateurs!I31&gt;=10,"moderate","low"))))</f>
        <v>low</v>
      </c>
      <c r="J59" s="47" t="str">
        <f>IF(Indicateurs!J31&gt;20,"extremely high",IF(Indicateurs!J31&gt;15,"very high",IF(Indicateurs!J31&gt;=10,"high",IF(Indicateurs!J31&gt;=5,"moderate","low"))))</f>
        <v>low</v>
      </c>
      <c r="K59" s="47" t="str">
        <f>IF(Indicateurs!K31&gt;50,"extremely high",IF(Indicateurs!K31&gt;40,"very high",IF(Indicateurs!K31&gt;=30,"high",IF(Indicateurs!K31&gt;=20,"moderate","low"))))</f>
        <v>moderate</v>
      </c>
      <c r="L59" s="47" t="str">
        <f>IF(Indicateurs!L31&gt;=62,"extremely high",
IF(Indicateurs!L31&gt;=39,"very high",
IF(Indicateurs!L31&gt;=33,"high",
IF(Indicateurs!L31&gt;=15,"moderate","low"))))</f>
        <v>moderate</v>
      </c>
      <c r="M59" s="47" t="str">
        <f>IF(Indicateurs!M31&gt;=95,"extremely high",
IF(Indicateurs!M31&gt;=77,"very high",
IF(Indicateurs!M31&gt;=74,"high",
IF(Indicateurs!M31&gt;=59,"moderate","low"))))</f>
        <v>moderate</v>
      </c>
      <c r="N59" s="47" t="str">
        <f>IF(Indicateurs!N31&gt;=64,"extremely high",
IF(Indicateurs!N31&gt;=42,"very high",
IF(Indicateurs!N31&gt;=39,"high",
IF(Indicateurs!N31&gt;=20,"moderate","low"))))</f>
        <v>high</v>
      </c>
      <c r="O59" s="47" t="str">
        <f>IF(Indicateurs!O31&gt;40,"extremely high",IF(Indicateurs!O31&gt;30,"very high",IF(Indicateurs!O31&gt;=20,"high",IF(Indicateurs!O31&gt;=10,"moderate","low"))))</f>
        <v>high</v>
      </c>
      <c r="P59" s="47" t="str">
        <f>IF(Indicateurs!P31&gt;70,"extremely high",IF(Indicateurs!P31&gt;60,"very high",IF(Indicateurs!P31&gt;=50,"high",IF(Indicateurs!P31&gt;=40,"moderate","low"))))</f>
        <v>low</v>
      </c>
      <c r="Q59" s="47" t="str">
        <f>IF(Indicateurs!Q31&gt;40,"extremely high",IF(Indicateurs!Q31&gt;30,"very high",IF(Indicateurs!Q31&gt;=20,"high",IF(Indicateurs!Q31&gt;=10,"moderate","low"))))</f>
        <v>very high</v>
      </c>
      <c r="R59" s="47" t="str">
        <f>IF(Indicateurs!R31&gt;40,"extremely high",IF(Indicateurs!R31&gt;30,"very high",IF(Indicateurs!R31&gt;=20,"high",IF(Indicateurs!R31&gt;=10,"moderate","low"))))</f>
        <v>low</v>
      </c>
      <c r="S59" s="67" t="str">
        <f>IF(Indicateurs!S31&gt;85,"extremely high",IF(Indicateurs!S31&gt;70,"very high",IF(Indicateurs!S31&gt;=55,"high",IF(Indicateurs!S31&gt;=40,"moderate","low"))))</f>
        <v>low</v>
      </c>
    </row>
    <row r="60" spans="1:19">
      <c r="A60" s="110" t="s">
        <v>112</v>
      </c>
      <c r="B60" s="76" t="s">
        <v>127</v>
      </c>
      <c r="C60" s="77">
        <f t="shared" si="3"/>
        <v>5</v>
      </c>
      <c r="D60" s="29">
        <f t="shared" si="4"/>
        <v>1</v>
      </c>
      <c r="E60" s="29">
        <f t="shared" si="5"/>
        <v>2</v>
      </c>
      <c r="F60" s="47" t="str">
        <f>IF(Indicateurs!F44&gt;60,"extremely high",IF(Indicateurs!F44&gt;50,"very high",IF(Indicateurs!F44&gt;=40,"high",IF(Indicateurs!F44&gt;=30,"moderate","low"))))</f>
        <v>low</v>
      </c>
      <c r="G60" s="47" t="str">
        <f>IF(Indicateurs!G44&gt;60,"extremely high",IF(Indicateurs!G44&gt;50,"very high",IF(Indicateurs!G44&gt;=40,"high",IF(Indicateurs!G44&gt;=30,"moderate","low"))))</f>
        <v>moderate</v>
      </c>
      <c r="H60" s="65" t="str">
        <f>IF(Indicateurs!H44&gt;25%,"extremely high",IF(Indicateurs!H44&gt;20%,"very high",IF(Indicateurs!H44&gt;=15%,"high",IF(Indicateurs!H44&gt;=10%,"moderate","low"))))</f>
        <v>low</v>
      </c>
      <c r="I60" s="48" t="str">
        <f>IF(Indicateurs!I44&gt;40,"extremely high",IF(Indicateurs!I44&gt;30,"very high",IF(Indicateurs!I44&gt;=20,"high",IF(Indicateurs!I44&gt;=10,"moderate","low"))))</f>
        <v>low</v>
      </c>
      <c r="J60" s="47" t="str">
        <f>IF(Indicateurs!J44&gt;20,"extremely high",IF(Indicateurs!J44&gt;15,"very high",IF(Indicateurs!J44&gt;=10,"high",IF(Indicateurs!J44&gt;=5,"moderate","low"))))</f>
        <v>low</v>
      </c>
      <c r="K60" s="47" t="str">
        <f>IF(Indicateurs!K44&gt;50,"extremely high",IF(Indicateurs!K44&gt;40,"very high",IF(Indicateurs!K44&gt;=30,"high",IF(Indicateurs!K44&gt;=20,"moderate","low"))))</f>
        <v>high</v>
      </c>
      <c r="L60" s="47" t="str">
        <f>IF(Indicateurs!L44&gt;=62,"extremely high",
IF(Indicateurs!L44&gt;=39,"very high",
IF(Indicateurs!L44&gt;=33,"high",
IF(Indicateurs!L44&gt;=15,"moderate","low"))))</f>
        <v>very high</v>
      </c>
      <c r="M60" s="47" t="str">
        <f>IF(Indicateurs!M44&gt;=95,"extremely high",
IF(Indicateurs!M44&gt;=77,"very high",
IF(Indicateurs!M44&gt;=74,"high",
IF(Indicateurs!M44&gt;=59,"moderate","low"))))</f>
        <v>very high</v>
      </c>
      <c r="N60" s="47" t="str">
        <f>IF(Indicateurs!N44&gt;=64,"extremely high",
IF(Indicateurs!N44&gt;=42,"very high",
IF(Indicateurs!N44&gt;=39,"high",
IF(Indicateurs!N44&gt;=20,"moderate","low"))))</f>
        <v>low</v>
      </c>
      <c r="O60" s="47" t="str">
        <f>IF(Indicateurs!O44&gt;40,"extremely high",IF(Indicateurs!O44&gt;30,"very high",IF(Indicateurs!O44&gt;=20,"high",IF(Indicateurs!O44&gt;=10,"moderate","low"))))</f>
        <v>moderate</v>
      </c>
      <c r="P60" s="47" t="str">
        <f>IF(Indicateurs!P44&gt;70,"extremely high",IF(Indicateurs!P44&gt;60,"very high",IF(Indicateurs!P44&gt;=50,"high",IF(Indicateurs!P44&gt;=40,"moderate","low"))))</f>
        <v>low</v>
      </c>
      <c r="Q60" s="47" t="str">
        <f>IF(Indicateurs!Q44&gt;40,"extremely high",IF(Indicateurs!Q44&gt;30,"very high",IF(Indicateurs!Q44&gt;=20,"high",IF(Indicateurs!Q44&gt;=10,"moderate","low"))))</f>
        <v>moderate</v>
      </c>
      <c r="R60" s="47" t="str">
        <f>IF(Indicateurs!R44&gt;40,"extremely high",IF(Indicateurs!R44&gt;30,"very high",IF(Indicateurs!R44&gt;=20,"high",IF(Indicateurs!R44&gt;=10,"moderate","low"))))</f>
        <v>low</v>
      </c>
      <c r="S60" s="67" t="str">
        <f>IF(Indicateurs!S44&gt;85,"extremely high",IF(Indicateurs!S44&gt;70,"very high",IF(Indicateurs!S44&gt;=55,"high",IF(Indicateurs!S44&gt;=40,"moderate","low"))))</f>
        <v>low</v>
      </c>
    </row>
    <row r="61" spans="1:19">
      <c r="A61" s="110" t="s">
        <v>112</v>
      </c>
      <c r="B61" s="76" t="s">
        <v>129</v>
      </c>
      <c r="C61" s="77">
        <f t="shared" si="3"/>
        <v>5</v>
      </c>
      <c r="D61" s="29">
        <f t="shared" si="4"/>
        <v>1</v>
      </c>
      <c r="E61" s="29">
        <f t="shared" si="5"/>
        <v>2</v>
      </c>
      <c r="F61" s="47" t="str">
        <f>IF(Indicateurs!F46&gt;60,"extremely high",IF(Indicateurs!F46&gt;50,"very high",IF(Indicateurs!F46&gt;=40,"high",IF(Indicateurs!F46&gt;=30,"moderate","low"))))</f>
        <v>low</v>
      </c>
      <c r="G61" s="47" t="str">
        <f>IF(Indicateurs!G46&gt;60,"extremely high",IF(Indicateurs!G46&gt;50,"very high",IF(Indicateurs!G46&gt;=40,"high",IF(Indicateurs!G46&gt;=30,"moderate","low"))))</f>
        <v>moderate</v>
      </c>
      <c r="H61" s="65" t="str">
        <f>IF(Indicateurs!H46&gt;25%,"extremely high",IF(Indicateurs!H46&gt;20%,"very high",IF(Indicateurs!H46&gt;=15%,"high",IF(Indicateurs!H46&gt;=10%,"moderate","low"))))</f>
        <v>low</v>
      </c>
      <c r="I61" s="48" t="str">
        <f>IF(Indicateurs!I46&gt;40,"extremely high",IF(Indicateurs!I46&gt;30,"very high",IF(Indicateurs!I46&gt;=20,"high",IF(Indicateurs!I46&gt;=10,"moderate","low"))))</f>
        <v>low</v>
      </c>
      <c r="J61" s="47" t="str">
        <f>IF(Indicateurs!J46&gt;20,"extremely high",IF(Indicateurs!J46&gt;15,"very high",IF(Indicateurs!J46&gt;=10,"high",IF(Indicateurs!J46&gt;=5,"moderate","low"))))</f>
        <v>low</v>
      </c>
      <c r="K61" s="47" t="str">
        <f>IF(Indicateurs!K46&gt;50,"extremely high",IF(Indicateurs!K46&gt;40,"very high",IF(Indicateurs!K46&gt;=30,"high",IF(Indicateurs!K46&gt;=20,"moderate","low"))))</f>
        <v>very high</v>
      </c>
      <c r="L61" s="47" t="str">
        <f>IF(Indicateurs!L46&gt;=62,"extremely high",
IF(Indicateurs!L46&gt;=39,"very high",
IF(Indicateurs!L46&gt;=33,"high",
IF(Indicateurs!L46&gt;=15,"moderate","low"))))</f>
        <v>moderate</v>
      </c>
      <c r="M61" s="47" t="str">
        <f>IF(Indicateurs!M46&gt;=95,"extremely high",
IF(Indicateurs!M46&gt;=77,"very high",
IF(Indicateurs!M46&gt;=74,"high",
IF(Indicateurs!M46&gt;=59,"moderate","low"))))</f>
        <v>very high</v>
      </c>
      <c r="N61" s="47" t="str">
        <f>IF(Indicateurs!N46&gt;=64,"extremely high",
IF(Indicateurs!N46&gt;=42,"very high",
IF(Indicateurs!N46&gt;=39,"high",
IF(Indicateurs!N46&gt;=20,"moderate","low"))))</f>
        <v>moderate</v>
      </c>
      <c r="O61" s="47" t="str">
        <f>IF(Indicateurs!O46&gt;40,"extremely high",IF(Indicateurs!O46&gt;30,"very high",IF(Indicateurs!O46&gt;=20,"high",IF(Indicateurs!O46&gt;=10,"moderate","low"))))</f>
        <v>moderate</v>
      </c>
      <c r="P61" s="47" t="str">
        <f>IF(Indicateurs!P46&gt;70,"extremely high",IF(Indicateurs!P46&gt;60,"very high",IF(Indicateurs!P46&gt;=50,"high",IF(Indicateurs!P46&gt;=40,"moderate","low"))))</f>
        <v>low</v>
      </c>
      <c r="Q61" s="47" t="str">
        <f>IF(Indicateurs!Q46&gt;40,"extremely high",IF(Indicateurs!Q46&gt;30,"very high",IF(Indicateurs!Q46&gt;=20,"high",IF(Indicateurs!Q46&gt;=10,"moderate","low"))))</f>
        <v>high</v>
      </c>
      <c r="R61" s="47" t="str">
        <f>IF(Indicateurs!R46&gt;40,"extremely high",IF(Indicateurs!R46&gt;30,"very high",IF(Indicateurs!R46&gt;=20,"high",IF(Indicateurs!R46&gt;=10,"moderate","low"))))</f>
        <v>low</v>
      </c>
      <c r="S61" s="67" t="str">
        <f>IF(Indicateurs!S46&gt;85,"extremely high",IF(Indicateurs!S46&gt;70,"very high",IF(Indicateurs!S46&gt;=55,"high",IF(Indicateurs!S46&gt;=40,"moderate","low"))))</f>
        <v>low</v>
      </c>
    </row>
    <row r="62" spans="1:19">
      <c r="A62" s="110" t="s">
        <v>84</v>
      </c>
      <c r="B62" s="76" t="s">
        <v>95</v>
      </c>
      <c r="C62" s="77">
        <f t="shared" si="3"/>
        <v>4</v>
      </c>
      <c r="D62" s="29">
        <f t="shared" si="4"/>
        <v>2</v>
      </c>
      <c r="E62" s="29">
        <f t="shared" si="5"/>
        <v>1</v>
      </c>
      <c r="F62" s="47" t="str">
        <f>IF(Indicateurs!F13&gt;60,"extremely high",IF(Indicateurs!F13&gt;50,"very high",IF(Indicateurs!F13&gt;=40,"high",IF(Indicateurs!F13&gt;=30,"moderate","low"))))</f>
        <v>moderate</v>
      </c>
      <c r="G62" s="47" t="str">
        <f>IF(Indicateurs!G13&gt;60,"extremely high",IF(Indicateurs!G13&gt;50,"very high",IF(Indicateurs!G13&gt;=40,"high",IF(Indicateurs!G13&gt;=30,"moderate","low"))))</f>
        <v>low</v>
      </c>
      <c r="H62" s="65" t="str">
        <f>IF(Indicateurs!H13&gt;25%,"extremely high",IF(Indicateurs!H13&gt;20%,"very high",IF(Indicateurs!H13&gt;=15%,"high",IF(Indicateurs!H13&gt;=10%,"moderate","low"))))</f>
        <v>low</v>
      </c>
      <c r="I62" s="48" t="str">
        <f>IF(Indicateurs!I13&gt;40,"extremely high",IF(Indicateurs!I13&gt;30,"very high",IF(Indicateurs!I13&gt;=20,"high",IF(Indicateurs!I13&gt;=10,"moderate","low"))))</f>
        <v>moderate</v>
      </c>
      <c r="J62" s="47" t="str">
        <f>IF(Indicateurs!J13&gt;20,"extremely high",IF(Indicateurs!J13&gt;15,"very high",IF(Indicateurs!J13&gt;=10,"high",IF(Indicateurs!J13&gt;=5,"moderate","low"))))</f>
        <v>low</v>
      </c>
      <c r="K62" s="47" t="str">
        <f>IF(Indicateurs!K13&gt;50,"extremely high",IF(Indicateurs!K13&gt;40,"very high",IF(Indicateurs!K13&gt;=30,"high",IF(Indicateurs!K13&gt;=20,"moderate","low"))))</f>
        <v>very high</v>
      </c>
      <c r="L62" s="47" t="str">
        <f>IF(Indicateurs!L13&gt;=62,"extremely high",
IF(Indicateurs!L13&gt;=39,"very high",
IF(Indicateurs!L13&gt;=33,"high",
IF(Indicateurs!L13&gt;=15,"moderate","low"))))</f>
        <v>very high</v>
      </c>
      <c r="M62" s="47" t="str">
        <f>IF(Indicateurs!M13&gt;=95,"extremely high",
IF(Indicateurs!M13&gt;=77,"very high",
IF(Indicateurs!M13&gt;=74,"high",
IF(Indicateurs!M13&gt;=59,"moderate","low"))))</f>
        <v>high</v>
      </c>
      <c r="N62" s="47" t="str">
        <f>IF(Indicateurs!N13&gt;=64,"extremely high",
IF(Indicateurs!N13&gt;=42,"very high",
IF(Indicateurs!N13&gt;=39,"high",
IF(Indicateurs!N13&gt;=20,"moderate","low"))))</f>
        <v>low</v>
      </c>
      <c r="O62" s="47" t="str">
        <f>IF(Indicateurs!O13&gt;40,"extremely high",IF(Indicateurs!O13&gt;30,"very high",IF(Indicateurs!O13&gt;=20,"high",IF(Indicateurs!O13&gt;=10,"moderate","low"))))</f>
        <v>high</v>
      </c>
      <c r="P62" s="47" t="str">
        <f>IF(Indicateurs!P13&gt;70,"extremely high",IF(Indicateurs!P13&gt;60,"very high",IF(Indicateurs!P13&gt;=50,"high",IF(Indicateurs!P13&gt;=40,"moderate","low"))))</f>
        <v>extremely high</v>
      </c>
      <c r="Q62" s="47" t="str">
        <f>IF(Indicateurs!Q13&gt;40,"extremely high",IF(Indicateurs!Q13&gt;30,"very high",IF(Indicateurs!Q13&gt;=20,"high",IF(Indicateurs!Q13&gt;=10,"moderate","low"))))</f>
        <v>extremely high</v>
      </c>
      <c r="R62" s="47" t="str">
        <f>IF(Indicateurs!R13&gt;40,"extremely high",IF(Indicateurs!R13&gt;30,"very high",IF(Indicateurs!R13&gt;=20,"high",IF(Indicateurs!R13&gt;=10,"moderate","low"))))</f>
        <v>low</v>
      </c>
      <c r="S62" s="67" t="str">
        <f>IF(Indicateurs!S13&gt;85,"extremely high",IF(Indicateurs!S13&gt;70,"very high",IF(Indicateurs!S13&gt;=55,"high",IF(Indicateurs!S13&gt;=40,"moderate","low"))))</f>
        <v>low</v>
      </c>
    </row>
    <row r="63" spans="1:19">
      <c r="A63" s="110" t="s">
        <v>112</v>
      </c>
      <c r="B63" s="76" t="s">
        <v>121</v>
      </c>
      <c r="C63" s="77">
        <f t="shared" si="3"/>
        <v>4</v>
      </c>
      <c r="D63" s="29">
        <f t="shared" si="4"/>
        <v>2</v>
      </c>
      <c r="E63" s="29">
        <f t="shared" si="5"/>
        <v>1</v>
      </c>
      <c r="F63" s="47" t="str">
        <f>IF(Indicateurs!F38&gt;60,"extremely high",IF(Indicateurs!F38&gt;50,"very high",IF(Indicateurs!F38&gt;=40,"high",IF(Indicateurs!F38&gt;=30,"moderate","low"))))</f>
        <v>moderate</v>
      </c>
      <c r="G63" s="47" t="str">
        <f>IF(Indicateurs!G38&gt;60,"extremely high",IF(Indicateurs!G38&gt;50,"very high",IF(Indicateurs!G38&gt;=40,"high",IF(Indicateurs!G38&gt;=30,"moderate","low"))))</f>
        <v>low</v>
      </c>
      <c r="H63" s="65" t="str">
        <f>IF(Indicateurs!H38&gt;25%,"extremely high",IF(Indicateurs!H38&gt;20%,"very high",IF(Indicateurs!H38&gt;=15%,"high",IF(Indicateurs!H38&gt;=10%,"moderate","low"))))</f>
        <v>low</v>
      </c>
      <c r="I63" s="48" t="str">
        <f>IF(Indicateurs!I38&gt;40,"extremely high",IF(Indicateurs!I38&gt;30,"very high",IF(Indicateurs!I38&gt;=20,"high",IF(Indicateurs!I38&gt;=10,"moderate","low"))))</f>
        <v>low</v>
      </c>
      <c r="J63" s="47" t="str">
        <f>IF(Indicateurs!J38&gt;20,"extremely high",IF(Indicateurs!J38&gt;15,"very high",IF(Indicateurs!J38&gt;=10,"high",IF(Indicateurs!J38&gt;=5,"moderate","low"))))</f>
        <v>low</v>
      </c>
      <c r="K63" s="47" t="str">
        <f>IF(Indicateurs!K38&gt;50,"extremely high",IF(Indicateurs!K38&gt;40,"very high",IF(Indicateurs!K38&gt;=30,"high",IF(Indicateurs!K38&gt;=20,"moderate","low"))))</f>
        <v>very high</v>
      </c>
      <c r="L63" s="47" t="str">
        <f>IF(Indicateurs!L38&gt;=62,"extremely high",
IF(Indicateurs!L38&gt;=39,"very high",
IF(Indicateurs!L38&gt;=33,"high",
IF(Indicateurs!L38&gt;=15,"moderate","low"))))</f>
        <v>low</v>
      </c>
      <c r="M63" s="47" t="str">
        <f>IF(Indicateurs!M38&gt;=95,"extremely high",
IF(Indicateurs!M38&gt;=77,"very high",
IF(Indicateurs!M38&gt;=74,"high",
IF(Indicateurs!M38&gt;=59,"moderate","low"))))</f>
        <v>low</v>
      </c>
      <c r="N63" s="47" t="str">
        <f>IF(Indicateurs!N38&gt;=64,"extremely high",
IF(Indicateurs!N38&gt;=42,"very high",
IF(Indicateurs!N38&gt;=39,"high",
IF(Indicateurs!N38&gt;=20,"moderate","low"))))</f>
        <v>moderate</v>
      </c>
      <c r="O63" s="47" t="str">
        <f>IF(Indicateurs!O38&gt;40,"extremely high",IF(Indicateurs!O38&gt;30,"very high",IF(Indicateurs!O38&gt;=20,"high",IF(Indicateurs!O38&gt;=10,"moderate","low"))))</f>
        <v>low</v>
      </c>
      <c r="P63" s="47" t="str">
        <f>IF(Indicateurs!P38&gt;70,"extremely high",IF(Indicateurs!P38&gt;60,"very high",IF(Indicateurs!P38&gt;=50,"high",IF(Indicateurs!P38&gt;=40,"moderate","low"))))</f>
        <v>extremely high</v>
      </c>
      <c r="Q63" s="47" t="str">
        <f>IF(Indicateurs!Q38&gt;40,"extremely high",IF(Indicateurs!Q38&gt;30,"very high",IF(Indicateurs!Q38&gt;=20,"high",IF(Indicateurs!Q38&gt;=10,"moderate","low"))))</f>
        <v>very high</v>
      </c>
      <c r="R63" s="47" t="str">
        <f>IF(Indicateurs!R38&gt;40,"extremely high",IF(Indicateurs!R38&gt;30,"very high",IF(Indicateurs!R38&gt;=20,"high",IF(Indicateurs!R38&gt;=10,"moderate","low"))))</f>
        <v>low</v>
      </c>
      <c r="S63" s="67" t="str">
        <f>IF(Indicateurs!S38&gt;85,"extremely high",IF(Indicateurs!S38&gt;70,"very high",IF(Indicateurs!S38&gt;=55,"high",IF(Indicateurs!S38&gt;=40,"moderate","low"))))</f>
        <v>low</v>
      </c>
    </row>
    <row r="64" spans="1:19">
      <c r="A64" s="110" t="s">
        <v>112</v>
      </c>
      <c r="B64" s="76" t="s">
        <v>130</v>
      </c>
      <c r="C64" s="77">
        <f t="shared" si="3"/>
        <v>4</v>
      </c>
      <c r="D64" s="29">
        <f t="shared" si="4"/>
        <v>2</v>
      </c>
      <c r="E64" s="29">
        <f t="shared" si="5"/>
        <v>1</v>
      </c>
      <c r="F64" s="47" t="str">
        <f>IF(Indicateurs!F47&gt;60,"extremely high",IF(Indicateurs!F47&gt;50,"very high",IF(Indicateurs!F47&gt;=40,"high",IF(Indicateurs!F47&gt;=30,"moderate","low"))))</f>
        <v>moderate</v>
      </c>
      <c r="G64" s="47" t="str">
        <f>IF(Indicateurs!G47&gt;60,"extremely high",IF(Indicateurs!G47&gt;50,"very high",IF(Indicateurs!G47&gt;=40,"high",IF(Indicateurs!G47&gt;=30,"moderate","low"))))</f>
        <v>low</v>
      </c>
      <c r="H64" s="65" t="str">
        <f>IF(Indicateurs!H47&gt;25%,"extremely high",IF(Indicateurs!H47&gt;20%,"very high",IF(Indicateurs!H47&gt;=15%,"high",IF(Indicateurs!H47&gt;=10%,"moderate","low"))))</f>
        <v>low</v>
      </c>
      <c r="I64" s="48" t="str">
        <f>IF(Indicateurs!I47&gt;40,"extremely high",IF(Indicateurs!I47&gt;30,"very high",IF(Indicateurs!I47&gt;=20,"high",IF(Indicateurs!I47&gt;=10,"moderate","low"))))</f>
        <v>extremely high</v>
      </c>
      <c r="J64" s="47" t="str">
        <f>IF(Indicateurs!J47&gt;20,"extremely high",IF(Indicateurs!J47&gt;15,"very high",IF(Indicateurs!J47&gt;=10,"high",IF(Indicateurs!J47&gt;=5,"moderate","low"))))</f>
        <v>low</v>
      </c>
      <c r="K64" s="47" t="str">
        <f>IF(Indicateurs!K47&gt;50,"extremely high",IF(Indicateurs!K47&gt;40,"very high",IF(Indicateurs!K47&gt;=30,"high",IF(Indicateurs!K47&gt;=20,"moderate","low"))))</f>
        <v>very high</v>
      </c>
      <c r="L64" s="47" t="str">
        <f>IF(Indicateurs!L47&gt;=62,"extremely high",
IF(Indicateurs!L47&gt;=39,"very high",
IF(Indicateurs!L47&gt;=33,"high",
IF(Indicateurs!L47&gt;=15,"moderate","low"))))</f>
        <v>moderate</v>
      </c>
      <c r="M64" s="47" t="str">
        <f>IF(Indicateurs!M47&gt;=95,"extremely high",
IF(Indicateurs!M47&gt;=77,"very high",
IF(Indicateurs!M47&gt;=74,"high",
IF(Indicateurs!M47&gt;=59,"moderate","low"))))</f>
        <v>low</v>
      </c>
      <c r="N64" s="47" t="str">
        <f>IF(Indicateurs!N47&gt;=64,"extremely high",
IF(Indicateurs!N47&gt;=42,"very high",
IF(Indicateurs!N47&gt;=39,"high",
IF(Indicateurs!N47&gt;=20,"moderate","low"))))</f>
        <v>moderate</v>
      </c>
      <c r="O64" s="47" t="str">
        <f>IF(Indicateurs!O47&gt;40,"extremely high",IF(Indicateurs!O47&gt;30,"very high",IF(Indicateurs!O47&gt;=20,"high",IF(Indicateurs!O47&gt;=10,"moderate","low"))))</f>
        <v>very high</v>
      </c>
      <c r="P64" s="47" t="str">
        <f>IF(Indicateurs!P47&gt;70,"extremely high",IF(Indicateurs!P47&gt;60,"very high",IF(Indicateurs!P47&gt;=50,"high",IF(Indicateurs!P47&gt;=40,"moderate","low"))))</f>
        <v>low</v>
      </c>
      <c r="Q64" s="47" t="str">
        <f>IF(Indicateurs!Q47&gt;40,"extremely high",IF(Indicateurs!Q47&gt;30,"very high",IF(Indicateurs!Q47&gt;=20,"high",IF(Indicateurs!Q47&gt;=10,"moderate","low"))))</f>
        <v>extremely high</v>
      </c>
      <c r="R64" s="47" t="str">
        <f>IF(Indicateurs!R47&gt;40,"extremely high",IF(Indicateurs!R47&gt;30,"very high",IF(Indicateurs!R47&gt;=20,"high",IF(Indicateurs!R47&gt;=10,"moderate","low"))))</f>
        <v>moderate</v>
      </c>
      <c r="S64" s="67" t="str">
        <f>IF(Indicateurs!S47&gt;85,"extremely high",IF(Indicateurs!S47&gt;70,"very high",IF(Indicateurs!S47&gt;=55,"high",IF(Indicateurs!S47&gt;=40,"moderate","low"))))</f>
        <v>low</v>
      </c>
    </row>
    <row r="65" spans="1:19">
      <c r="A65" s="110" t="s">
        <v>137</v>
      </c>
      <c r="B65" s="76" t="s">
        <v>144</v>
      </c>
      <c r="C65" s="77">
        <f t="shared" si="3"/>
        <v>4</v>
      </c>
      <c r="D65" s="29">
        <f t="shared" si="4"/>
        <v>2</v>
      </c>
      <c r="E65" s="29">
        <f t="shared" si="5"/>
        <v>1</v>
      </c>
      <c r="F65" s="47" t="str">
        <f>IF(Indicateurs!F60&gt;60,"extremely high",IF(Indicateurs!F60&gt;50,"very high",IF(Indicateurs!F60&gt;=40,"high",IF(Indicateurs!F60&gt;=30,"moderate","low"))))</f>
        <v>moderate</v>
      </c>
      <c r="G65" s="47" t="str">
        <f>IF(Indicateurs!G60&gt;60,"extremely high",IF(Indicateurs!G60&gt;50,"very high",IF(Indicateurs!G60&gt;=40,"high",IF(Indicateurs!G60&gt;=30,"moderate","low"))))</f>
        <v>low</v>
      </c>
      <c r="H65" s="65" t="str">
        <f>IF(Indicateurs!H60&gt;25%,"extremely high",IF(Indicateurs!H60&gt;20%,"very high",IF(Indicateurs!H60&gt;=15%,"high",IF(Indicateurs!H60&gt;=10%,"moderate","low"))))</f>
        <v>low</v>
      </c>
      <c r="I65" s="48" t="str">
        <f>IF(Indicateurs!I60&gt;40,"extremely high",IF(Indicateurs!I60&gt;30,"very high",IF(Indicateurs!I60&gt;=20,"high",IF(Indicateurs!I60&gt;=10,"moderate","low"))))</f>
        <v>high</v>
      </c>
      <c r="J65" s="47" t="str">
        <f>IF(Indicateurs!J60&gt;20,"extremely high",IF(Indicateurs!J60&gt;15,"very high",IF(Indicateurs!J60&gt;=10,"high",IF(Indicateurs!J60&gt;=5,"moderate","low"))))</f>
        <v>low</v>
      </c>
      <c r="K65" s="47" t="str">
        <f>IF(Indicateurs!K60&gt;50,"extremely high",IF(Indicateurs!K60&gt;40,"very high",IF(Indicateurs!K60&gt;=30,"high",IF(Indicateurs!K60&gt;=20,"moderate","low"))))</f>
        <v>extremely high</v>
      </c>
      <c r="L65" s="47" t="str">
        <f>IF(Indicateurs!L60&gt;=62,"extremely high",
IF(Indicateurs!L60&gt;=39,"very high",
IF(Indicateurs!L60&gt;=33,"high",
IF(Indicateurs!L60&gt;=15,"moderate","low"))))</f>
        <v>low</v>
      </c>
      <c r="M65" s="47" t="str">
        <f>IF(Indicateurs!M60&gt;=95,"extremely high",
IF(Indicateurs!M60&gt;=77,"very high",
IF(Indicateurs!M60&gt;=74,"high",
IF(Indicateurs!M60&gt;=59,"moderate","low"))))</f>
        <v>very high</v>
      </c>
      <c r="N65" s="47" t="str">
        <f>IF(Indicateurs!N60&gt;=64,"extremely high",
IF(Indicateurs!N60&gt;=42,"very high",
IF(Indicateurs!N60&gt;=39,"high",
IF(Indicateurs!N60&gt;=20,"moderate","low"))))</f>
        <v>high</v>
      </c>
      <c r="O65" s="47" t="str">
        <f>IF(Indicateurs!O60&gt;40,"extremely high",IF(Indicateurs!O60&gt;30,"very high",IF(Indicateurs!O60&gt;=20,"high",IF(Indicateurs!O60&gt;=10,"moderate","low"))))</f>
        <v>high</v>
      </c>
      <c r="P65" s="47" t="str">
        <f>IF(Indicateurs!P60&gt;70,"extremely high",IF(Indicateurs!P60&gt;60,"very high",IF(Indicateurs!P60&gt;=50,"high",IF(Indicateurs!P60&gt;=40,"moderate","low"))))</f>
        <v>high</v>
      </c>
      <c r="Q65" s="47" t="str">
        <f>IF(Indicateurs!Q60&gt;40,"extremely high",IF(Indicateurs!Q60&gt;30,"very high",IF(Indicateurs!Q60&gt;=20,"high",IF(Indicateurs!Q60&gt;=10,"moderate","low"))))</f>
        <v>low</v>
      </c>
      <c r="R65" s="47" t="str">
        <f>IF(Indicateurs!R60&gt;40,"extremely high",IF(Indicateurs!R60&gt;30,"very high",IF(Indicateurs!R60&gt;=20,"high",IF(Indicateurs!R60&gt;=10,"moderate","low"))))</f>
        <v>low</v>
      </c>
      <c r="S65" s="67" t="str">
        <f>IF(Indicateurs!S60&gt;85,"extremely high",IF(Indicateurs!S60&gt;70,"very high",IF(Indicateurs!S60&gt;=55,"high",IF(Indicateurs!S60&gt;=40,"moderate","low"))))</f>
        <v>moderate</v>
      </c>
    </row>
    <row r="66" spans="1:19">
      <c r="A66" s="110" t="s">
        <v>84</v>
      </c>
      <c r="B66" s="76" t="s">
        <v>89</v>
      </c>
      <c r="C66" s="77">
        <f t="shared" si="3"/>
        <v>3</v>
      </c>
      <c r="D66" s="29">
        <f t="shared" si="4"/>
        <v>1</v>
      </c>
      <c r="E66" s="29">
        <f t="shared" si="5"/>
        <v>1</v>
      </c>
      <c r="F66" s="47" t="str">
        <f>IF(Indicateurs!F7&gt;60,"extremely high",IF(Indicateurs!F7&gt;50,"very high",IF(Indicateurs!F7&gt;=40,"high",IF(Indicateurs!F7&gt;=30,"moderate","low"))))</f>
        <v>low</v>
      </c>
      <c r="G66" s="47" t="str">
        <f>IF(Indicateurs!G7&gt;60,"extremely high",IF(Indicateurs!G7&gt;50,"very high",IF(Indicateurs!G7&gt;=40,"high",IF(Indicateurs!G7&gt;=30,"moderate","low"))))</f>
        <v>low</v>
      </c>
      <c r="H66" s="65" t="str">
        <f>IF(Indicateurs!H7&gt;25%,"extremely high",IF(Indicateurs!H7&gt;20%,"very high",IF(Indicateurs!H7&gt;=15%,"high",IF(Indicateurs!H7&gt;=10%,"moderate","low"))))</f>
        <v>low</v>
      </c>
      <c r="I66" s="48" t="str">
        <f>IF(Indicateurs!I7&gt;40,"extremely high",IF(Indicateurs!I7&gt;30,"very high",IF(Indicateurs!I7&gt;=20,"high",IF(Indicateurs!I7&gt;=10,"moderate","low"))))</f>
        <v>low</v>
      </c>
      <c r="J66" s="47" t="str">
        <f>IF(Indicateurs!J7&gt;20,"extremely high",IF(Indicateurs!J7&gt;15,"very high",IF(Indicateurs!J7&gt;=10,"high",IF(Indicateurs!J7&gt;=5,"moderate","low"))))</f>
        <v>low</v>
      </c>
      <c r="K66" s="47" t="str">
        <f>IF(Indicateurs!K7&gt;50,"extremely high",IF(Indicateurs!K7&gt;40,"very high",IF(Indicateurs!K7&gt;=30,"high",IF(Indicateurs!K7&gt;=20,"moderate","low"))))</f>
        <v>moderate</v>
      </c>
      <c r="L66" s="47" t="str">
        <f>IF(Indicateurs!L7&gt;=62,"extremely high",
IF(Indicateurs!L7&gt;=39,"very high",
IF(Indicateurs!L7&gt;=33,"high",
IF(Indicateurs!L7&gt;=15,"moderate","low"))))</f>
        <v>low</v>
      </c>
      <c r="M66" s="47" t="str">
        <f>IF(Indicateurs!M7&gt;=95,"extremely high",
IF(Indicateurs!M7&gt;=77,"very high",
IF(Indicateurs!M7&gt;=74,"high",
IF(Indicateurs!M7&gt;=59,"moderate","low"))))</f>
        <v>low</v>
      </c>
      <c r="N66" s="47" t="str">
        <f>IF(Indicateurs!N7&gt;=64,"extremely high",
IF(Indicateurs!N7&gt;=42,"very high",
IF(Indicateurs!N7&gt;=39,"high",
IF(Indicateurs!N7&gt;=20,"moderate","low"))))</f>
        <v>very high</v>
      </c>
      <c r="O66" s="47" t="str">
        <f>IF(Indicateurs!O7&gt;40,"extremely high",IF(Indicateurs!O7&gt;30,"very high",IF(Indicateurs!O7&gt;=20,"high",IF(Indicateurs!O7&gt;=10,"moderate","low"))))</f>
        <v>low</v>
      </c>
      <c r="P66" s="47" t="str">
        <f>IF(Indicateurs!P7&gt;70,"extremely high",IF(Indicateurs!P7&gt;60,"very high",IF(Indicateurs!P7&gt;=50,"high",IF(Indicateurs!P7&gt;=40,"moderate","low"))))</f>
        <v>low</v>
      </c>
      <c r="Q66" s="47" t="str">
        <f>IF(Indicateurs!Q7&gt;40,"extremely high",IF(Indicateurs!Q7&gt;30,"very high",IF(Indicateurs!Q7&gt;=20,"high",IF(Indicateurs!Q7&gt;=10,"moderate","low"))))</f>
        <v>moderate</v>
      </c>
      <c r="R66" s="47" t="str">
        <f>IF(Indicateurs!R7&gt;40,"extremely high",IF(Indicateurs!R7&gt;30,"very high",IF(Indicateurs!R7&gt;=20,"high",IF(Indicateurs!R7&gt;=10,"moderate","low"))))</f>
        <v>low</v>
      </c>
      <c r="S66" s="67" t="str">
        <f>IF(Indicateurs!S7&gt;85,"extremely high",IF(Indicateurs!S7&gt;70,"very high",IF(Indicateurs!S7&gt;=55,"high",IF(Indicateurs!S7&gt;=40,"moderate","low"))))</f>
        <v>low</v>
      </c>
    </row>
    <row r="67" spans="1:19">
      <c r="A67" s="110" t="s">
        <v>84</v>
      </c>
      <c r="B67" s="76" t="s">
        <v>102</v>
      </c>
      <c r="C67" s="77">
        <f t="shared" ref="C67:C98" si="6">SUM(D67)+(E67)*2</f>
        <v>3</v>
      </c>
      <c r="D67" s="29">
        <f t="shared" ref="D67:D74" si="7">SUM(IF(F67="extremely high",5,IF(F67="very high",4,
IF(F67="high",3,
IF(F67="moderate",2,
IF(F67="low",1,0))))))</f>
        <v>1</v>
      </c>
      <c r="E67" s="29">
        <f t="shared" ref="E67:E74" si="8">SUM(IF(G67="extremely high",5,IF(G67="very high",4,
IF(G67="high",3,
IF(G67="moderate",2,
IF(G67="low",1,0))))))</f>
        <v>1</v>
      </c>
      <c r="F67" s="47" t="str">
        <f>IF(Indicateurs!F20&gt;60,"extremely high",IF(Indicateurs!F20&gt;50,"very high",IF(Indicateurs!F20&gt;=40,"high",IF(Indicateurs!F20&gt;=30,"moderate","low"))))</f>
        <v>low</v>
      </c>
      <c r="G67" s="47" t="str">
        <f>IF(Indicateurs!G20&gt;60,"extremely high",IF(Indicateurs!G20&gt;50,"very high",IF(Indicateurs!G20&gt;=40,"high",IF(Indicateurs!G20&gt;=30,"moderate","low"))))</f>
        <v>low</v>
      </c>
      <c r="H67" s="65" t="str">
        <f>IF(Indicateurs!H20&gt;25%,"extremely high",IF(Indicateurs!H20&gt;20%,"very high",IF(Indicateurs!H20&gt;=15%,"high",IF(Indicateurs!H20&gt;=10%,"moderate","low"))))</f>
        <v>low</v>
      </c>
      <c r="I67" s="48" t="str">
        <f>IF(Indicateurs!I20&gt;40,"extremely high",IF(Indicateurs!I20&gt;30,"very high",IF(Indicateurs!I20&gt;=20,"high",IF(Indicateurs!I20&gt;=10,"moderate","low"))))</f>
        <v>low</v>
      </c>
      <c r="J67" s="47" t="str">
        <f>IF(Indicateurs!J20&gt;20,"extremely high",IF(Indicateurs!J20&gt;15,"very high",IF(Indicateurs!J20&gt;=10,"high",IF(Indicateurs!J20&gt;=5,"moderate","low"))))</f>
        <v>low</v>
      </c>
      <c r="K67" s="47" t="str">
        <f>IF(Indicateurs!K20&gt;50,"extremely high",IF(Indicateurs!K20&gt;40,"very high",IF(Indicateurs!K20&gt;=30,"high",IF(Indicateurs!K20&gt;=20,"moderate","low"))))</f>
        <v>low</v>
      </c>
      <c r="L67" s="47" t="str">
        <f>IF(Indicateurs!L20&gt;=62,"extremely high",
IF(Indicateurs!L20&gt;=39,"very high",
IF(Indicateurs!L20&gt;=33,"high",
IF(Indicateurs!L20&gt;=15,"moderate","low"))))</f>
        <v>very high</v>
      </c>
      <c r="M67" s="47" t="str">
        <f>IF(Indicateurs!M20&gt;=95,"extremely high",
IF(Indicateurs!M20&gt;=77,"very high",
IF(Indicateurs!M20&gt;=74,"high",
IF(Indicateurs!M20&gt;=59,"moderate","low"))))</f>
        <v>very high</v>
      </c>
      <c r="N67" s="47" t="str">
        <f>IF(Indicateurs!N20&gt;=64,"extremely high",
IF(Indicateurs!N20&gt;=42,"very high",
IF(Indicateurs!N20&gt;=39,"high",
IF(Indicateurs!N20&gt;=20,"moderate","low"))))</f>
        <v>very high</v>
      </c>
      <c r="O67" s="47" t="str">
        <f>IF(Indicateurs!O20&gt;40,"extremely high",IF(Indicateurs!O20&gt;30,"very high",IF(Indicateurs!O20&gt;=20,"high",IF(Indicateurs!O20&gt;=10,"moderate","low"))))</f>
        <v>high</v>
      </c>
      <c r="P67" s="47" t="str">
        <f>IF(Indicateurs!P20&gt;70,"extremely high",IF(Indicateurs!P20&gt;60,"very high",IF(Indicateurs!P20&gt;=50,"high",IF(Indicateurs!P20&gt;=40,"moderate","low"))))</f>
        <v>low</v>
      </c>
      <c r="Q67" s="47" t="str">
        <f>IF(Indicateurs!Q20&gt;40,"extremely high",IF(Indicateurs!Q20&gt;30,"very high",IF(Indicateurs!Q20&gt;=20,"high",IF(Indicateurs!Q20&gt;=10,"moderate","low"))))</f>
        <v>low</v>
      </c>
      <c r="R67" s="47" t="str">
        <f>IF(Indicateurs!R20&gt;40,"extremely high",IF(Indicateurs!R20&gt;30,"very high",IF(Indicateurs!R20&gt;=20,"high",IF(Indicateurs!R20&gt;=10,"moderate","low"))))</f>
        <v>moderate</v>
      </c>
      <c r="S67" s="67" t="str">
        <f>IF(Indicateurs!S20&gt;85,"extremely high",IF(Indicateurs!S20&gt;70,"very high",IF(Indicateurs!S20&gt;=55,"high",IF(Indicateurs!S20&gt;=40,"moderate","low"))))</f>
        <v>high</v>
      </c>
    </row>
    <row r="68" spans="1:19">
      <c r="A68" s="110" t="s">
        <v>112</v>
      </c>
      <c r="B68" s="76" t="s">
        <v>116</v>
      </c>
      <c r="C68" s="77">
        <f t="shared" si="6"/>
        <v>3</v>
      </c>
      <c r="D68" s="29">
        <f t="shared" si="7"/>
        <v>1</v>
      </c>
      <c r="E68" s="29">
        <f t="shared" si="8"/>
        <v>1</v>
      </c>
      <c r="F68" s="47" t="str">
        <f>IF(Indicateurs!F33&gt;60,"extremely high",IF(Indicateurs!F33&gt;50,"very high",IF(Indicateurs!F33&gt;=40,"high",IF(Indicateurs!F33&gt;=30,"moderate","low"))))</f>
        <v>low</v>
      </c>
      <c r="G68" s="47" t="str">
        <f>IF(Indicateurs!G33&gt;60,"extremely high",IF(Indicateurs!G33&gt;50,"very high",IF(Indicateurs!G33&gt;=40,"high",IF(Indicateurs!G33&gt;=30,"moderate","low"))))</f>
        <v>low</v>
      </c>
      <c r="H68" s="65" t="str">
        <f>IF(Indicateurs!H33&gt;25%,"extremely high",IF(Indicateurs!H33&gt;20%,"very high",IF(Indicateurs!H33&gt;=15%,"high",IF(Indicateurs!H33&gt;=10%,"moderate","low"))))</f>
        <v>low</v>
      </c>
      <c r="I68" s="48" t="str">
        <f>IF(Indicateurs!I33&gt;40,"extremely high",IF(Indicateurs!I33&gt;30,"very high",IF(Indicateurs!I33&gt;=20,"high",IF(Indicateurs!I33&gt;=10,"moderate","low"))))</f>
        <v>extremely high</v>
      </c>
      <c r="J68" s="47" t="str">
        <f>IF(Indicateurs!J33&gt;20,"extremely high",IF(Indicateurs!J33&gt;15,"very high",IF(Indicateurs!J33&gt;=10,"high",IF(Indicateurs!J33&gt;=5,"moderate","low"))))</f>
        <v>low</v>
      </c>
      <c r="K68" s="47" t="str">
        <f>IF(Indicateurs!K33&gt;50,"extremely high",IF(Indicateurs!K33&gt;40,"very high",IF(Indicateurs!K33&gt;=30,"high",IF(Indicateurs!K33&gt;=20,"moderate","low"))))</f>
        <v>extremely high</v>
      </c>
      <c r="L68" s="47" t="str">
        <f>IF(Indicateurs!L33&gt;=62,"extremely high",
IF(Indicateurs!L33&gt;=39,"very high",
IF(Indicateurs!L33&gt;=33,"high",
IF(Indicateurs!L33&gt;=15,"moderate","low"))))</f>
        <v>moderate</v>
      </c>
      <c r="M68" s="47" t="str">
        <f>IF(Indicateurs!M33&gt;=95,"extremely high",
IF(Indicateurs!M33&gt;=77,"very high",
IF(Indicateurs!M33&gt;=74,"high",
IF(Indicateurs!M33&gt;=59,"moderate","low"))))</f>
        <v>low</v>
      </c>
      <c r="N68" s="47" t="str">
        <f>IF(Indicateurs!N33&gt;=64,"extremely high",
IF(Indicateurs!N33&gt;=42,"very high",
IF(Indicateurs!N33&gt;=39,"high",
IF(Indicateurs!N33&gt;=20,"moderate","low"))))</f>
        <v>moderate</v>
      </c>
      <c r="O68" s="47" t="str">
        <f>IF(Indicateurs!O33&gt;40,"extremely high",IF(Indicateurs!O33&gt;30,"very high",IF(Indicateurs!O33&gt;=20,"high",IF(Indicateurs!O33&gt;=10,"moderate","low"))))</f>
        <v>high</v>
      </c>
      <c r="P68" s="47" t="str">
        <f>IF(Indicateurs!P33&gt;70,"extremely high",IF(Indicateurs!P33&gt;60,"very high",IF(Indicateurs!P33&gt;=50,"high",IF(Indicateurs!P33&gt;=40,"moderate","low"))))</f>
        <v>low</v>
      </c>
      <c r="Q68" s="47" t="str">
        <f>IF(Indicateurs!Q33&gt;40,"extremely high",IF(Indicateurs!Q33&gt;30,"very high",IF(Indicateurs!Q33&gt;=20,"high",IF(Indicateurs!Q33&gt;=10,"moderate","low"))))</f>
        <v>very high</v>
      </c>
      <c r="R68" s="47" t="str">
        <f>IF(Indicateurs!R33&gt;40,"extremely high",IF(Indicateurs!R33&gt;30,"very high",IF(Indicateurs!R33&gt;=20,"high",IF(Indicateurs!R33&gt;=10,"moderate","low"))))</f>
        <v>low</v>
      </c>
      <c r="S68" s="67" t="str">
        <f>IF(Indicateurs!S33&gt;85,"extremely high",IF(Indicateurs!S33&gt;70,"very high",IF(Indicateurs!S33&gt;=55,"high",IF(Indicateurs!S33&gt;=40,"moderate","low"))))</f>
        <v>low</v>
      </c>
    </row>
    <row r="69" spans="1:19">
      <c r="A69" s="110" t="s">
        <v>112</v>
      </c>
      <c r="B69" s="76" t="s">
        <v>117</v>
      </c>
      <c r="C69" s="77">
        <f t="shared" si="6"/>
        <v>3</v>
      </c>
      <c r="D69" s="29">
        <f t="shared" si="7"/>
        <v>1</v>
      </c>
      <c r="E69" s="29">
        <f t="shared" si="8"/>
        <v>1</v>
      </c>
      <c r="F69" s="47" t="str">
        <f>IF(Indicateurs!F34&gt;60,"extremely high",IF(Indicateurs!F34&gt;50,"very high",IF(Indicateurs!F34&gt;=40,"high",IF(Indicateurs!F34&gt;=30,"moderate","low"))))</f>
        <v>low</v>
      </c>
      <c r="G69" s="47" t="str">
        <f>IF(Indicateurs!G34&gt;60,"extremely high",IF(Indicateurs!G34&gt;50,"very high",IF(Indicateurs!G34&gt;=40,"high",IF(Indicateurs!G34&gt;=30,"moderate","low"))))</f>
        <v>low</v>
      </c>
      <c r="H69" s="65" t="str">
        <f>IF(Indicateurs!H34&gt;25%,"extremely high",IF(Indicateurs!H34&gt;20%,"very high",IF(Indicateurs!H34&gt;=15%,"high",IF(Indicateurs!H34&gt;=10%,"moderate","low"))))</f>
        <v>low</v>
      </c>
      <c r="I69" s="48" t="str">
        <f>IF(Indicateurs!I34&gt;40,"extremely high",IF(Indicateurs!I34&gt;30,"very high",IF(Indicateurs!I34&gt;=20,"high",IF(Indicateurs!I34&gt;=10,"moderate","low"))))</f>
        <v>low</v>
      </c>
      <c r="J69" s="47" t="str">
        <f>IF(Indicateurs!J34&gt;20,"extremely high",IF(Indicateurs!J34&gt;15,"very high",IF(Indicateurs!J34&gt;=10,"high",IF(Indicateurs!J34&gt;=5,"moderate","low"))))</f>
        <v>low</v>
      </c>
      <c r="K69" s="47" t="str">
        <f>IF(Indicateurs!K34&gt;50,"extremely high",IF(Indicateurs!K34&gt;40,"very high",IF(Indicateurs!K34&gt;=30,"high",IF(Indicateurs!K34&gt;=20,"moderate","low"))))</f>
        <v>low</v>
      </c>
      <c r="L69" s="47" t="str">
        <f>IF(Indicateurs!L34&gt;=62,"extremely high",
IF(Indicateurs!L34&gt;=39,"very high",
IF(Indicateurs!L34&gt;=33,"high",
IF(Indicateurs!L34&gt;=15,"moderate","low"))))</f>
        <v>low</v>
      </c>
      <c r="M69" s="47" t="str">
        <f>IF(Indicateurs!M34&gt;=95,"extremely high",
IF(Indicateurs!M34&gt;=77,"very high",
IF(Indicateurs!M34&gt;=74,"high",
IF(Indicateurs!M34&gt;=59,"moderate","low"))))</f>
        <v>low</v>
      </c>
      <c r="N69" s="47" t="str">
        <f>IF(Indicateurs!N34&gt;=64,"extremely high",
IF(Indicateurs!N34&gt;=42,"very high",
IF(Indicateurs!N34&gt;=39,"high",
IF(Indicateurs!N34&gt;=20,"moderate","low"))))</f>
        <v>moderate</v>
      </c>
      <c r="O69" s="47" t="str">
        <f>IF(Indicateurs!O34&gt;40,"extremely high",IF(Indicateurs!O34&gt;30,"very high",IF(Indicateurs!O34&gt;=20,"high",IF(Indicateurs!O34&gt;=10,"moderate","low"))))</f>
        <v>low</v>
      </c>
      <c r="P69" s="47" t="str">
        <f>IF(Indicateurs!P34&gt;70,"extremely high",IF(Indicateurs!P34&gt;60,"very high",IF(Indicateurs!P34&gt;=50,"high",IF(Indicateurs!P34&gt;=40,"moderate","low"))))</f>
        <v>low</v>
      </c>
      <c r="Q69" s="47" t="str">
        <f>IF(Indicateurs!Q34&gt;40,"extremely high",IF(Indicateurs!Q34&gt;30,"very high",IF(Indicateurs!Q34&gt;=20,"high",IF(Indicateurs!Q34&gt;=10,"moderate","low"))))</f>
        <v>high</v>
      </c>
      <c r="R69" s="47" t="str">
        <f>IF(Indicateurs!R34&gt;40,"extremely high",IF(Indicateurs!R34&gt;30,"very high",IF(Indicateurs!R34&gt;=20,"high",IF(Indicateurs!R34&gt;=10,"moderate","low"))))</f>
        <v>low</v>
      </c>
      <c r="S69" s="67" t="str">
        <f>IF(Indicateurs!S34&gt;85,"extremely high",IF(Indicateurs!S34&gt;70,"very high",IF(Indicateurs!S34&gt;=55,"high",IF(Indicateurs!S34&gt;=40,"moderate","low"))))</f>
        <v>low</v>
      </c>
    </row>
    <row r="70" spans="1:19">
      <c r="A70" s="110" t="s">
        <v>112</v>
      </c>
      <c r="B70" s="76" t="s">
        <v>118</v>
      </c>
      <c r="C70" s="77">
        <f t="shared" si="6"/>
        <v>3</v>
      </c>
      <c r="D70" s="29">
        <f t="shared" si="7"/>
        <v>1</v>
      </c>
      <c r="E70" s="29">
        <f t="shared" si="8"/>
        <v>1</v>
      </c>
      <c r="F70" s="47" t="str">
        <f>IF(Indicateurs!F35&gt;60,"extremely high",IF(Indicateurs!F35&gt;50,"very high",IF(Indicateurs!F35&gt;=40,"high",IF(Indicateurs!F35&gt;=30,"moderate","low"))))</f>
        <v>low</v>
      </c>
      <c r="G70" s="47" t="str">
        <f>IF(Indicateurs!G35&gt;60,"extremely high",IF(Indicateurs!G35&gt;50,"very high",IF(Indicateurs!G35&gt;=40,"high",IF(Indicateurs!G35&gt;=30,"moderate","low"))))</f>
        <v>low</v>
      </c>
      <c r="H70" s="65" t="str">
        <f>IF(Indicateurs!H35&gt;25%,"extremely high",IF(Indicateurs!H35&gt;20%,"very high",IF(Indicateurs!H35&gt;=15%,"high",IF(Indicateurs!H35&gt;=10%,"moderate","low"))))</f>
        <v>low</v>
      </c>
      <c r="I70" s="48" t="str">
        <f>IF(Indicateurs!I35&gt;40,"extremely high",IF(Indicateurs!I35&gt;30,"very high",IF(Indicateurs!I35&gt;=20,"high",IF(Indicateurs!I35&gt;=10,"moderate","low"))))</f>
        <v>low</v>
      </c>
      <c r="J70" s="47" t="str">
        <f>IF(Indicateurs!J35&gt;20,"extremely high",IF(Indicateurs!J35&gt;15,"very high",IF(Indicateurs!J35&gt;=10,"high",IF(Indicateurs!J35&gt;=5,"moderate","low"))))</f>
        <v>low</v>
      </c>
      <c r="K70" s="47" t="str">
        <f>IF(Indicateurs!K35&gt;50,"extremely high",IF(Indicateurs!K35&gt;40,"very high",IF(Indicateurs!K35&gt;=30,"high",IF(Indicateurs!K35&gt;=20,"moderate","low"))))</f>
        <v>moderate</v>
      </c>
      <c r="L70" s="47" t="str">
        <f>IF(Indicateurs!L35&gt;=62,"extremely high",
IF(Indicateurs!L35&gt;=39,"very high",
IF(Indicateurs!L35&gt;=33,"high",
IF(Indicateurs!L35&gt;=15,"moderate","low"))))</f>
        <v>low</v>
      </c>
      <c r="M70" s="47" t="str">
        <f>IF(Indicateurs!M35&gt;=95,"extremely high",
IF(Indicateurs!M35&gt;=77,"very high",
IF(Indicateurs!M35&gt;=74,"high",
IF(Indicateurs!M35&gt;=59,"moderate","low"))))</f>
        <v>low</v>
      </c>
      <c r="N70" s="47" t="str">
        <f>IF(Indicateurs!N35&gt;=64,"extremely high",
IF(Indicateurs!N35&gt;=42,"very high",
IF(Indicateurs!N35&gt;=39,"high",
IF(Indicateurs!N35&gt;=20,"moderate","low"))))</f>
        <v>low</v>
      </c>
      <c r="O70" s="47" t="str">
        <f>IF(Indicateurs!O35&gt;40,"extremely high",IF(Indicateurs!O35&gt;30,"very high",IF(Indicateurs!O35&gt;=20,"high",IF(Indicateurs!O35&gt;=10,"moderate","low"))))</f>
        <v>moderate</v>
      </c>
      <c r="P70" s="47" t="str">
        <f>IF(Indicateurs!P35&gt;70,"extremely high",IF(Indicateurs!P35&gt;60,"very high",IF(Indicateurs!P35&gt;=50,"high",IF(Indicateurs!P35&gt;=40,"moderate","low"))))</f>
        <v>low</v>
      </c>
      <c r="Q70" s="47" t="str">
        <f>IF(Indicateurs!Q35&gt;40,"extremely high",IF(Indicateurs!Q35&gt;30,"very high",IF(Indicateurs!Q35&gt;=20,"high",IF(Indicateurs!Q35&gt;=10,"moderate","low"))))</f>
        <v>high</v>
      </c>
      <c r="R70" s="47" t="str">
        <f>IF(Indicateurs!R35&gt;40,"extremely high",IF(Indicateurs!R35&gt;30,"very high",IF(Indicateurs!R35&gt;=20,"high",IF(Indicateurs!R35&gt;=10,"moderate","low"))))</f>
        <v>low</v>
      </c>
      <c r="S70" s="67" t="str">
        <f>IF(Indicateurs!S35&gt;85,"extremely high",IF(Indicateurs!S35&gt;70,"very high",IF(Indicateurs!S35&gt;=55,"high",IF(Indicateurs!S35&gt;=40,"moderate","low"))))</f>
        <v>low</v>
      </c>
    </row>
    <row r="71" spans="1:19">
      <c r="A71" s="110" t="s">
        <v>112</v>
      </c>
      <c r="B71" s="76" t="s">
        <v>124</v>
      </c>
      <c r="C71" s="77">
        <f t="shared" si="6"/>
        <v>3</v>
      </c>
      <c r="D71" s="29">
        <f t="shared" si="7"/>
        <v>1</v>
      </c>
      <c r="E71" s="29">
        <f t="shared" si="8"/>
        <v>1</v>
      </c>
      <c r="F71" s="47" t="str">
        <f>IF(Indicateurs!F41&gt;60,"extremely high",IF(Indicateurs!F41&gt;50,"very high",IF(Indicateurs!F41&gt;=40,"high",IF(Indicateurs!F41&gt;=30,"moderate","low"))))</f>
        <v>low</v>
      </c>
      <c r="G71" s="47" t="str">
        <f>IF(Indicateurs!G41&gt;60,"extremely high",IF(Indicateurs!G41&gt;50,"very high",IF(Indicateurs!G41&gt;=40,"high",IF(Indicateurs!G41&gt;=30,"moderate","low"))))</f>
        <v>low</v>
      </c>
      <c r="H71" s="65" t="str">
        <f>IF(Indicateurs!H41&gt;25%,"extremely high",IF(Indicateurs!H41&gt;20%,"very high",IF(Indicateurs!H41&gt;=15%,"high",IF(Indicateurs!H41&gt;=10%,"moderate","low"))))</f>
        <v>low</v>
      </c>
      <c r="I71" s="48" t="str">
        <f>IF(Indicateurs!I41&gt;40,"extremely high",IF(Indicateurs!I41&gt;30,"very high",IF(Indicateurs!I41&gt;=20,"high",IF(Indicateurs!I41&gt;=10,"moderate","low"))))</f>
        <v>very high</v>
      </c>
      <c r="J71" s="47" t="str">
        <f>IF(Indicateurs!J41&gt;20,"extremely high",IF(Indicateurs!J41&gt;15,"very high",IF(Indicateurs!J41&gt;=10,"high",IF(Indicateurs!J41&gt;=5,"moderate","low"))))</f>
        <v>low</v>
      </c>
      <c r="K71" s="47" t="str">
        <f>IF(Indicateurs!K41&gt;50,"extremely high",IF(Indicateurs!K41&gt;40,"very high",IF(Indicateurs!K41&gt;=30,"high",IF(Indicateurs!K41&gt;=20,"moderate","low"))))</f>
        <v>extremely high</v>
      </c>
      <c r="L71" s="47" t="str">
        <f>IF(Indicateurs!L41&gt;=62,"extremely high",
IF(Indicateurs!L41&gt;=39,"very high",
IF(Indicateurs!L41&gt;=33,"high",
IF(Indicateurs!L41&gt;=15,"moderate","low"))))</f>
        <v>very high</v>
      </c>
      <c r="M71" s="47" t="str">
        <f>IF(Indicateurs!M41&gt;=95,"extremely high",
IF(Indicateurs!M41&gt;=77,"very high",
IF(Indicateurs!M41&gt;=74,"high",
IF(Indicateurs!M41&gt;=59,"moderate","low"))))</f>
        <v>low</v>
      </c>
      <c r="N71" s="47" t="str">
        <f>IF(Indicateurs!N41&gt;=64,"extremely high",
IF(Indicateurs!N41&gt;=42,"very high",
IF(Indicateurs!N41&gt;=39,"high",
IF(Indicateurs!N41&gt;=20,"moderate","low"))))</f>
        <v>moderate</v>
      </c>
      <c r="O71" s="47" t="str">
        <f>IF(Indicateurs!O41&gt;40,"extremely high",IF(Indicateurs!O41&gt;30,"very high",IF(Indicateurs!O41&gt;=20,"high",IF(Indicateurs!O41&gt;=10,"moderate","low"))))</f>
        <v>moderate</v>
      </c>
      <c r="P71" s="47" t="str">
        <f>IF(Indicateurs!P41&gt;70,"extremely high",IF(Indicateurs!P41&gt;60,"very high",IF(Indicateurs!P41&gt;=50,"high",IF(Indicateurs!P41&gt;=40,"moderate","low"))))</f>
        <v>low</v>
      </c>
      <c r="Q71" s="47" t="str">
        <f>IF(Indicateurs!Q41&gt;40,"extremely high",IF(Indicateurs!Q41&gt;30,"very high",IF(Indicateurs!Q41&gt;=20,"high",IF(Indicateurs!Q41&gt;=10,"moderate","low"))))</f>
        <v>moderate</v>
      </c>
      <c r="R71" s="47" t="str">
        <f>IF(Indicateurs!R41&gt;40,"extremely high",IF(Indicateurs!R41&gt;30,"very high",IF(Indicateurs!R41&gt;=20,"high",IF(Indicateurs!R41&gt;=10,"moderate","low"))))</f>
        <v>low</v>
      </c>
      <c r="S71" s="67" t="str">
        <f>IF(Indicateurs!S41&gt;85,"extremely high",IF(Indicateurs!S41&gt;70,"very high",IF(Indicateurs!S41&gt;=55,"high",IF(Indicateurs!S41&gt;=40,"moderate","low"))))</f>
        <v>low</v>
      </c>
    </row>
    <row r="72" spans="1:19">
      <c r="A72" s="110" t="s">
        <v>112</v>
      </c>
      <c r="B72" s="76" t="s">
        <v>125</v>
      </c>
      <c r="C72" s="77">
        <f t="shared" si="6"/>
        <v>3</v>
      </c>
      <c r="D72" s="29">
        <f t="shared" si="7"/>
        <v>1</v>
      </c>
      <c r="E72" s="29">
        <f t="shared" si="8"/>
        <v>1</v>
      </c>
      <c r="F72" s="47" t="str">
        <f>IF(Indicateurs!F42&gt;60,"extremely high",IF(Indicateurs!F42&gt;50,"very high",IF(Indicateurs!F42&gt;=40,"high",IF(Indicateurs!F42&gt;=30,"moderate","low"))))</f>
        <v>low</v>
      </c>
      <c r="G72" s="47" t="str">
        <f>IF(Indicateurs!G42&gt;60,"extremely high",IF(Indicateurs!G42&gt;50,"very high",IF(Indicateurs!G42&gt;=40,"high",IF(Indicateurs!G42&gt;=30,"moderate","low"))))</f>
        <v>low</v>
      </c>
      <c r="H72" s="65" t="str">
        <f>IF(Indicateurs!H42&gt;25%,"extremely high",IF(Indicateurs!H42&gt;20%,"very high",IF(Indicateurs!H42&gt;=15%,"high",IF(Indicateurs!H42&gt;=10%,"moderate","low"))))</f>
        <v>low</v>
      </c>
      <c r="I72" s="48" t="str">
        <f>IF(Indicateurs!I42&gt;40,"extremely high",IF(Indicateurs!I42&gt;30,"very high",IF(Indicateurs!I42&gt;=20,"high",IF(Indicateurs!I42&gt;=10,"moderate","low"))))</f>
        <v>low</v>
      </c>
      <c r="J72" s="47" t="str">
        <f>IF(Indicateurs!J42&gt;20,"extremely high",IF(Indicateurs!J42&gt;15,"very high",IF(Indicateurs!J42&gt;=10,"high",IF(Indicateurs!J42&gt;=5,"moderate","low"))))</f>
        <v>low</v>
      </c>
      <c r="K72" s="47" t="str">
        <f>IF(Indicateurs!K42&gt;50,"extremely high",IF(Indicateurs!K42&gt;40,"very high",IF(Indicateurs!K42&gt;=30,"high",IF(Indicateurs!K42&gt;=20,"moderate","low"))))</f>
        <v>moderate</v>
      </c>
      <c r="L72" s="47" t="str">
        <f>IF(Indicateurs!L42&gt;=62,"extremely high",
IF(Indicateurs!L42&gt;=39,"very high",
IF(Indicateurs!L42&gt;=33,"high",
IF(Indicateurs!L42&gt;=15,"moderate","low"))))</f>
        <v>high</v>
      </c>
      <c r="M72" s="47" t="str">
        <f>IF(Indicateurs!M42&gt;=95,"extremely high",
IF(Indicateurs!M42&gt;=77,"very high",
IF(Indicateurs!M42&gt;=74,"high",
IF(Indicateurs!M42&gt;=59,"moderate","low"))))</f>
        <v>very high</v>
      </c>
      <c r="N72" s="47" t="str">
        <f>IF(Indicateurs!N42&gt;=64,"extremely high",
IF(Indicateurs!N42&gt;=42,"very high",
IF(Indicateurs!N42&gt;=39,"high",
IF(Indicateurs!N42&gt;=20,"moderate","low"))))</f>
        <v>high</v>
      </c>
      <c r="O72" s="47" t="str">
        <f>IF(Indicateurs!O42&gt;40,"extremely high",IF(Indicateurs!O42&gt;30,"very high",IF(Indicateurs!O42&gt;=20,"high",IF(Indicateurs!O42&gt;=10,"moderate","low"))))</f>
        <v>moderate</v>
      </c>
      <c r="P72" s="47" t="str">
        <f>IF(Indicateurs!P42&gt;70,"extremely high",IF(Indicateurs!P42&gt;60,"very high",IF(Indicateurs!P42&gt;=50,"high",IF(Indicateurs!P42&gt;=40,"moderate","low"))))</f>
        <v>low</v>
      </c>
      <c r="Q72" s="47" t="str">
        <f>IF(Indicateurs!Q42&gt;40,"extremely high",IF(Indicateurs!Q42&gt;30,"very high",IF(Indicateurs!Q42&gt;=20,"high",IF(Indicateurs!Q42&gt;=10,"moderate","low"))))</f>
        <v>low</v>
      </c>
      <c r="R72" s="47" t="str">
        <f>IF(Indicateurs!R42&gt;40,"extremely high",IF(Indicateurs!R42&gt;30,"very high",IF(Indicateurs!R42&gt;=20,"high",IF(Indicateurs!R42&gt;=10,"moderate","low"))))</f>
        <v>low</v>
      </c>
      <c r="S72" s="67" t="str">
        <f>IF(Indicateurs!S42&gt;85,"extremely high",IF(Indicateurs!S42&gt;70,"very high",IF(Indicateurs!S42&gt;=55,"high",IF(Indicateurs!S42&gt;=40,"moderate","low"))))</f>
        <v>low</v>
      </c>
    </row>
    <row r="73" spans="1:19">
      <c r="A73" s="110" t="s">
        <v>112</v>
      </c>
      <c r="B73" s="76" t="s">
        <v>131</v>
      </c>
      <c r="C73" s="77">
        <f t="shared" si="6"/>
        <v>3</v>
      </c>
      <c r="D73" s="29">
        <f t="shared" si="7"/>
        <v>1</v>
      </c>
      <c r="E73" s="29">
        <f t="shared" si="8"/>
        <v>1</v>
      </c>
      <c r="F73" s="47" t="str">
        <f>IF(Indicateurs!F48&gt;60,"extremely high",IF(Indicateurs!F48&gt;50,"very high",IF(Indicateurs!F48&gt;=40,"high",IF(Indicateurs!F48&gt;=30,"moderate","low"))))</f>
        <v>low</v>
      </c>
      <c r="G73" s="47" t="str">
        <f>IF(Indicateurs!G48&gt;60,"extremely high",IF(Indicateurs!G48&gt;50,"very high",IF(Indicateurs!G48&gt;=40,"high",IF(Indicateurs!G48&gt;=30,"moderate","low"))))</f>
        <v>low</v>
      </c>
      <c r="H73" s="65" t="str">
        <f>IF(Indicateurs!H48&gt;25%,"extremely high",IF(Indicateurs!H48&gt;20%,"very high",IF(Indicateurs!H48&gt;=15%,"high",IF(Indicateurs!H48&gt;=10%,"moderate","low"))))</f>
        <v>low</v>
      </c>
      <c r="I73" s="48" t="str">
        <f>IF(Indicateurs!I48&gt;40,"extremely high",IF(Indicateurs!I48&gt;30,"very high",IF(Indicateurs!I48&gt;=20,"high",IF(Indicateurs!I48&gt;=10,"moderate","low"))))</f>
        <v>moderate</v>
      </c>
      <c r="J73" s="47" t="str">
        <f>IF(Indicateurs!J48&gt;20,"extremely high",IF(Indicateurs!J48&gt;15,"very high",IF(Indicateurs!J48&gt;=10,"high",IF(Indicateurs!J48&gt;=5,"moderate","low"))))</f>
        <v>low</v>
      </c>
      <c r="K73" s="47" t="str">
        <f>IF(Indicateurs!K48&gt;50,"extremely high",IF(Indicateurs!K48&gt;40,"very high",IF(Indicateurs!K48&gt;=30,"high",IF(Indicateurs!K48&gt;=20,"moderate","low"))))</f>
        <v>extremely high</v>
      </c>
      <c r="L73" s="47" t="str">
        <f>IF(Indicateurs!L48&gt;=62,"extremely high",
IF(Indicateurs!L48&gt;=39,"very high",
IF(Indicateurs!L48&gt;=33,"high",
IF(Indicateurs!L48&gt;=15,"moderate","low"))))</f>
        <v>low</v>
      </c>
      <c r="M73" s="47" t="str">
        <f>IF(Indicateurs!M48&gt;=95,"extremely high",
IF(Indicateurs!M48&gt;=77,"very high",
IF(Indicateurs!M48&gt;=74,"high",
IF(Indicateurs!M48&gt;=59,"moderate","low"))))</f>
        <v>low</v>
      </c>
      <c r="N73" s="47" t="str">
        <f>IF(Indicateurs!N48&gt;=64,"extremely high",
IF(Indicateurs!N48&gt;=42,"very high",
IF(Indicateurs!N48&gt;=39,"high",
IF(Indicateurs!N48&gt;=20,"moderate","low"))))</f>
        <v>moderate</v>
      </c>
      <c r="O73" s="47" t="str">
        <f>IF(Indicateurs!O48&gt;40,"extremely high",IF(Indicateurs!O48&gt;30,"very high",IF(Indicateurs!O48&gt;=20,"high",IF(Indicateurs!O48&gt;=10,"moderate","low"))))</f>
        <v>moderate</v>
      </c>
      <c r="P73" s="47" t="str">
        <f>IF(Indicateurs!P48&gt;70,"extremely high",IF(Indicateurs!P48&gt;60,"very high",IF(Indicateurs!P48&gt;=50,"high",IF(Indicateurs!P48&gt;=40,"moderate","low"))))</f>
        <v>extremely high</v>
      </c>
      <c r="Q73" s="47" t="str">
        <f>IF(Indicateurs!Q48&gt;40,"extremely high",IF(Indicateurs!Q48&gt;30,"very high",IF(Indicateurs!Q48&gt;=20,"high",IF(Indicateurs!Q48&gt;=10,"moderate","low"))))</f>
        <v>extremely high</v>
      </c>
      <c r="R73" s="47" t="str">
        <f>IF(Indicateurs!R48&gt;40,"extremely high",IF(Indicateurs!R48&gt;30,"very high",IF(Indicateurs!R48&gt;=20,"high",IF(Indicateurs!R48&gt;=10,"moderate","low"))))</f>
        <v>low</v>
      </c>
      <c r="S73" s="67" t="str">
        <f>IF(Indicateurs!S48&gt;85,"extremely high",IF(Indicateurs!S48&gt;70,"very high",IF(Indicateurs!S48&gt;=55,"high",IF(Indicateurs!S48&gt;=40,"moderate","low"))))</f>
        <v>low</v>
      </c>
    </row>
    <row r="74" spans="1:19" ht="15" thickBot="1">
      <c r="A74" s="111" t="s">
        <v>112</v>
      </c>
      <c r="B74" s="78" t="s">
        <v>132</v>
      </c>
      <c r="C74" s="79">
        <f t="shared" si="6"/>
        <v>3</v>
      </c>
      <c r="D74" s="60">
        <f t="shared" si="7"/>
        <v>1</v>
      </c>
      <c r="E74" s="60">
        <f t="shared" si="8"/>
        <v>1</v>
      </c>
      <c r="F74" s="61" t="str">
        <f>IF(Indicateurs!F49&gt;60,"extremely high",IF(Indicateurs!F49&gt;50,"very high",IF(Indicateurs!F49&gt;=40,"high",IF(Indicateurs!F49&gt;=30,"moderate","low"))))</f>
        <v>low</v>
      </c>
      <c r="G74" s="61" t="str">
        <f>IF(Indicateurs!G49&gt;60,"extremely high",IF(Indicateurs!G49&gt;50,"very high",IF(Indicateurs!G49&gt;=40,"high",IF(Indicateurs!G49&gt;=30,"moderate","low"))))</f>
        <v>low</v>
      </c>
      <c r="H74" s="68" t="str">
        <f>IF(Indicateurs!H49&gt;25%,"extremely high",IF(Indicateurs!H49&gt;20%,"very high",IF(Indicateurs!H49&gt;=15%,"high",IF(Indicateurs!H49&gt;=10%,"moderate","low"))))</f>
        <v>low</v>
      </c>
      <c r="I74" s="62" t="str">
        <f>IF(Indicateurs!I49&gt;40,"extremely high",IF(Indicateurs!I49&gt;30,"very high",IF(Indicateurs!I49&gt;=20,"high",IF(Indicateurs!I49&gt;=10,"moderate","low"))))</f>
        <v>moderate</v>
      </c>
      <c r="J74" s="61" t="str">
        <f>IF(Indicateurs!J49&gt;20,"extremely high",IF(Indicateurs!J49&gt;15,"very high",IF(Indicateurs!J49&gt;=10,"high",IF(Indicateurs!J49&gt;=5,"moderate","low"))))</f>
        <v>low</v>
      </c>
      <c r="K74" s="61" t="str">
        <f>IF(Indicateurs!K49&gt;50,"extremely high",IF(Indicateurs!K49&gt;40,"very high",IF(Indicateurs!K49&gt;=30,"high",IF(Indicateurs!K49&gt;=20,"moderate","low"))))</f>
        <v>extremely high</v>
      </c>
      <c r="L74" s="61" t="str">
        <f>IF(Indicateurs!L49&gt;=62,"extremely high",
IF(Indicateurs!L49&gt;=39,"very high",
IF(Indicateurs!L49&gt;=33,"high",
IF(Indicateurs!L49&gt;=15,"moderate","low"))))</f>
        <v>moderate</v>
      </c>
      <c r="M74" s="61" t="str">
        <f>IF(Indicateurs!M49&gt;=95,"extremely high",
IF(Indicateurs!M49&gt;=77,"very high",
IF(Indicateurs!M49&gt;=74,"high",
IF(Indicateurs!M49&gt;=59,"moderate","low"))))</f>
        <v>very high</v>
      </c>
      <c r="N74" s="61" t="str">
        <f>IF(Indicateurs!N49&gt;=64,"extremely high",
IF(Indicateurs!N49&gt;=42,"very high",
IF(Indicateurs!N49&gt;=39,"high",
IF(Indicateurs!N49&gt;=20,"moderate","low"))))</f>
        <v>high</v>
      </c>
      <c r="O74" s="61" t="str">
        <f>IF(Indicateurs!O49&gt;40,"extremely high",IF(Indicateurs!O49&gt;30,"very high",IF(Indicateurs!O49&gt;=20,"high",IF(Indicateurs!O49&gt;=10,"moderate","low"))))</f>
        <v>very high</v>
      </c>
      <c r="P74" s="61" t="str">
        <f>IF(Indicateurs!P49&gt;70,"extremely high",IF(Indicateurs!P49&gt;60,"very high",IF(Indicateurs!P49&gt;=50,"high",IF(Indicateurs!P49&gt;=40,"moderate","low"))))</f>
        <v>low</v>
      </c>
      <c r="Q74" s="61" t="str">
        <f>IF(Indicateurs!Q49&gt;40,"extremely high",IF(Indicateurs!Q49&gt;30,"very high",IF(Indicateurs!Q49&gt;=20,"high",IF(Indicateurs!Q49&gt;=10,"moderate","low"))))</f>
        <v>moderate</v>
      </c>
      <c r="R74" s="61" t="str">
        <f>IF(Indicateurs!R49&gt;40,"extremely high",IF(Indicateurs!R49&gt;30,"very high",IF(Indicateurs!R49&gt;=20,"high",IF(Indicateurs!R49&gt;=10,"moderate","low"))))</f>
        <v>low</v>
      </c>
      <c r="S74" s="69" t="str">
        <f>IF(Indicateurs!S49&gt;85,"extremely high",IF(Indicateurs!S49&gt;70,"very high",IF(Indicateurs!S49&gt;=55,"high",IF(Indicateurs!S49&gt;=40,"moderate","low"))))</f>
        <v>moderate</v>
      </c>
    </row>
  </sheetData>
  <autoFilter ref="A2:S74" xr:uid="{7FB3F5A2-6B27-41C5-80D2-6A9B63E0E2F7}">
    <sortState xmlns:xlrd2="http://schemas.microsoft.com/office/spreadsheetml/2017/richdata2" ref="A3:S74">
      <sortCondition descending="1" ref="C2:C74"/>
    </sortState>
  </autoFilter>
  <mergeCells count="5">
    <mergeCell ref="F1:G1"/>
    <mergeCell ref="H1:N1"/>
    <mergeCell ref="O1:R1"/>
    <mergeCell ref="A1:B1"/>
    <mergeCell ref="C1:E1"/>
  </mergeCells>
  <conditionalFormatting sqref="A1 C1 F1:O1 S1 A2:I2 K2:S2 A3:S74">
    <cfRule type="cellIs" dxfId="4" priority="1" operator="equal">
      <formula>"low"</formula>
    </cfRule>
    <cfRule type="cellIs" dxfId="3" priority="2" operator="equal">
      <formula>"moderate"</formula>
    </cfRule>
    <cfRule type="cellIs" dxfId="2" priority="3" operator="equal">
      <formula>"high"</formula>
    </cfRule>
    <cfRule type="cellIs" dxfId="1" priority="4" operator="equal">
      <formula>"very high"</formula>
    </cfRule>
    <cfRule type="cellIs" dxfId="0" priority="5" operator="equal">
      <formula>"extremely high"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Seuil d'analyse</vt:lpstr>
      <vt:lpstr>Indicateurs</vt:lpstr>
      <vt:lpstr>Cadre d'analyse</vt:lpstr>
      <vt:lpstr>Priorisation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Maud LAMPREIA</dc:creator>
  <cp:keywords/>
  <dc:description/>
  <cp:lastModifiedBy>Maud LAMPREIA</cp:lastModifiedBy>
  <cp:revision/>
  <dcterms:created xsi:type="dcterms:W3CDTF">2025-12-10T15:51:11Z</dcterms:created>
  <dcterms:modified xsi:type="dcterms:W3CDTF">2025-12-23T13:55:30Z</dcterms:modified>
  <cp:category/>
  <cp:contentStatus/>
</cp:coreProperties>
</file>