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cted.sharepoint.com/sites/IMPACTMLI/Shared Documents/General/00. Mali IMPACT Mission Files/04.10. Research - JMMI/10. Evaluation marché (11-2025)/Phase II.  Préparations/2. DAP/"/>
    </mc:Choice>
  </mc:AlternateContent>
  <xr:revisionPtr revIDLastSave="420" documentId="8_{866A86FD-2FEB-465E-9F2E-39B619B718E1}" xr6:coauthVersionLast="47" xr6:coauthVersionMax="47" xr10:uidLastSave="{C74F3A6F-B329-4075-8A6A-8A44084291FC}"/>
  <bookViews>
    <workbookView xWindow="28680" yWindow="-120" windowWidth="24240" windowHeight="13020" xr2:uid="{3436E20F-ACAC-459F-926D-143D75681DF0}"/>
  </bookViews>
  <sheets>
    <sheet name="Lisez-Moi" sheetId="5" r:id="rId1"/>
    <sheet name="DAP" sheetId="1" r:id="rId2"/>
    <sheet name="survey" sheetId="2" r:id="rId3"/>
    <sheet name="choic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6" i="1" l="1"/>
  <c r="C727" i="1"/>
  <c r="C728" i="1"/>
  <c r="C729" i="1"/>
  <c r="C730" i="1"/>
  <c r="C731" i="1"/>
  <c r="C732" i="1"/>
  <c r="C733" i="1"/>
  <c r="C734" i="1"/>
  <c r="C735" i="1"/>
  <c r="C736" i="1"/>
  <c r="C737" i="1"/>
  <c r="C738" i="1"/>
  <c r="C739" i="1"/>
  <c r="C740" i="1"/>
  <c r="C705" i="1"/>
  <c r="C706" i="1"/>
  <c r="C707" i="1"/>
  <c r="C708" i="1"/>
  <c r="C709" i="1"/>
  <c r="C710" i="1"/>
  <c r="C711" i="1"/>
  <c r="C712" i="1"/>
  <c r="C713" i="1"/>
  <c r="C714" i="1"/>
  <c r="C715" i="1"/>
  <c r="C716" i="1"/>
  <c r="C717" i="1"/>
  <c r="C718" i="1"/>
  <c r="C719" i="1"/>
  <c r="C720" i="1"/>
  <c r="C721" i="1"/>
  <c r="C722" i="1"/>
  <c r="C723" i="1"/>
  <c r="C724" i="1"/>
  <c r="C725" i="1"/>
  <c r="C704" i="1"/>
  <c r="C476" i="1"/>
  <c r="C475" i="1"/>
  <c r="C474" i="1"/>
  <c r="C473" i="1"/>
  <c r="C472" i="1"/>
  <c r="C471" i="1"/>
  <c r="C470" i="1"/>
  <c r="C469" i="1"/>
  <c r="C468" i="1"/>
  <c r="C467" i="1"/>
  <c r="C443" i="1"/>
  <c r="C442" i="1"/>
  <c r="C441" i="1"/>
  <c r="C440" i="1"/>
  <c r="C439" i="1"/>
  <c r="C438" i="1"/>
  <c r="C437" i="1"/>
  <c r="C436" i="1"/>
  <c r="C435" i="1"/>
  <c r="C411" i="1"/>
  <c r="C410" i="1"/>
  <c r="C409" i="1"/>
  <c r="C408" i="1"/>
  <c r="C407" i="1"/>
  <c r="C406" i="1"/>
  <c r="C405" i="1"/>
  <c r="C404" i="1"/>
  <c r="C403" i="1"/>
  <c r="C402" i="1"/>
  <c r="C400" i="1"/>
  <c r="C399" i="1"/>
  <c r="C398" i="1"/>
  <c r="C397" i="1"/>
  <c r="C396" i="1"/>
  <c r="C395" i="1"/>
  <c r="C394" i="1"/>
  <c r="C393" i="1"/>
  <c r="C392" i="1"/>
  <c r="C391" i="1"/>
  <c r="C389" i="1"/>
  <c r="C388" i="1"/>
  <c r="C387" i="1"/>
  <c r="C386" i="1"/>
  <c r="C385" i="1"/>
  <c r="C384" i="1"/>
  <c r="C383" i="1"/>
  <c r="C382" i="1"/>
  <c r="C381" i="1"/>
  <c r="C380" i="1"/>
  <c r="C356" i="1"/>
  <c r="C355" i="1"/>
  <c r="C354" i="1"/>
  <c r="C353" i="1"/>
  <c r="C352" i="1"/>
  <c r="C351" i="1"/>
  <c r="C350" i="1"/>
  <c r="C349" i="1"/>
  <c r="C348" i="1"/>
  <c r="C347" i="1"/>
  <c r="C345" i="1"/>
  <c r="C344" i="1"/>
  <c r="C343" i="1"/>
  <c r="C342" i="1"/>
  <c r="C341" i="1"/>
  <c r="C340" i="1"/>
  <c r="C339" i="1"/>
  <c r="C338" i="1"/>
  <c r="C337" i="1"/>
  <c r="C336" i="1"/>
  <c r="C312" i="1"/>
  <c r="C311" i="1"/>
  <c r="C310" i="1"/>
  <c r="C309" i="1"/>
  <c r="C308" i="1"/>
  <c r="C307" i="1"/>
  <c r="C306" i="1"/>
  <c r="C305" i="1"/>
  <c r="C304" i="1"/>
  <c r="C303" i="1"/>
  <c r="C279" i="1"/>
  <c r="C278" i="1"/>
  <c r="C277" i="1"/>
  <c r="C276" i="1"/>
  <c r="C275" i="1"/>
  <c r="C274" i="1"/>
  <c r="C273" i="1"/>
  <c r="C272" i="1"/>
  <c r="C271" i="1"/>
  <c r="C270" i="1"/>
  <c r="C268" i="1"/>
  <c r="C267" i="1"/>
  <c r="C266" i="1"/>
  <c r="C265" i="1"/>
  <c r="C264" i="1"/>
  <c r="C263" i="1"/>
  <c r="C262" i="1"/>
  <c r="C261" i="1"/>
  <c r="C260" i="1"/>
  <c r="C259" i="1"/>
  <c r="C257" i="1"/>
  <c r="C256" i="1"/>
  <c r="C255" i="1"/>
  <c r="C254" i="1"/>
  <c r="C253" i="1"/>
  <c r="C252" i="1"/>
  <c r="C251" i="1"/>
  <c r="C250" i="1"/>
  <c r="C249" i="1"/>
  <c r="C248" i="1"/>
  <c r="C246" i="1"/>
  <c r="C245" i="1"/>
  <c r="C244" i="1"/>
  <c r="C243" i="1"/>
  <c r="C242" i="1"/>
  <c r="C241" i="1"/>
  <c r="C240" i="1"/>
  <c r="C239" i="1"/>
  <c r="C238" i="1"/>
  <c r="C237" i="1"/>
  <c r="C213" i="1"/>
  <c r="C212" i="1"/>
  <c r="C211" i="1"/>
  <c r="C210" i="1"/>
  <c r="C209" i="1"/>
  <c r="C208" i="1"/>
  <c r="C207" i="1"/>
  <c r="C206" i="1"/>
  <c r="C205" i="1"/>
  <c r="C204" i="1"/>
  <c r="C202" i="1"/>
  <c r="C201" i="1"/>
  <c r="C200" i="1"/>
  <c r="C199" i="1"/>
  <c r="C198" i="1"/>
  <c r="C197" i="1"/>
  <c r="C196" i="1"/>
  <c r="C195" i="1"/>
  <c r="C194" i="1"/>
  <c r="C193" i="1"/>
  <c r="C191" i="1"/>
  <c r="C190" i="1"/>
  <c r="C189" i="1"/>
  <c r="C188" i="1"/>
  <c r="C187" i="1"/>
  <c r="C186" i="1"/>
  <c r="C185" i="1"/>
  <c r="C184" i="1"/>
  <c r="C183" i="1"/>
  <c r="C182" i="1"/>
  <c r="C158" i="1"/>
  <c r="C157" i="1"/>
  <c r="C156" i="1"/>
  <c r="C155" i="1"/>
  <c r="C154" i="1"/>
  <c r="C153" i="1"/>
  <c r="C152" i="1"/>
  <c r="C151" i="1"/>
  <c r="C150" i="1"/>
  <c r="C149" i="1"/>
  <c r="C147" i="1"/>
  <c r="C146" i="1"/>
  <c r="C145" i="1"/>
  <c r="C144" i="1"/>
  <c r="C143" i="1"/>
  <c r="C142" i="1"/>
  <c r="C141" i="1"/>
  <c r="C140" i="1"/>
  <c r="C139" i="1"/>
  <c r="C138" i="1"/>
  <c r="C114" i="1"/>
  <c r="C113" i="1"/>
  <c r="C112" i="1"/>
  <c r="C111" i="1"/>
  <c r="C110" i="1"/>
  <c r="C109" i="1"/>
  <c r="C108" i="1"/>
  <c r="C107" i="1"/>
  <c r="C106" i="1"/>
  <c r="C105" i="1"/>
  <c r="C103" i="1"/>
  <c r="C102" i="1"/>
  <c r="C101" i="1"/>
  <c r="C100" i="1"/>
  <c r="C99" i="1"/>
  <c r="C98" i="1"/>
  <c r="C97" i="1"/>
  <c r="C96" i="1"/>
  <c r="C95" i="1"/>
  <c r="C94" i="1"/>
  <c r="C92" i="1"/>
  <c r="C91" i="1"/>
  <c r="C90" i="1"/>
  <c r="C89" i="1"/>
  <c r="C88" i="1"/>
  <c r="C87" i="1"/>
  <c r="C86" i="1"/>
  <c r="C85" i="1"/>
  <c r="C84" i="1"/>
  <c r="C83" i="1"/>
  <c r="C81" i="1"/>
  <c r="C80" i="1"/>
  <c r="C79" i="1"/>
  <c r="C78" i="1"/>
  <c r="C77" i="1"/>
  <c r="C76" i="1"/>
  <c r="C75" i="1"/>
  <c r="C74" i="1"/>
  <c r="C73" i="1"/>
  <c r="C72" i="1"/>
  <c r="C70" i="1"/>
  <c r="C69" i="1"/>
  <c r="C68" i="1"/>
  <c r="C67" i="1"/>
  <c r="C66" i="1"/>
  <c r="C65" i="1"/>
  <c r="C64" i="1"/>
  <c r="C63" i="1"/>
  <c r="C62" i="1"/>
  <c r="C61" i="1"/>
  <c r="C59" i="1"/>
  <c r="C58" i="1"/>
  <c r="C57" i="1"/>
  <c r="C56" i="1"/>
  <c r="C55" i="1"/>
  <c r="C54" i="1"/>
  <c r="C53" i="1"/>
  <c r="C52" i="1"/>
  <c r="C51" i="1"/>
  <c r="C50" i="1"/>
  <c r="C40" i="1"/>
  <c r="C41" i="1"/>
  <c r="C42" i="1"/>
  <c r="C43" i="1"/>
  <c r="C44" i="1"/>
  <c r="C45" i="1"/>
  <c r="C46" i="1"/>
  <c r="C47" i="1"/>
  <c r="C48" i="1"/>
  <c r="C532" i="1"/>
  <c r="C769" i="1"/>
  <c r="C744" i="1"/>
  <c r="M745" i="1" s="1"/>
  <c r="C6" i="1"/>
  <c r="A770" i="1"/>
  <c r="C770" i="1" s="1"/>
  <c r="A745" i="1"/>
  <c r="C745" i="1" s="1"/>
  <c r="S680" i="1"/>
  <c r="S679" i="1"/>
  <c r="S674" i="1"/>
  <c r="S673" i="1"/>
  <c r="S672" i="1"/>
  <c r="S671" i="1"/>
  <c r="S670" i="1"/>
  <c r="S668" i="1"/>
  <c r="S667" i="1"/>
  <c r="S663" i="1"/>
  <c r="S662" i="1"/>
  <c r="S661" i="1"/>
  <c r="S660" i="1"/>
  <c r="S659" i="1"/>
  <c r="S657" i="1"/>
  <c r="S656" i="1"/>
  <c r="S652" i="1"/>
  <c r="S651" i="1"/>
  <c r="S650" i="1"/>
  <c r="S649" i="1"/>
  <c r="S648" i="1"/>
  <c r="S646" i="1"/>
  <c r="S645" i="1"/>
  <c r="S641" i="1"/>
  <c r="S640" i="1"/>
  <c r="S639" i="1"/>
  <c r="S638" i="1"/>
  <c r="S637" i="1"/>
  <c r="S635" i="1"/>
  <c r="S634" i="1"/>
  <c r="S630" i="1"/>
  <c r="S629" i="1"/>
  <c r="S628" i="1"/>
  <c r="S627" i="1"/>
  <c r="S626" i="1"/>
  <c r="S602" i="1"/>
  <c r="S601" i="1"/>
  <c r="S596" i="1"/>
  <c r="S595" i="1"/>
  <c r="S594" i="1"/>
  <c r="S593" i="1"/>
  <c r="S591" i="1"/>
  <c r="S590" i="1"/>
  <c r="S585" i="1"/>
  <c r="S584" i="1"/>
  <c r="S583" i="1"/>
  <c r="S582" i="1"/>
  <c r="S558" i="1"/>
  <c r="S557" i="1"/>
  <c r="S552" i="1"/>
  <c r="S551" i="1"/>
  <c r="S550" i="1"/>
  <c r="S549" i="1"/>
  <c r="S548" i="1"/>
  <c r="S546" i="1"/>
  <c r="S545" i="1"/>
  <c r="S540" i="1"/>
  <c r="S539" i="1"/>
  <c r="S538" i="1"/>
  <c r="S537" i="1"/>
  <c r="S536" i="1"/>
  <c r="S534" i="1"/>
  <c r="S533" i="1"/>
  <c r="S528" i="1"/>
  <c r="S527" i="1"/>
  <c r="S526" i="1"/>
  <c r="S525" i="1"/>
  <c r="S524" i="1"/>
  <c r="S500" i="1"/>
  <c r="S499" i="1"/>
  <c r="S494" i="1"/>
  <c r="S493" i="1"/>
  <c r="S492" i="1"/>
  <c r="S491" i="1"/>
  <c r="S490" i="1"/>
  <c r="S488" i="1"/>
  <c r="S487" i="1"/>
  <c r="S482" i="1"/>
  <c r="S481" i="1"/>
  <c r="S480" i="1"/>
  <c r="S479" i="1"/>
  <c r="S478" i="1"/>
  <c r="M26" i="1"/>
  <c r="M15" i="1"/>
  <c r="M13" i="1"/>
  <c r="A7" i="1"/>
  <c r="C7" i="1" s="1"/>
  <c r="A746" i="1" l="1"/>
  <c r="M746" i="1"/>
  <c r="A8" i="1"/>
  <c r="C8" i="1" s="1"/>
  <c r="A747" i="1" l="1"/>
  <c r="C747" i="1" s="1"/>
  <c r="M749" i="1" s="1"/>
  <c r="C746" i="1"/>
  <c r="A9" i="1"/>
  <c r="C9" i="1" s="1"/>
  <c r="M748" i="1" l="1"/>
  <c r="A748" i="1"/>
  <c r="A10" i="1"/>
  <c r="C10" i="1" s="1"/>
  <c r="A749" i="1" l="1"/>
  <c r="C748" i="1"/>
  <c r="A11" i="1"/>
  <c r="C11" i="1" s="1"/>
  <c r="C749" i="1" l="1"/>
  <c r="A750" i="1"/>
  <c r="A12" i="1"/>
  <c r="C12" i="1" s="1"/>
  <c r="C750" i="1" l="1"/>
  <c r="A751" i="1"/>
  <c r="A13" i="1"/>
  <c r="C13" i="1" s="1"/>
  <c r="C751" i="1" l="1"/>
  <c r="A752" i="1"/>
  <c r="M752" i="1"/>
  <c r="M751" i="1"/>
  <c r="A14" i="1"/>
  <c r="C14" i="1" s="1"/>
  <c r="C752" i="1" l="1"/>
  <c r="A753" i="1"/>
  <c r="A15" i="1"/>
  <c r="C15" i="1" s="1"/>
  <c r="C753" i="1" l="1"/>
  <c r="M754" i="1" s="1"/>
  <c r="A754" i="1"/>
  <c r="A16" i="1"/>
  <c r="C16" i="1" s="1"/>
  <c r="C754" i="1" l="1"/>
  <c r="A755" i="1"/>
  <c r="A17" i="1"/>
  <c r="C17" i="1" s="1"/>
  <c r="C755" i="1" l="1"/>
  <c r="A756" i="1"/>
  <c r="A18" i="1"/>
  <c r="C18" i="1" s="1"/>
  <c r="C756" i="1" l="1"/>
  <c r="M757" i="1" s="1"/>
  <c r="A757" i="1"/>
  <c r="A19" i="1"/>
  <c r="C19" i="1" s="1"/>
  <c r="C757" i="1" l="1"/>
  <c r="A758" i="1"/>
  <c r="A20" i="1"/>
  <c r="C20" i="1" s="1"/>
  <c r="C758" i="1" l="1"/>
  <c r="M759" i="1" s="1"/>
  <c r="A759" i="1"/>
  <c r="A21" i="1"/>
  <c r="C21" i="1" s="1"/>
  <c r="C759" i="1" l="1"/>
  <c r="A760" i="1"/>
  <c r="A22" i="1"/>
  <c r="C22" i="1" s="1"/>
  <c r="C760" i="1" l="1"/>
  <c r="A761" i="1"/>
  <c r="A23" i="1"/>
  <c r="C23" i="1" s="1"/>
  <c r="C761" i="1" l="1"/>
  <c r="M762" i="1" s="1"/>
  <c r="A762" i="1"/>
  <c r="C762" i="1" l="1"/>
  <c r="A763" i="1"/>
  <c r="C24" i="1"/>
  <c r="C763" i="1" l="1"/>
  <c r="M764" i="1" s="1"/>
  <c r="A764" i="1"/>
  <c r="C764" i="1" s="1"/>
  <c r="M25" i="1"/>
  <c r="A25" i="1"/>
  <c r="C25" i="1" s="1"/>
  <c r="A26" i="1" l="1"/>
  <c r="C26" i="1" l="1"/>
  <c r="A27" i="1"/>
  <c r="A28" i="1" s="1"/>
  <c r="C27" i="1" l="1"/>
  <c r="A29" i="1"/>
  <c r="C28" i="1"/>
  <c r="A30" i="1" l="1"/>
  <c r="A31" i="1" s="1"/>
  <c r="A32" i="1" s="1"/>
  <c r="A33" i="1" s="1"/>
  <c r="C29" i="1"/>
  <c r="C30" i="1" l="1"/>
  <c r="C31" i="1" l="1"/>
  <c r="M32" i="1" s="1"/>
  <c r="C32" i="1" l="1"/>
  <c r="C33" i="1" l="1"/>
  <c r="C39" i="1" l="1"/>
  <c r="M116" i="1" l="1"/>
  <c r="M128" i="1" l="1"/>
  <c r="M122" i="1"/>
  <c r="C116" i="1" l="1"/>
  <c r="C117" i="1" l="1"/>
  <c r="M118" i="1" s="1"/>
  <c r="M117" i="1"/>
  <c r="M119" i="1"/>
  <c r="A118" i="1" l="1"/>
  <c r="C118" i="1" s="1"/>
  <c r="A119" i="1" l="1"/>
  <c r="C119" i="1" s="1"/>
  <c r="M120" i="1" s="1"/>
  <c r="A120" i="1" l="1"/>
  <c r="C120" i="1" s="1"/>
  <c r="A122" i="1" l="1"/>
  <c r="C122" i="1" s="1"/>
  <c r="A123" i="1" l="1"/>
  <c r="C123" i="1" s="1"/>
  <c r="M123" i="1"/>
  <c r="M126" i="1"/>
  <c r="M124" i="1"/>
  <c r="A124" i="1" l="1"/>
  <c r="C124" i="1" s="1"/>
  <c r="M125" i="1" s="1"/>
  <c r="A125" i="1" l="1"/>
  <c r="C125" i="1" s="1"/>
  <c r="A126" i="1" l="1"/>
  <c r="C126" i="1" s="1"/>
  <c r="M127" i="1" s="1"/>
  <c r="A127" i="1" l="1"/>
  <c r="C127" i="1" s="1"/>
  <c r="A128" i="1" l="1"/>
  <c r="C128" i="1" s="1"/>
  <c r="A129" i="1" l="1"/>
  <c r="C129" i="1" s="1"/>
  <c r="A130" i="1" l="1"/>
  <c r="C130" i="1" s="1"/>
  <c r="A131" i="1" l="1"/>
  <c r="C131" i="1" s="1"/>
  <c r="A132" i="1" l="1"/>
  <c r="C132" i="1" s="1"/>
  <c r="M133" i="1" s="1"/>
  <c r="M132" i="1"/>
  <c r="M134" i="1"/>
  <c r="A133" i="1" l="1"/>
  <c r="C133" i="1" s="1"/>
  <c r="A134" i="1" l="1"/>
  <c r="C134" i="1" s="1"/>
  <c r="M135" i="1" s="1"/>
  <c r="A135" i="1" l="1"/>
  <c r="C135" i="1" s="1"/>
  <c r="M160" i="1"/>
  <c r="M166" i="1" l="1"/>
  <c r="M172" i="1"/>
  <c r="C160" i="1" l="1"/>
  <c r="A161" i="1" l="1"/>
  <c r="C161" i="1" s="1"/>
  <c r="M162" i="1" s="1"/>
  <c r="M163" i="1"/>
  <c r="M161" i="1"/>
  <c r="A162" i="1" l="1"/>
  <c r="C162" i="1" s="1"/>
  <c r="A163" i="1" l="1"/>
  <c r="C163" i="1" s="1"/>
  <c r="M164" i="1" s="1"/>
  <c r="A164" i="1" l="1"/>
  <c r="C164" i="1" s="1"/>
  <c r="A166" i="1" l="1"/>
  <c r="C166" i="1" s="1"/>
  <c r="A167" i="1" l="1"/>
  <c r="C167" i="1" s="1"/>
  <c r="M168" i="1"/>
  <c r="M167" i="1"/>
  <c r="M170" i="1"/>
  <c r="A168" i="1" l="1"/>
  <c r="C168" i="1" s="1"/>
  <c r="M169" i="1" s="1"/>
  <c r="A169" i="1" l="1"/>
  <c r="C169" i="1" s="1"/>
  <c r="A170" i="1" l="1"/>
  <c r="C170" i="1" s="1"/>
  <c r="M171" i="1" s="1"/>
  <c r="A171" i="1" l="1"/>
  <c r="C171" i="1" s="1"/>
  <c r="A172" i="1" l="1"/>
  <c r="C172" i="1" s="1"/>
  <c r="A173" i="1" l="1"/>
  <c r="C173" i="1" s="1"/>
  <c r="A174" i="1" l="1"/>
  <c r="C174" i="1" s="1"/>
  <c r="A175" i="1" l="1"/>
  <c r="C175" i="1" s="1"/>
  <c r="A176" i="1" l="1"/>
  <c r="C176" i="1" s="1"/>
  <c r="M177" i="1" s="1"/>
  <c r="M176" i="1"/>
  <c r="M178" i="1"/>
  <c r="A177" i="1" l="1"/>
  <c r="C177" i="1" s="1"/>
  <c r="A178" i="1" l="1"/>
  <c r="C178" i="1" s="1"/>
  <c r="M179" i="1" s="1"/>
  <c r="A179" i="1" l="1"/>
  <c r="C179" i="1" s="1"/>
  <c r="M215" i="1" l="1"/>
  <c r="M221" i="1" l="1"/>
  <c r="M227" i="1"/>
  <c r="C215" i="1" l="1"/>
  <c r="A216" i="1"/>
  <c r="C216" i="1" l="1"/>
  <c r="M217" i="1" s="1"/>
  <c r="A217" i="1"/>
  <c r="M216" i="1"/>
  <c r="M218" i="1"/>
  <c r="C217" i="1" l="1"/>
  <c r="A218" i="1"/>
  <c r="C218" i="1" l="1"/>
  <c r="M219" i="1" s="1"/>
  <c r="A219" i="1"/>
  <c r="C219" i="1" l="1"/>
  <c r="A221" i="1"/>
  <c r="C221" i="1" l="1"/>
  <c r="A222" i="1"/>
  <c r="C222" i="1" l="1"/>
  <c r="A223" i="1"/>
  <c r="M222" i="1"/>
  <c r="M223" i="1"/>
  <c r="M225" i="1"/>
  <c r="C223" i="1" l="1"/>
  <c r="M224" i="1" s="1"/>
  <c r="A224" i="1"/>
  <c r="C224" i="1" l="1"/>
  <c r="A225" i="1"/>
  <c r="C225" i="1" l="1"/>
  <c r="M226" i="1" s="1"/>
  <c r="A226" i="1"/>
  <c r="C226" i="1" l="1"/>
  <c r="A227" i="1"/>
  <c r="C227" i="1" l="1"/>
  <c r="A228" i="1"/>
  <c r="C228" i="1" l="1"/>
  <c r="A229" i="1"/>
  <c r="C229" i="1" l="1"/>
  <c r="A230" i="1"/>
  <c r="C230" i="1" l="1"/>
  <c r="A231" i="1"/>
  <c r="C231" i="1" l="1"/>
  <c r="M232" i="1" s="1"/>
  <c r="A232" i="1"/>
  <c r="M233" i="1"/>
  <c r="M231" i="1"/>
  <c r="C232" i="1" l="1"/>
  <c r="A233" i="1"/>
  <c r="C233" i="1" l="1"/>
  <c r="M234" i="1" s="1"/>
  <c r="A234" i="1"/>
  <c r="C234" i="1" l="1"/>
  <c r="M281" i="1" l="1"/>
  <c r="M293" i="1" l="1"/>
  <c r="M287" i="1"/>
  <c r="C281" i="1" l="1"/>
  <c r="A282" i="1"/>
  <c r="C282" i="1" l="1"/>
  <c r="M283" i="1" s="1"/>
  <c r="A283" i="1"/>
  <c r="M282" i="1"/>
  <c r="M284" i="1"/>
  <c r="C283" i="1" l="1"/>
  <c r="A284" i="1"/>
  <c r="A285" i="1" l="1"/>
  <c r="C284" i="1"/>
  <c r="M285" i="1" s="1"/>
  <c r="A287" i="1" l="1"/>
  <c r="C285" i="1"/>
  <c r="C287" i="1" l="1"/>
  <c r="A288" i="1"/>
  <c r="C288" i="1" l="1"/>
  <c r="A289" i="1"/>
  <c r="M288" i="1"/>
  <c r="M289" i="1"/>
  <c r="M291" i="1"/>
  <c r="C289" i="1" l="1"/>
  <c r="M290" i="1" s="1"/>
  <c r="A290" i="1"/>
  <c r="C290" i="1" l="1"/>
  <c r="A291" i="1"/>
  <c r="C291" i="1" l="1"/>
  <c r="M292" i="1" s="1"/>
  <c r="A292" i="1"/>
  <c r="C292" i="1" l="1"/>
  <c r="A293" i="1"/>
  <c r="C293" i="1" l="1"/>
  <c r="A294" i="1"/>
  <c r="C294" i="1" l="1"/>
  <c r="A295" i="1"/>
  <c r="A296" i="1" l="1"/>
  <c r="C295" i="1"/>
  <c r="C296" i="1" l="1"/>
  <c r="A297" i="1"/>
  <c r="C297" i="1" l="1"/>
  <c r="M298" i="1" s="1"/>
  <c r="A298" i="1"/>
  <c r="M299" i="1"/>
  <c r="M297" i="1"/>
  <c r="C298" i="1" l="1"/>
  <c r="A299" i="1"/>
  <c r="C299" i="1" l="1"/>
  <c r="M300" i="1" s="1"/>
  <c r="A300" i="1"/>
  <c r="C300" i="1" l="1"/>
  <c r="M314" i="1" l="1"/>
  <c r="M326" i="1" l="1"/>
  <c r="M320" i="1"/>
  <c r="C314" i="1" l="1"/>
  <c r="A315" i="1"/>
  <c r="A316" i="1" l="1"/>
  <c r="C315" i="1"/>
  <c r="M316" i="1" s="1"/>
  <c r="M317" i="1"/>
  <c r="M315" i="1"/>
  <c r="A317" i="1" l="1"/>
  <c r="C316" i="1"/>
  <c r="C317" i="1" l="1"/>
  <c r="M318" i="1" s="1"/>
  <c r="A318" i="1"/>
  <c r="C318" i="1" l="1"/>
  <c r="A320" i="1"/>
  <c r="C320" i="1" l="1"/>
  <c r="A321" i="1"/>
  <c r="C321" i="1" l="1"/>
  <c r="A322" i="1"/>
  <c r="M324" i="1"/>
  <c r="M321" i="1"/>
  <c r="M322" i="1"/>
  <c r="C322" i="1" l="1"/>
  <c r="M323" i="1" s="1"/>
  <c r="A323" i="1"/>
  <c r="A324" i="1" l="1"/>
  <c r="C323" i="1"/>
  <c r="A325" i="1" l="1"/>
  <c r="C324" i="1"/>
  <c r="M325" i="1" s="1"/>
  <c r="C325" i="1" l="1"/>
  <c r="A326" i="1"/>
  <c r="C326" i="1" l="1"/>
  <c r="A327" i="1"/>
  <c r="A328" i="1" l="1"/>
  <c r="C327" i="1"/>
  <c r="C328" i="1" l="1"/>
  <c r="A329" i="1"/>
  <c r="C329" i="1" l="1"/>
  <c r="A330" i="1"/>
  <c r="M332" i="1" l="1"/>
  <c r="M330" i="1"/>
  <c r="C330" i="1"/>
  <c r="M331" i="1" s="1"/>
  <c r="A331" i="1"/>
  <c r="C331" i="1" l="1"/>
  <c r="A332" i="1"/>
  <c r="C332" i="1" l="1"/>
  <c r="M333" i="1" s="1"/>
  <c r="A333" i="1"/>
  <c r="C333" i="1" l="1"/>
  <c r="M358" i="1" l="1"/>
  <c r="M364" i="1" l="1"/>
  <c r="M370" i="1"/>
  <c r="C358" i="1" l="1"/>
  <c r="A359" i="1"/>
  <c r="C359" i="1" l="1"/>
  <c r="M360" i="1" s="1"/>
  <c r="A360" i="1"/>
  <c r="M359" i="1"/>
  <c r="M361" i="1"/>
  <c r="C360" i="1" l="1"/>
  <c r="A361" i="1"/>
  <c r="C361" i="1" l="1"/>
  <c r="M362" i="1" s="1"/>
  <c r="A362" i="1"/>
  <c r="C362" i="1" l="1"/>
  <c r="A364" i="1"/>
  <c r="C364" i="1" l="1"/>
  <c r="A365" i="1"/>
  <c r="A366" i="1" l="1"/>
  <c r="C365" i="1"/>
  <c r="M366" i="1"/>
  <c r="M368" i="1"/>
  <c r="M365" i="1"/>
  <c r="C366" i="1" l="1"/>
  <c r="M367" i="1" s="1"/>
  <c r="A367" i="1"/>
  <c r="C367" i="1" l="1"/>
  <c r="A368" i="1"/>
  <c r="C368" i="1" l="1"/>
  <c r="M369" i="1" s="1"/>
  <c r="A369" i="1"/>
  <c r="A370" i="1" l="1"/>
  <c r="C369" i="1"/>
  <c r="C370" i="1" l="1"/>
  <c r="A371" i="1"/>
  <c r="C371" i="1" l="1"/>
  <c r="A372" i="1"/>
  <c r="C372" i="1" l="1"/>
  <c r="A373" i="1"/>
  <c r="C373" i="1" l="1"/>
  <c r="A374" i="1"/>
  <c r="C374" i="1" l="1"/>
  <c r="M375" i="1" s="1"/>
  <c r="A375" i="1"/>
  <c r="M376" i="1"/>
  <c r="M374" i="1"/>
  <c r="C375" i="1" l="1"/>
  <c r="A376" i="1"/>
  <c r="C376" i="1" l="1"/>
  <c r="M377" i="1" s="1"/>
  <c r="A377" i="1"/>
  <c r="C377" i="1" l="1"/>
  <c r="M413" i="1" l="1"/>
  <c r="M419" i="1" l="1"/>
  <c r="M425" i="1"/>
  <c r="C413" i="1" l="1"/>
  <c r="A414" i="1"/>
  <c r="C414" i="1" l="1"/>
  <c r="M415" i="1" s="1"/>
  <c r="A415" i="1"/>
  <c r="M414" i="1"/>
  <c r="M416" i="1"/>
  <c r="C415" i="1" l="1"/>
  <c r="A416" i="1"/>
  <c r="C416" i="1" l="1"/>
  <c r="M417" i="1" s="1"/>
  <c r="A417" i="1"/>
  <c r="C417" i="1" l="1"/>
  <c r="A419" i="1"/>
  <c r="C419" i="1" l="1"/>
  <c r="A420" i="1"/>
  <c r="C420" i="1" l="1"/>
  <c r="A421" i="1"/>
  <c r="M423" i="1"/>
  <c r="M421" i="1"/>
  <c r="M420" i="1"/>
  <c r="C421" i="1" l="1"/>
  <c r="M422" i="1" s="1"/>
  <c r="A422" i="1"/>
  <c r="C422" i="1" l="1"/>
  <c r="A423" i="1"/>
  <c r="C423" i="1" l="1"/>
  <c r="M424" i="1" s="1"/>
  <c r="A424" i="1"/>
  <c r="C424" i="1" l="1"/>
  <c r="A425" i="1"/>
  <c r="C425" i="1" l="1"/>
  <c r="A426" i="1"/>
  <c r="C426" i="1" l="1"/>
  <c r="A427" i="1"/>
  <c r="C427" i="1" l="1"/>
  <c r="A428" i="1"/>
  <c r="C428" i="1" l="1"/>
  <c r="A429" i="1"/>
  <c r="C429" i="1" l="1"/>
  <c r="M430" i="1" s="1"/>
  <c r="A430" i="1"/>
  <c r="M429" i="1"/>
  <c r="M431" i="1"/>
  <c r="C430" i="1" l="1"/>
  <c r="A431" i="1"/>
  <c r="C431" i="1" l="1"/>
  <c r="M432" i="1" s="1"/>
  <c r="A432" i="1"/>
  <c r="C432" i="1" l="1"/>
  <c r="M445" i="1" l="1"/>
  <c r="M457" i="1" l="1"/>
  <c r="M451" i="1"/>
  <c r="C445" i="1" l="1"/>
  <c r="A446" i="1"/>
  <c r="C446" i="1" l="1"/>
  <c r="M447" i="1" s="1"/>
  <c r="A447" i="1"/>
  <c r="M448" i="1"/>
  <c r="M446" i="1"/>
  <c r="C447" i="1" l="1"/>
  <c r="A448" i="1"/>
  <c r="C448" i="1" l="1"/>
  <c r="M449" i="1" s="1"/>
  <c r="A449" i="1"/>
  <c r="C449" i="1" l="1"/>
  <c r="A451" i="1"/>
  <c r="C451" i="1" l="1"/>
  <c r="A452" i="1"/>
  <c r="C452" i="1" l="1"/>
  <c r="A453" i="1"/>
  <c r="M453" i="1"/>
  <c r="M452" i="1"/>
  <c r="M455" i="1"/>
  <c r="C453" i="1" l="1"/>
  <c r="M454" i="1" s="1"/>
  <c r="A454" i="1"/>
  <c r="C454" i="1" l="1"/>
  <c r="A455" i="1"/>
  <c r="C455" i="1" l="1"/>
  <c r="M456" i="1" s="1"/>
  <c r="A456" i="1"/>
  <c r="C456" i="1" l="1"/>
  <c r="A457" i="1"/>
  <c r="C457" i="1" l="1"/>
  <c r="A458" i="1"/>
  <c r="C458" i="1" l="1"/>
  <c r="A459" i="1"/>
  <c r="C459" i="1" l="1"/>
  <c r="A460" i="1"/>
  <c r="C460" i="1" l="1"/>
  <c r="A461" i="1"/>
  <c r="C461" i="1" l="1"/>
  <c r="M462" i="1" s="1"/>
  <c r="A462" i="1"/>
  <c r="M463" i="1"/>
  <c r="M461" i="1"/>
  <c r="C462" i="1" l="1"/>
  <c r="A463" i="1"/>
  <c r="C463" i="1" l="1"/>
  <c r="M464" i="1" s="1"/>
  <c r="A464" i="1"/>
  <c r="C464" i="1" l="1"/>
  <c r="C478" i="1" l="1"/>
  <c r="A479" i="1"/>
  <c r="C479" i="1" l="1"/>
  <c r="A480" i="1"/>
  <c r="M479" i="1"/>
  <c r="C480" i="1" l="1"/>
  <c r="A481" i="1"/>
  <c r="M480" i="1"/>
  <c r="M482" i="1"/>
  <c r="M488" i="1"/>
  <c r="M487" i="1"/>
  <c r="C481" i="1" l="1"/>
  <c r="A482" i="1"/>
  <c r="M481" i="1"/>
  <c r="M486" i="1"/>
  <c r="C482" i="1" l="1"/>
  <c r="A483" i="1"/>
  <c r="C483" i="1" l="1"/>
  <c r="A484" i="1"/>
  <c r="C484" i="1" l="1"/>
  <c r="A485" i="1"/>
  <c r="A486" i="1" l="1"/>
  <c r="C485" i="1"/>
  <c r="A487" i="1" l="1"/>
  <c r="C486" i="1"/>
  <c r="A488" i="1" l="1"/>
  <c r="C487" i="1"/>
  <c r="C488" i="1" l="1"/>
  <c r="A490" i="1"/>
  <c r="C490" i="1" l="1"/>
  <c r="A491" i="1"/>
  <c r="C491" i="1" l="1"/>
  <c r="A492" i="1"/>
  <c r="M491" i="1"/>
  <c r="M502" i="1"/>
  <c r="M514" i="1" l="1"/>
  <c r="M508" i="1"/>
  <c r="C492" i="1"/>
  <c r="A493" i="1"/>
  <c r="M500" i="1"/>
  <c r="M492" i="1"/>
  <c r="M494" i="1"/>
  <c r="M499" i="1"/>
  <c r="C493" i="1" l="1"/>
  <c r="A494" i="1"/>
  <c r="M493" i="1"/>
  <c r="M498" i="1"/>
  <c r="C494" i="1" l="1"/>
  <c r="A495" i="1"/>
  <c r="C495" i="1" l="1"/>
  <c r="A496" i="1"/>
  <c r="C496" i="1" l="1"/>
  <c r="A497" i="1"/>
  <c r="C497" i="1" l="1"/>
  <c r="A498" i="1"/>
  <c r="C498" i="1" l="1"/>
  <c r="A499" i="1"/>
  <c r="C499" i="1" l="1"/>
  <c r="A500" i="1"/>
  <c r="C500" i="1" l="1"/>
  <c r="A502" i="1"/>
  <c r="C502" i="1" l="1"/>
  <c r="A503" i="1"/>
  <c r="C503" i="1" l="1"/>
  <c r="M504" i="1" s="1"/>
  <c r="A504" i="1"/>
  <c r="M505" i="1"/>
  <c r="M503" i="1"/>
  <c r="C504" i="1" l="1"/>
  <c r="A505" i="1"/>
  <c r="C505" i="1" l="1"/>
  <c r="M506" i="1" s="1"/>
  <c r="A506" i="1"/>
  <c r="C506" i="1" l="1"/>
  <c r="A508" i="1"/>
  <c r="A509" i="1" l="1"/>
  <c r="C508" i="1"/>
  <c r="M510" i="1" l="1"/>
  <c r="M512" i="1"/>
  <c r="M509" i="1"/>
  <c r="A510" i="1"/>
  <c r="C509" i="1"/>
  <c r="A511" i="1" l="1"/>
  <c r="C510" i="1"/>
  <c r="M511" i="1" s="1"/>
  <c r="A512" i="1" l="1"/>
  <c r="C511" i="1"/>
  <c r="C512" i="1" l="1"/>
  <c r="M513" i="1" s="1"/>
  <c r="A513" i="1"/>
  <c r="C513" i="1" l="1"/>
  <c r="A514" i="1"/>
  <c r="C514" i="1" l="1"/>
  <c r="A515" i="1"/>
  <c r="A516" i="1" l="1"/>
  <c r="C515" i="1"/>
  <c r="A517" i="1" l="1"/>
  <c r="C516" i="1"/>
  <c r="A518" i="1" l="1"/>
  <c r="C517" i="1"/>
  <c r="M520" i="1" l="1"/>
  <c r="M518" i="1"/>
  <c r="C518" i="1"/>
  <c r="M519" i="1" s="1"/>
  <c r="A519" i="1"/>
  <c r="A520" i="1" l="1"/>
  <c r="C519" i="1"/>
  <c r="C520" i="1" l="1"/>
  <c r="M521" i="1" s="1"/>
  <c r="A521" i="1"/>
  <c r="A524" i="1" l="1"/>
  <c r="C521" i="1"/>
  <c r="C524" i="1" l="1"/>
  <c r="M525" i="1" s="1"/>
  <c r="A525" i="1"/>
  <c r="C525" i="1" l="1"/>
  <c r="A526" i="1"/>
  <c r="A527" i="1" l="1"/>
  <c r="C526" i="1"/>
  <c r="M526" i="1"/>
  <c r="M533" i="1"/>
  <c r="M528" i="1"/>
  <c r="M534" i="1"/>
  <c r="M527" i="1" l="1"/>
  <c r="M532" i="1"/>
  <c r="C527" i="1"/>
  <c r="A528" i="1"/>
  <c r="C528" i="1" l="1"/>
  <c r="A529" i="1"/>
  <c r="C529" i="1" l="1"/>
  <c r="A530" i="1"/>
  <c r="C530" i="1" l="1"/>
  <c r="A531" i="1"/>
  <c r="C531" i="1" l="1"/>
  <c r="A533" i="1"/>
  <c r="C533" i="1" l="1"/>
  <c r="A534" i="1"/>
  <c r="C534" i="1" l="1"/>
  <c r="A536" i="1"/>
  <c r="C536" i="1" l="1"/>
  <c r="M537" i="1" s="1"/>
  <c r="A537" i="1"/>
  <c r="C537" i="1" l="1"/>
  <c r="A538" i="1"/>
  <c r="C538" i="1" l="1"/>
  <c r="A539" i="1"/>
  <c r="M546" i="1"/>
  <c r="M538" i="1"/>
  <c r="M540" i="1"/>
  <c r="M545" i="1"/>
  <c r="A540" i="1" l="1"/>
  <c r="C539" i="1"/>
  <c r="M539" i="1"/>
  <c r="M544" i="1"/>
  <c r="C540" i="1" l="1"/>
  <c r="A541" i="1"/>
  <c r="A542" i="1" l="1"/>
  <c r="C541" i="1"/>
  <c r="C542" i="1" l="1"/>
  <c r="A543" i="1"/>
  <c r="A544" i="1" l="1"/>
  <c r="C543" i="1"/>
  <c r="A545" i="1" l="1"/>
  <c r="C544" i="1"/>
  <c r="C545" i="1" l="1"/>
  <c r="A546" i="1"/>
  <c r="C546" i="1" l="1"/>
  <c r="A548" i="1"/>
  <c r="A549" i="1" l="1"/>
  <c r="C548" i="1"/>
  <c r="M549" i="1" s="1"/>
  <c r="C549" i="1" l="1"/>
  <c r="A550" i="1"/>
  <c r="C550" i="1" l="1"/>
  <c r="A551" i="1"/>
  <c r="M557" i="1"/>
  <c r="M552" i="1"/>
  <c r="M550" i="1"/>
  <c r="M558" i="1"/>
  <c r="M560" i="1"/>
  <c r="M572" i="1" l="1"/>
  <c r="M566" i="1"/>
  <c r="A552" i="1"/>
  <c r="C551" i="1"/>
  <c r="M556" i="1"/>
  <c r="M551" i="1"/>
  <c r="C552" i="1" l="1"/>
  <c r="A553" i="1"/>
  <c r="C553" i="1" l="1"/>
  <c r="A554" i="1"/>
  <c r="C554" i="1" l="1"/>
  <c r="A555" i="1"/>
  <c r="C555" i="1" l="1"/>
  <c r="A556" i="1"/>
  <c r="C556" i="1" l="1"/>
  <c r="A557" i="1"/>
  <c r="C557" i="1" l="1"/>
  <c r="A558" i="1"/>
  <c r="C558" i="1" l="1"/>
  <c r="A560" i="1"/>
  <c r="C560" i="1" l="1"/>
  <c r="A561" i="1"/>
  <c r="A562" i="1" l="1"/>
  <c r="C561" i="1"/>
  <c r="M562" i="1" s="1"/>
  <c r="M563" i="1"/>
  <c r="M561" i="1"/>
  <c r="C562" i="1" l="1"/>
  <c r="A563" i="1"/>
  <c r="C563" i="1" l="1"/>
  <c r="M564" i="1" s="1"/>
  <c r="A564" i="1"/>
  <c r="C564" i="1" l="1"/>
  <c r="A566" i="1"/>
  <c r="C566" i="1" l="1"/>
  <c r="A567" i="1"/>
  <c r="C567" i="1" l="1"/>
  <c r="A568" i="1"/>
  <c r="M567" i="1"/>
  <c r="M570" i="1"/>
  <c r="M568" i="1"/>
  <c r="C568" i="1" l="1"/>
  <c r="M569" i="1" s="1"/>
  <c r="A569" i="1"/>
  <c r="C569" i="1" l="1"/>
  <c r="A570" i="1"/>
  <c r="C570" i="1" l="1"/>
  <c r="M571" i="1" s="1"/>
  <c r="A571" i="1"/>
  <c r="C571" i="1" l="1"/>
  <c r="A572" i="1"/>
  <c r="A573" i="1" l="1"/>
  <c r="C572" i="1"/>
  <c r="C573" i="1" l="1"/>
  <c r="A574" i="1"/>
  <c r="C574" i="1" l="1"/>
  <c r="A575" i="1"/>
  <c r="C575" i="1" l="1"/>
  <c r="A576" i="1"/>
  <c r="C576" i="1" l="1"/>
  <c r="M577" i="1" s="1"/>
  <c r="A577" i="1"/>
  <c r="M576" i="1"/>
  <c r="M578" i="1"/>
  <c r="C577" i="1" l="1"/>
  <c r="A578" i="1"/>
  <c r="C578" i="1" l="1"/>
  <c r="M579" i="1" s="1"/>
  <c r="A579" i="1"/>
  <c r="C579" i="1" l="1"/>
  <c r="A582" i="1"/>
  <c r="C582" i="1" l="1"/>
  <c r="M583" i="1" s="1"/>
  <c r="A583" i="1"/>
  <c r="C583" i="1" l="1"/>
  <c r="A584" i="1"/>
  <c r="C584" i="1" l="1"/>
  <c r="A585" i="1"/>
  <c r="M591" i="1"/>
  <c r="M584" i="1"/>
  <c r="M585" i="1"/>
  <c r="M590" i="1"/>
  <c r="M589" i="1"/>
  <c r="M604" i="1"/>
  <c r="A586" i="1" l="1"/>
  <c r="C585" i="1"/>
  <c r="M616" i="1"/>
  <c r="M610" i="1"/>
  <c r="C586" i="1" l="1"/>
  <c r="A587" i="1"/>
  <c r="C587" i="1" l="1"/>
  <c r="A588" i="1"/>
  <c r="A589" i="1" l="1"/>
  <c r="C588" i="1"/>
  <c r="C589" i="1" l="1"/>
  <c r="A590" i="1"/>
  <c r="A591" i="1" l="1"/>
  <c r="C590" i="1"/>
  <c r="C591" i="1" l="1"/>
  <c r="A593" i="1"/>
  <c r="C593" i="1" l="1"/>
  <c r="M594" i="1" s="1"/>
  <c r="A594" i="1"/>
  <c r="C594" i="1" l="1"/>
  <c r="A595" i="1"/>
  <c r="A596" i="1" l="1"/>
  <c r="C595" i="1"/>
  <c r="M600" i="1"/>
  <c r="M596" i="1"/>
  <c r="M602" i="1"/>
  <c r="M595" i="1"/>
  <c r="M601" i="1"/>
  <c r="C596" i="1" l="1"/>
  <c r="A597" i="1"/>
  <c r="C597" i="1" l="1"/>
  <c r="A598" i="1"/>
  <c r="C598" i="1" l="1"/>
  <c r="A599" i="1"/>
  <c r="A600" i="1" l="1"/>
  <c r="C599" i="1"/>
  <c r="C600" i="1" l="1"/>
  <c r="A601" i="1"/>
  <c r="C601" i="1" l="1"/>
  <c r="A602" i="1"/>
  <c r="C602" i="1" l="1"/>
  <c r="A604" i="1"/>
  <c r="A605" i="1" l="1"/>
  <c r="C604" i="1"/>
  <c r="M605" i="1" l="1"/>
  <c r="M607" i="1"/>
  <c r="C605" i="1"/>
  <c r="M606" i="1" s="1"/>
  <c r="A606" i="1"/>
  <c r="C606" i="1" l="1"/>
  <c r="A607" i="1"/>
  <c r="C607" i="1" l="1"/>
  <c r="M608" i="1" s="1"/>
  <c r="A608" i="1"/>
  <c r="C608" i="1" l="1"/>
  <c r="A610" i="1"/>
  <c r="C610" i="1" l="1"/>
  <c r="A611" i="1"/>
  <c r="A612" i="1" l="1"/>
  <c r="C611" i="1"/>
  <c r="M612" i="1"/>
  <c r="M611" i="1"/>
  <c r="M614" i="1"/>
  <c r="C612" i="1" l="1"/>
  <c r="M613" i="1" s="1"/>
  <c r="A613" i="1"/>
  <c r="C613" i="1" l="1"/>
  <c r="A614" i="1"/>
  <c r="C614" i="1" l="1"/>
  <c r="M615" i="1" s="1"/>
  <c r="A615" i="1"/>
  <c r="C615" i="1" l="1"/>
  <c r="A616" i="1"/>
  <c r="C616" i="1" l="1"/>
  <c r="A617" i="1"/>
  <c r="A618" i="1" l="1"/>
  <c r="C617" i="1"/>
  <c r="A619" i="1" l="1"/>
  <c r="C618" i="1"/>
  <c r="A620" i="1" l="1"/>
  <c r="C619" i="1"/>
  <c r="M622" i="1" l="1"/>
  <c r="M620" i="1"/>
  <c r="A621" i="1"/>
  <c r="C620" i="1"/>
  <c r="M621" i="1" s="1"/>
  <c r="C621" i="1" l="1"/>
  <c r="A622" i="1"/>
  <c r="A623" i="1" l="1"/>
  <c r="C622" i="1"/>
  <c r="M623" i="1" s="1"/>
  <c r="C623" i="1" l="1"/>
  <c r="A626" i="1"/>
  <c r="C626" i="1" l="1"/>
  <c r="M627" i="1" s="1"/>
  <c r="A627" i="1"/>
  <c r="C627" i="1" l="1"/>
  <c r="A628" i="1"/>
  <c r="C628" i="1" l="1"/>
  <c r="M629" i="1" s="1"/>
  <c r="A629" i="1"/>
  <c r="M628" i="1"/>
  <c r="M630" i="1"/>
  <c r="M633" i="1"/>
  <c r="M634" i="1"/>
  <c r="M635" i="1"/>
  <c r="C629" i="1" l="1"/>
  <c r="A630" i="1"/>
  <c r="C630" i="1" l="1"/>
  <c r="A631" i="1"/>
  <c r="C631" i="1" l="1"/>
  <c r="A632" i="1"/>
  <c r="A633" i="1" l="1"/>
  <c r="C632" i="1"/>
  <c r="A634" i="1" l="1"/>
  <c r="C633" i="1"/>
  <c r="A635" i="1" l="1"/>
  <c r="C634" i="1"/>
  <c r="C635" i="1" l="1"/>
  <c r="A637" i="1"/>
  <c r="C637" i="1" l="1"/>
  <c r="M638" i="1" s="1"/>
  <c r="A638" i="1"/>
  <c r="C638" i="1" l="1"/>
  <c r="A639" i="1"/>
  <c r="A640" i="1" l="1"/>
  <c r="C639" i="1"/>
  <c r="M640" i="1" s="1"/>
  <c r="M644" i="1"/>
  <c r="M639" i="1"/>
  <c r="M645" i="1"/>
  <c r="M641" i="1"/>
  <c r="M646" i="1"/>
  <c r="C640" i="1" l="1"/>
  <c r="A641" i="1"/>
  <c r="C641" i="1" l="1"/>
  <c r="A642" i="1"/>
  <c r="C642" i="1" l="1"/>
  <c r="A643" i="1"/>
  <c r="A644" i="1" l="1"/>
  <c r="C643" i="1"/>
  <c r="C644" i="1" l="1"/>
  <c r="A645" i="1"/>
  <c r="C645" i="1" l="1"/>
  <c r="A646" i="1"/>
  <c r="A648" i="1" l="1"/>
  <c r="C646" i="1"/>
  <c r="C648" i="1" l="1"/>
  <c r="M649" i="1" s="1"/>
  <c r="A649" i="1"/>
  <c r="C649" i="1" l="1"/>
  <c r="A650" i="1"/>
  <c r="C650" i="1" l="1"/>
  <c r="M651" i="1" s="1"/>
  <c r="A651" i="1"/>
  <c r="M656" i="1"/>
  <c r="M650" i="1"/>
  <c r="M657" i="1"/>
  <c r="M655" i="1"/>
  <c r="M652" i="1"/>
  <c r="C651" i="1" l="1"/>
  <c r="A652" i="1"/>
  <c r="C652" i="1" l="1"/>
  <c r="A653" i="1"/>
  <c r="C653" i="1" l="1"/>
  <c r="A654" i="1"/>
  <c r="C654" i="1" l="1"/>
  <c r="A655" i="1"/>
  <c r="C655" i="1" l="1"/>
  <c r="A656" i="1"/>
  <c r="A657" i="1" l="1"/>
  <c r="C656" i="1"/>
  <c r="C657" i="1" l="1"/>
  <c r="A659" i="1"/>
  <c r="C659" i="1" l="1"/>
  <c r="M660" i="1" s="1"/>
  <c r="A660" i="1"/>
  <c r="C660" i="1" l="1"/>
  <c r="A661" i="1"/>
  <c r="C661" i="1" l="1"/>
  <c r="M662" i="1" s="1"/>
  <c r="A662" i="1"/>
  <c r="M661" i="1"/>
  <c r="M666" i="1"/>
  <c r="M663" i="1"/>
  <c r="M668" i="1"/>
  <c r="M667" i="1"/>
  <c r="M682" i="1"/>
  <c r="M694" i="1" l="1"/>
  <c r="M688" i="1"/>
  <c r="A663" i="1"/>
  <c r="C662" i="1"/>
  <c r="C663" i="1" l="1"/>
  <c r="A664" i="1"/>
  <c r="C664" i="1" l="1"/>
  <c r="A665" i="1"/>
  <c r="C665" i="1" l="1"/>
  <c r="A666" i="1"/>
  <c r="A667" i="1" l="1"/>
  <c r="C666" i="1"/>
  <c r="A668" i="1" l="1"/>
  <c r="C667" i="1"/>
  <c r="C668" i="1" l="1"/>
  <c r="A670" i="1"/>
  <c r="C670" i="1" l="1"/>
  <c r="M671" i="1" s="1"/>
  <c r="A671" i="1"/>
  <c r="C671" i="1" l="1"/>
  <c r="A672" i="1"/>
  <c r="C672" i="1" l="1"/>
  <c r="A673" i="1"/>
  <c r="M679" i="1"/>
  <c r="M680" i="1"/>
  <c r="M674" i="1"/>
  <c r="M672" i="1"/>
  <c r="A674" i="1" l="1"/>
  <c r="C673" i="1"/>
  <c r="M673" i="1"/>
  <c r="M678" i="1"/>
  <c r="A675" i="1" l="1"/>
  <c r="C674" i="1"/>
  <c r="C675" i="1" l="1"/>
  <c r="A676" i="1"/>
  <c r="C676" i="1" l="1"/>
  <c r="A677" i="1"/>
  <c r="C677" i="1" l="1"/>
  <c r="A678" i="1"/>
  <c r="C678" i="1" l="1"/>
  <c r="A679" i="1"/>
  <c r="C679" i="1" l="1"/>
  <c r="A680" i="1"/>
  <c r="C680" i="1" l="1"/>
  <c r="A682" i="1"/>
  <c r="C682" i="1" l="1"/>
  <c r="A683" i="1"/>
  <c r="M683" i="1" l="1"/>
  <c r="M685" i="1"/>
  <c r="C683" i="1"/>
  <c r="M684" i="1" s="1"/>
  <c r="A684" i="1"/>
  <c r="A685" i="1" l="1"/>
  <c r="C684" i="1"/>
  <c r="A686" i="1" l="1"/>
  <c r="C685" i="1"/>
  <c r="M686" i="1" s="1"/>
  <c r="C686" i="1" l="1"/>
  <c r="A688" i="1"/>
  <c r="C688" i="1" l="1"/>
  <c r="A689" i="1"/>
  <c r="C689" i="1" l="1"/>
  <c r="A690" i="1"/>
  <c r="M692" i="1"/>
  <c r="M690" i="1"/>
  <c r="M689" i="1"/>
  <c r="A691" i="1" l="1"/>
  <c r="C690" i="1"/>
  <c r="M691" i="1" s="1"/>
  <c r="C691" i="1" l="1"/>
  <c r="A692" i="1"/>
  <c r="C692" i="1" l="1"/>
  <c r="M693" i="1" s="1"/>
  <c r="A693" i="1"/>
  <c r="C693" i="1" l="1"/>
  <c r="A694" i="1"/>
  <c r="C694" i="1" l="1"/>
  <c r="A695" i="1"/>
  <c r="C695" i="1" l="1"/>
  <c r="A696" i="1"/>
  <c r="A697" i="1" l="1"/>
  <c r="C696" i="1"/>
  <c r="C697" i="1" l="1"/>
  <c r="A698" i="1"/>
  <c r="C698" i="1" l="1"/>
  <c r="M699" i="1" s="1"/>
  <c r="A699" i="1"/>
  <c r="M698" i="1"/>
  <c r="M700" i="1"/>
  <c r="C699" i="1" l="1"/>
  <c r="A700" i="1"/>
  <c r="C700" i="1" l="1"/>
  <c r="M701" i="1" s="1"/>
  <c r="A701" i="1"/>
  <c r="C701" i="1" s="1"/>
</calcChain>
</file>

<file path=xl/sharedStrings.xml><?xml version="1.0" encoding="utf-8"?>
<sst xmlns="http://schemas.openxmlformats.org/spreadsheetml/2006/main" count="19763" uniqueCount="4628">
  <si>
    <t>Evaluation de Marché DAP</t>
  </si>
  <si>
    <t>A. Données du fournisseur</t>
  </si>
  <si>
    <t>UUID</t>
  </si>
  <si>
    <t>XML Value Q</t>
  </si>
  <si>
    <t>XML Value R</t>
  </si>
  <si>
    <t>Question de recherche</t>
  </si>
  <si>
    <t>Les indicateurs</t>
  </si>
  <si>
    <t>Les Questions</t>
  </si>
  <si>
    <t>Les Instructions</t>
  </si>
  <si>
    <t>Les Réponses</t>
  </si>
  <si>
    <t>Notes</t>
  </si>
  <si>
    <t>Constrainte</t>
  </si>
  <si>
    <t>Skip Logic</t>
  </si>
  <si>
    <t>Niveau de collecte de données</t>
  </si>
  <si>
    <t>Stratégie d'échantillonnage</t>
  </si>
  <si>
    <t>Niveau de désagrégation</t>
  </si>
  <si>
    <t>(Pour l'échantillonnage probabiliste) Les variables de désagrégation sont-elles conformes au plan de stratification ? O/ N</t>
  </si>
  <si>
    <t>Cartes prévues</t>
  </si>
  <si>
    <t>MEB</t>
  </si>
  <si>
    <t>audit</t>
  </si>
  <si>
    <t>r_meta_audit</t>
  </si>
  <si>
    <t>N/A</t>
  </si>
  <si>
    <t>Audit</t>
  </si>
  <si>
    <t>Aucun.</t>
  </si>
  <si>
    <t>Échantillonnage aléatoire</t>
  </si>
  <si>
    <t>Oui</t>
  </si>
  <si>
    <t>Non.</t>
  </si>
  <si>
    <t>start</t>
  </si>
  <si>
    <t>r_meta_debut</t>
  </si>
  <si>
    <t>Heure de début de la collecte</t>
  </si>
  <si>
    <t>end</t>
  </si>
  <si>
    <t>r_meta_fin</t>
  </si>
  <si>
    <t>Heure de fin de la collecte</t>
  </si>
  <si>
    <t>date</t>
  </si>
  <si>
    <t>r_meta_date_1</t>
  </si>
  <si>
    <t>Sélectionnez la date du jour</t>
  </si>
  <si>
    <t>device_id</t>
  </si>
  <si>
    <t>r_meta_device_id</t>
  </si>
  <si>
    <t>Deviceid du téléphone</t>
  </si>
  <si>
    <t>enumerator</t>
  </si>
  <si>
    <t>r_meta_code_evaluateur</t>
  </si>
  <si>
    <t>Code de l'évaluateur</t>
  </si>
  <si>
    <t>À remplir par l'enquêteur. Cet indicateur pourrait constituer des informations personnellement identifiables et devrait être supprimé avant la diffusion de l'ensemble de données. Il peut être codé sous forme de liste à choix unique pour une meilleure qualité des données, mais cela n'est réalisable que si votre organisation collecte des données seule ou est pleinement informée de tous les enquêteurs travaillant sur le projet. Si les enquêteurs peuvent changer d'un mois à l'autre, il est généralement plus simple de permettre aux organisations participantes d'attribuer leurs propres identifiants d'enquêteur plutôt que de les coder directement dans le formulaire.</t>
  </si>
  <si>
    <t>organisation</t>
  </si>
  <si>
    <t>r_partner_organisation</t>
  </si>
  <si>
    <t>Nom de l'organisation partenaire</t>
  </si>
  <si>
    <t>[liste complète des organisations partenaires de la JMMI + "Autres".</t>
  </si>
  <si>
    <t>À remplir par l'enquêteur. Cet indicateur pourrait constituer des informations personnellement identifiables et devrait être supprimé avant la diffusion de l'ensemble de données.</t>
  </si>
  <si>
    <t>organisation_other</t>
  </si>
  <si>
    <t>r_partner_organisation_other</t>
  </si>
  <si>
    <t>Si autre, veuillez préciser</t>
  </si>
  <si>
    <t>survey_modality</t>
  </si>
  <si>
    <t>r_survey_modality</t>
  </si>
  <si>
    <t>Type de collecte de données</t>
  </si>
  <si>
    <t>1. Face à face
2. A distance
3. Autre</t>
  </si>
  <si>
    <t>survey_modality_other</t>
  </si>
  <si>
    <t>r_survey_modality_other</t>
  </si>
  <si>
    <t>admin1_label</t>
  </si>
  <si>
    <t>r_admin1_label</t>
  </si>
  <si>
    <t>Région [List]</t>
  </si>
  <si>
    <t>select_one</t>
  </si>
  <si>
    <t>liste régions</t>
  </si>
  <si>
    <t>admin1_code</t>
  </si>
  <si>
    <t>r_admin1_code</t>
  </si>
  <si>
    <t>Région code [List]</t>
  </si>
  <si>
    <t>liste codes régions</t>
  </si>
  <si>
    <t>admin2_label</t>
  </si>
  <si>
    <t>r_admin2_label</t>
  </si>
  <si>
    <t>Cercle [List]</t>
  </si>
  <si>
    <t>liste cercles</t>
  </si>
  <si>
    <t>admin2_code</t>
  </si>
  <si>
    <t>r_admin2_code</t>
  </si>
  <si>
    <t>Cercle code [List]</t>
  </si>
  <si>
    <t>liste codes cercles</t>
  </si>
  <si>
    <t>admin3_label</t>
  </si>
  <si>
    <t>r_admin3_label</t>
  </si>
  <si>
    <t>Commune [List]</t>
  </si>
  <si>
    <t>liste communes</t>
  </si>
  <si>
    <t>admin3_code</t>
  </si>
  <si>
    <t>r_admin3_code</t>
  </si>
  <si>
    <t>Commune code [List]</t>
  </si>
  <si>
    <t>liste codes communes</t>
  </si>
  <si>
    <t>specific_location</t>
  </si>
  <si>
    <t>text</t>
  </si>
  <si>
    <t>Localite</t>
  </si>
  <si>
    <t>localités</t>
  </si>
  <si>
    <t>marketplace</t>
  </si>
  <si>
    <r>
      <rPr>
        <sz val="10"/>
        <color rgb="FF58585A"/>
        <rFont val="Roboto Condensed"/>
      </rPr>
      <t>Marché</t>
    </r>
    <r>
      <rPr>
        <sz val="10"/>
        <color rgb="FF58585A"/>
        <rFont val="Roboto Condensed"/>
        <family val="2"/>
        <charset val="1"/>
      </rPr>
      <t xml:space="preserve"> [List]</t>
    </r>
  </si>
  <si>
    <t>liste des marchés</t>
  </si>
  <si>
    <t>shop_type</t>
  </si>
  <si>
    <t>r_type_de_vendeur</t>
  </si>
  <si>
    <t>Type de vendeur</t>
  </si>
  <si>
    <t>select_multiple</t>
  </si>
  <si>
    <t>1. Magasin général pour l'alimentation et les articles de première nécessité
2. Magasin spécialisé dans un bâtiment commercial
3. Stand permanent sur un marché
4. Vendeur en plein air
5. Boutique de change
6. Autre</t>
  </si>
  <si>
    <t>shop_type_other</t>
  </si>
  <si>
    <t>consent</t>
  </si>
  <si>
    <t>r_oui_non</t>
  </si>
  <si>
    <t>Bonjour, je m'appelle _ _ _ _. Je travaille au nom de [organisation] et de [organisme de coordination]. Je mène des entretiens avec des commerçants afin de mieux comprendre comment fonctionnent actuellement les marchés dans [pays/zone]. Je souhaiterais vous poser quelques questions sur les prix et les approvisionnements de certains articles que vous vendez. Toute information que vous fournirez ne sera pas utilisée pour vous identifier. Les réponses sont volontaires et vous pouvez à tout moment choisir d'arrêter l'entretien, de ne pas répondre aux questions ou de poser vos propres questions. Cependant, nous espérons que vous participerez car vos avis sont importants. Acceptez-vous de commencer l'entretien ?</t>
  </si>
  <si>
    <t>1. Oui
2. Non</t>
  </si>
  <si>
    <t>shop_name</t>
  </si>
  <si>
    <t>Nom du magasin</t>
  </si>
  <si>
    <t>shop_category</t>
  </si>
  <si>
    <t>r_type_de_magasin</t>
  </si>
  <si>
    <t>Type de magasin</t>
  </si>
  <si>
    <t>1. Céréales
2. Tubercules ou racines
3. Légumes à feuilles vertes
4. Fruits
5. Produits animaux 
6. Légumineuses / noisettes
7. Lait et autres produits laitiers
8. Condiments
9. Abri 
10. EHA -  Hygiène
11. Santé
12. EHA - Eau
13. L'energie
14. Communication
15. Autre</t>
  </si>
  <si>
    <t>shop_category_other</t>
  </si>
  <si>
    <t xml:space="preserve">Collecté uniquement pour permettre aux enquêteurs de faire un suivi. Les noms ne peuvent être partagés qu'avec l'organisation spécifique qui a collecté les données en question. Cet indicateur constitue des informations personnellement identifiables et doit être entièrement supprimé avant la diffusion de l'ensemble de données.
</t>
  </si>
  <si>
    <t>B. Disponibilité, Prix, et Stockage</t>
  </si>
  <si>
    <t>Kayes</t>
  </si>
  <si>
    <t>Koulikoro</t>
  </si>
  <si>
    <t>Sikasso</t>
  </si>
  <si>
    <t>Ségou</t>
  </si>
  <si>
    <t>Mopti</t>
  </si>
  <si>
    <t>Tombouctou</t>
  </si>
  <si>
    <t>Gao</t>
  </si>
  <si>
    <t>Kidal</t>
  </si>
  <si>
    <t>Bamako</t>
  </si>
  <si>
    <t>r_disponibilite</t>
  </si>
  <si>
    <t>1. Largement disponible
2. Disponibilité limitée (vendu uniquement en petites quantités ou par un petit nombre de commerçants)
3. Totalement indisponible
4. Ne sait pas
5. Préfère ne pas répondre</t>
  </si>
  <si>
    <t>integer</t>
  </si>
  <si>
    <t>Integer</t>
  </si>
  <si>
    <t>calculate</t>
  </si>
  <si>
    <t>Une variable pour calculer le prix de l'unité de mesure standardisée pour l'article spécifique dans la monnaie utilisée par le magasin</t>
  </si>
  <si>
    <r>
      <t>Une variable pour convertir le prix de l'unité de mesure standardisée pour l'article spécifique en [</t>
    </r>
    <r>
      <rPr>
        <b/>
        <sz val="10"/>
        <color rgb="FF58585A"/>
        <rFont val="Roboto Condensed"/>
      </rPr>
      <t>USD</t>
    </r>
    <r>
      <rPr>
        <sz val="10"/>
        <color rgb="FF58585A"/>
        <rFont val="Roboto Condensed"/>
      </rPr>
      <t>]</t>
    </r>
  </si>
  <si>
    <t>r_prix_articles_change</t>
  </si>
  <si>
    <t>Le niveau moyen de disponibilité, le niveau moyen de prix, le niveau moyen de stockage et le nombre moyen de jours de réapprovisionnement [pour des bien alimentaires]</t>
  </si>
  <si>
    <t>1. Non, les prix resteront inchangés
2. Oui, les prix augmenteront
3. Oui, les prix diminueront
4. Ne sait pas
5. Préfère ne pas répondre</t>
  </si>
  <si>
    <t>r_prix_articles_change_augmentation</t>
  </si>
  <si>
    <t>1. Le taux de change augmente
2. La demande va augmenter - les clients vont manquer de ces articles
3. La demande va augmenter - les distributions humanitaires vont s'arrêter
4. La demande augmentera - davantage de personnes émigreront ici
5. L'offre diminuera - les vendeurs locaux ne seront pas en mesure d'obtenir ces articles
6. L'offre diminuera - les vendeurs locaux seront contraints de fermer leurs portes
7. L'offre diminuera - les vendeurs locaux ne pourront pas accéder aux marchés
8. L'offre diminuera - l'état des routes se dégradera
9. L'offre diminuera - les routes seront moins sûres ou bloquées
10.L'offre diminuera - les frontières fermeront ou resteront fermées
11. Autre
12. Ne sait pas
13. Préfère ne pas répondre</t>
  </si>
  <si>
    <t>r_prix_articles_change_diminution</t>
  </si>
  <si>
    <t>1. Le taux de change baisse
2. La demande diminuera - les clients ne seront pas en mesure d'accéder aux marchés
3. La demande diminuera - les clients commenceront à produire ces articles eux-mêmes
4. La demande diminuera - les clients voudront moins de ces produits
5. La demande diminuera - les distributions humanitaires commenceront ou se poursuivront
6. La demande diminuera - davantage de personnes émigreront ailleurs
7. L'offre augmentera - les vendeurs locaux vendront davantage de ces produits
8. L'offre augmentera - de nouveaux vendeurs commenceront à vendre ces articles
9. L'offre augmentera - l'état des routes s'améliorera
10. L'offre augmentera - les routes seront plus sûres ou rouvertes
11. L'offre augmentera - les frontières rouvriront ou resteront ouvertes
12. Autre
13. Ne sait pas
14. Préfère ne pas répondre</t>
  </si>
  <si>
    <t>r_oui_non_autre_nsp_pnpr</t>
  </si>
  <si>
    <t>1. Oui
2. Non
3. Autre
4. Ne sait pas
5. Préfère ne pas répondre</t>
  </si>
  <si>
    <t>r_admin_1_2_liste_pays_voisins</t>
  </si>
  <si>
    <t>[liste des unités Admin 1 de ce pays + " En dehors de ce pays"]
[liste des unités Admin 2 dans l'Admin 1 sélectionnée]
[liste des pays voisins + "Autre (merci de préciser)", si "En dehors de ce pays" a été sélectionné]</t>
  </si>
  <si>
    <t>[liste des unités Admin 1 de ce pays + « En dehors de ce pays »]</t>
  </si>
  <si>
    <t>r_ba_cereales</t>
  </si>
  <si>
    <t>Des articles que vous vendez cette semaine, y en a-t-il qui sont particulièrement rares dans votre boutique ?</t>
  </si>
  <si>
    <t>1. Sorgho
2. Mais
3. Riz
4. Blé ou aliments dérivé du blé
5. Grand Mil
6. Petit Mil
7. Autre</t>
  </si>
  <si>
    <t>Cette question s'appuie sur une liste de tous les articles contrôlés, et pas seulement sur les articles que le vendeur vend actuellement, car il peut avoir dû retirer certains produits du stock parce qu'il n'était pas en mesure de les obtenir de manière fiable.</t>
  </si>
  <si>
    <t>Êtes-vous préoccupé par le fait que vous pourriez être à court de l'un des articles que vous vendez actuellement au cours de la semaine prochaine ?</t>
  </si>
  <si>
    <t>r_oui_non_nsp_pnpr</t>
  </si>
  <si>
    <t>Au cours du mois dernier, avez-vous eu des difficultés à vous procurer les articles que vous vendez en quantité suffisante pour répondre à la demande de vos clients ?</t>
  </si>
  <si>
    <t>1. Oui
2. Non
3. Ne sait pas
4. Préfère ne pas répondre</t>
  </si>
  <si>
    <t>Quels sont les éléments qu'il a été le plus difficile d'obtenir ?</t>
  </si>
  <si>
    <t>r_approvisionnement_difficultes_elements_raisons</t>
  </si>
  <si>
    <t>Pourquoi ces articles ont-ils été particulièrement difficiles à obtenir ?</t>
  </si>
  <si>
    <t>1. Je n'ai pas assez d'argent pour acheter ces articles dans les quantités dont j'ai besoin.
2. Mon fournisseur ne m'accordera plus de crédit pour acheter ces produits dans les quantités dont j'ai besoin.
3. Les producteurs ont produit moins de ces articles
4. La demande de ces produits a augmenté
5. Les fournisseurs avec lesquels je traite habituellement n'ont pas été en mesure de répondre à la demande de mes clients.
6. Les restrictions de transport intérieur ont coupé les voies d'approvisionnement de ces marchandises
7. Les fermetures de frontières internationales ont coupé les voies d'approvisionnement de ces produits.
8. Il y a une pénurie de transporteurs pouvant acheminer les marchandises dont j'ai besoin.
9. Autre 
10. Ne sait pas
11. Préfère ne pas répondre</t>
  </si>
  <si>
    <t>BA - Céréales</t>
  </si>
  <si>
    <r>
      <t xml:space="preserve">BA - Céréales </t>
    </r>
    <r>
      <rPr>
        <b/>
        <sz val="10"/>
        <color theme="0"/>
        <rFont val="Aptos Narrow"/>
        <family val="2"/>
        <charset val="1"/>
      </rPr>
      <t>[Mil (sorgho)</t>
    </r>
    <r>
      <rPr>
        <b/>
        <sz val="10"/>
        <color theme="0"/>
        <rFont val="Aptos Narrow"/>
        <family val="2"/>
      </rPr>
      <t>]</t>
    </r>
  </si>
  <si>
    <t>millet_availability_market_item</t>
  </si>
  <si>
    <t>Quels sont la disponibilité, le prix et, le stockage, et les délais de réapprovisionnement des biens alimentaires ?</t>
  </si>
  <si>
    <t>millet_std_unit_item</t>
  </si>
  <si>
    <t>Vendez-vous [Mil ] en unités de [1 Kg] ?</t>
  </si>
  <si>
    <t>millet_price_input_item</t>
  </si>
  <si>
    <t>Quel est le prix de [1 Kg]  de [Mil ] en [XOF] ?</t>
  </si>
  <si>
    <t>millet_price_item</t>
  </si>
  <si>
    <t xml:space="preserve">A quel prix vendiez-vous 1 Kg de Mil en francs CFA (XOF) en août/septembre? </t>
  </si>
  <si>
    <t>millet_stock_duration_days_item</t>
  </si>
  <si>
    <t>Pendant combien de jours, sans compter aujourd'hui, estimez-vous que votre stock de [Mil ] durera dans les conditions actuelles ? Veuillez inclure le stock que vous pouvez avoir ailleurs.</t>
  </si>
  <si>
    <t>millet_restock_wait_days_item</t>
  </si>
  <si>
    <t>Combien de jours, sans compter aujourd'hui, vous faudrait-il pour réapprovisionner [Mil ] si vous passiez une commande à votre fournisseur aujourd'hui ?</t>
  </si>
  <si>
    <r>
      <t xml:space="preserve">BA - Céréales </t>
    </r>
    <r>
      <rPr>
        <b/>
        <sz val="10"/>
        <color theme="0"/>
        <rFont val="Aptos Narrow"/>
        <family val="2"/>
        <charset val="1"/>
      </rPr>
      <t>[Petit Mil</t>
    </r>
    <r>
      <rPr>
        <b/>
        <sz val="10"/>
        <color theme="0"/>
        <rFont val="Aptos Narrow"/>
        <family val="2"/>
      </rPr>
      <t>]</t>
    </r>
  </si>
  <si>
    <t>millet_flour_availability_market_item</t>
  </si>
  <si>
    <t>millet_flour_std_unit_item</t>
  </si>
  <si>
    <t>millet_flour_price_input_item</t>
  </si>
  <si>
    <t>millet_flour_price_item</t>
  </si>
  <si>
    <t xml:space="preserve">A quel prix vendiez-vous 1 Kg de Petit mil en francs CFA (XOF) en août/septembre? </t>
  </si>
  <si>
    <t>millet_flour_stock_duration_days_item</t>
  </si>
  <si>
    <t>millet_flour_restock_wait_days_item</t>
  </si>
  <si>
    <r>
      <t xml:space="preserve">BA - Céréales </t>
    </r>
    <r>
      <rPr>
        <b/>
        <sz val="10"/>
        <color theme="0"/>
        <rFont val="Aptos Narrow"/>
        <family val="2"/>
        <charset val="1"/>
      </rPr>
      <t>[Mais blanc</t>
    </r>
    <r>
      <rPr>
        <b/>
        <sz val="10"/>
        <color theme="0"/>
        <rFont val="Aptos Narrow"/>
        <family val="2"/>
      </rPr>
      <t>]</t>
    </r>
  </si>
  <si>
    <t>maize_grain_availability_market_item</t>
  </si>
  <si>
    <t>maize_grain_std_unit_item</t>
  </si>
  <si>
    <t>maize_grain_price_input_item</t>
  </si>
  <si>
    <t>maize_grain_price_item</t>
  </si>
  <si>
    <t xml:space="preserve">A quel prix vendiez-vous 1 Kg de Maïs blanc en francs CFA (XOF) en août/septembre? </t>
  </si>
  <si>
    <t>maize_grain_stock_duration_days_item</t>
  </si>
  <si>
    <t>maize_grain_restock_wait_days_item</t>
  </si>
  <si>
    <t>maize_wholesale_availability_market_item</t>
  </si>
  <si>
    <t>maize_wholesale_std_unit_item</t>
  </si>
  <si>
    <t>maize_wholesale_price_input_item</t>
  </si>
  <si>
    <t>maize_wholesale_price_item</t>
  </si>
  <si>
    <t xml:space="preserve">A quel prix vendiez-vous 1 Kg de Maïs jaune en francs CFA (XOF) en août/septembre? </t>
  </si>
  <si>
    <t>maize_wholesale_stock_duration_days_item</t>
  </si>
  <si>
    <t>maize_wholesale_restock_wait_days_item</t>
  </si>
  <si>
    <r>
      <t xml:space="preserve">BA - Céréales </t>
    </r>
    <r>
      <rPr>
        <b/>
        <sz val="10"/>
        <color theme="0"/>
        <rFont val="Aptos Narrow"/>
        <family val="2"/>
        <charset val="1"/>
      </rPr>
      <t>[Riz local</t>
    </r>
    <r>
      <rPr>
        <b/>
        <sz val="10"/>
        <color theme="0"/>
        <rFont val="Aptos Narrow"/>
        <family val="2"/>
      </rPr>
      <t>]</t>
    </r>
  </si>
  <si>
    <t>rice_availability_market_item</t>
  </si>
  <si>
    <t>rice_std_unit_item</t>
  </si>
  <si>
    <t>rice_price_input_item</t>
  </si>
  <si>
    <t>rice_price_item</t>
  </si>
  <si>
    <t xml:space="preserve">A quel prix vendiez-vous 1 Kg de Riz local en francs CFA (XOF) en août/septembre? </t>
  </si>
  <si>
    <t>rice_stock_duration_days_item</t>
  </si>
  <si>
    <t>rice_restock_wait_days_item</t>
  </si>
  <si>
    <r>
      <t xml:space="preserve">BA - Céréales </t>
    </r>
    <r>
      <rPr>
        <b/>
        <sz val="10"/>
        <color theme="0"/>
        <rFont val="Aptos Narrow"/>
        <family val="2"/>
        <charset val="1"/>
      </rPr>
      <t>[Riz importé</t>
    </r>
    <r>
      <rPr>
        <b/>
        <sz val="10"/>
        <color theme="0"/>
        <rFont val="Aptos Narrow"/>
        <family val="2"/>
      </rPr>
      <t>]</t>
    </r>
  </si>
  <si>
    <t>rice_imported_availability_market_item</t>
  </si>
  <si>
    <t>rice_imported_std_unit_item</t>
  </si>
  <si>
    <t>rice_imported_price_input_item</t>
  </si>
  <si>
    <t>rice_imported_price_item</t>
  </si>
  <si>
    <t xml:space="preserve">A quel prix vendiez-vous 1 Kg de Riz importé en francs CFA (XOF) en août/septembre? </t>
  </si>
  <si>
    <t>rice_imported_stock_duration_days_item</t>
  </si>
  <si>
    <t>rice_imported_restock_wait_days_item</t>
  </si>
  <si>
    <r>
      <t xml:space="preserve">BA - Céréales </t>
    </r>
    <r>
      <rPr>
        <b/>
        <sz val="10"/>
        <color theme="0"/>
        <rFont val="Aptos Narrow"/>
        <family val="2"/>
        <charset val="1"/>
      </rPr>
      <t>[Semoule</t>
    </r>
    <r>
      <rPr>
        <b/>
        <sz val="10"/>
        <color theme="0"/>
        <rFont val="Aptos Narrow"/>
        <family val="2"/>
      </rPr>
      <t>]</t>
    </r>
  </si>
  <si>
    <t>semolina_availability_market_item</t>
  </si>
  <si>
    <t>semolina_std_unit_item</t>
  </si>
  <si>
    <t>semolina_price_input_item</t>
  </si>
  <si>
    <t>semolina_price_item</t>
  </si>
  <si>
    <t xml:space="preserve">A quel prix vendiez-vous 1 Kg de Semoule en francs CFA (XOF) en août/septembre? </t>
  </si>
  <si>
    <t>semolina_stock_duration_days_item</t>
  </si>
  <si>
    <t>semolina_restock_wait_days_item</t>
  </si>
  <si>
    <t>BA - Céréales [Expectations]</t>
  </si>
  <si>
    <t>grain_price_evolution_expectations_ctgy</t>
  </si>
  <si>
    <r>
      <t>Pensez-vous que les prix des articles [</t>
    </r>
    <r>
      <rPr>
        <b/>
        <sz val="10"/>
        <color rgb="FF58585A"/>
        <rFont val="Roboto Condensed"/>
      </rPr>
      <t>BA - Céréales</t>
    </r>
    <r>
      <rPr>
        <sz val="10"/>
        <color rgb="FF58585A"/>
        <rFont val="Roboto Condensed"/>
      </rPr>
      <t>] changeront dans le mois à venir ?</t>
    </r>
  </si>
  <si>
    <t>grain_price_increase_reason_ctgy</t>
  </si>
  <si>
    <r>
      <t>Pourquoi pensez-vous que les prix des articles [</t>
    </r>
    <r>
      <rPr>
        <b/>
        <sz val="10"/>
        <color rgb="FF58585A"/>
        <rFont val="Roboto Condensed"/>
      </rPr>
      <t>BA - Céréales</t>
    </r>
    <r>
      <rPr>
        <sz val="10"/>
        <color rgb="FF58585A"/>
        <rFont val="Roboto Condensed"/>
      </rPr>
      <t>] vont augmenter ?</t>
    </r>
  </si>
  <si>
    <t>grain_price_increase_reason_other_ctgy</t>
  </si>
  <si>
    <t>grain_price_decrease_reason_ctgy</t>
  </si>
  <si>
    <r>
      <t>Pourquoi pensez-vous que les prix des articles [</t>
    </r>
    <r>
      <rPr>
        <b/>
        <sz val="10"/>
        <color rgb="FF58585A"/>
        <rFont val="Roboto Condensed"/>
      </rPr>
      <t>BA - Céréales</t>
    </r>
    <r>
      <rPr>
        <sz val="10"/>
        <color rgb="FF58585A"/>
        <rFont val="Roboto Condensed"/>
      </rPr>
      <t>] vont diminuer ?</t>
    </r>
  </si>
  <si>
    <t>grain_price_decrease_reason_other_ctgy</t>
  </si>
  <si>
    <t>BA - Céréales [Chaînes d'approvisionnement]</t>
  </si>
  <si>
    <t>grain_supplier_in_marketplace_ctgy</t>
  </si>
  <si>
    <r>
      <t>Votre principal fournisseur de [</t>
    </r>
    <r>
      <rPr>
        <b/>
        <sz val="10"/>
        <color rgb="FF58585A"/>
        <rFont val="Roboto Condensed"/>
      </rPr>
      <t>BA - Céréales</t>
    </r>
    <r>
      <rPr>
        <sz val="10"/>
        <color rgb="FF58585A"/>
        <rFont val="Roboto Condensed"/>
      </rPr>
      <t>] est-il situé à [ce lieu] ?</t>
    </r>
  </si>
  <si>
    <t>grain_supplier_in_marketplace_other_ctgy</t>
  </si>
  <si>
    <t>grain_supplier_of_supplier_location_ctgy</t>
  </si>
  <si>
    <r>
      <t>Si oui, d'où provient votre principal fournisseur de [</t>
    </r>
    <r>
      <rPr>
        <b/>
        <sz val="10"/>
        <color rgb="FF58585A"/>
        <rFont val="Roboto Condensed"/>
      </rPr>
      <t>BA - Céréales</t>
    </r>
    <r>
      <rPr>
        <sz val="10"/>
        <color rgb="FF58585A"/>
        <rFont val="Roboto Condensed"/>
      </rPr>
      <t>] ?</t>
    </r>
  </si>
  <si>
    <t>grain_supplier_of_supplier_location_other_ctgy</t>
  </si>
  <si>
    <t>grain_supplier_location_outside_market_ctgy</t>
  </si>
  <si>
    <r>
      <t>Si ce n'est pas le cas, où se trouve votre principal fournisseur de [</t>
    </r>
    <r>
      <rPr>
        <b/>
        <sz val="10"/>
        <color rgb="FF58585A"/>
        <rFont val="Roboto Condensed"/>
      </rPr>
      <t>BA - Céréales</t>
    </r>
    <r>
      <rPr>
        <sz val="10"/>
        <color rgb="FF58585A"/>
        <rFont val="Roboto Condensed"/>
      </rPr>
      <t>] ?</t>
    </r>
  </si>
  <si>
    <t>grain_supplier_location_outside_market_other_ctgy</t>
  </si>
  <si>
    <t>grain_supplier_unique_ctgy</t>
  </si>
  <si>
    <r>
      <t>Votre entreprise dépend-elle principalement d'un seul fournisseur pour  [</t>
    </r>
    <r>
      <rPr>
        <b/>
        <sz val="10"/>
        <color rgb="FF58585A"/>
        <rFont val="Roboto Condensed"/>
      </rPr>
      <t>BA - Céréales</t>
    </r>
    <r>
      <rPr>
        <sz val="10"/>
        <color rgb="FF58585A"/>
        <rFont val="Roboto Condensed"/>
      </rPr>
      <t>]  ?</t>
    </r>
  </si>
  <si>
    <t>grain_shortage_ctgy</t>
  </si>
  <si>
    <t>grain_shortage_within_week_ctgy</t>
  </si>
  <si>
    <t>grain_restocking_difficulty_ctgy</t>
  </si>
  <si>
    <t>grain_restocking_difficulty_items_ctgy</t>
  </si>
  <si>
    <t>grain_restocking_difficulty_items_other_ctgy</t>
  </si>
  <si>
    <t>grain_restocking_difficulty_reasons_ctgy</t>
  </si>
  <si>
    <t>grain_restocking_difficulty_reasons_other_ctgy</t>
  </si>
  <si>
    <t>BA - Tubercules ou racines</t>
  </si>
  <si>
    <t>BA - Tubercules ou racines [Pommes de terre]</t>
  </si>
  <si>
    <t>potato_availability_market_item</t>
  </si>
  <si>
    <t>potato_std_unit_item</t>
  </si>
  <si>
    <t>potato_price_input_item</t>
  </si>
  <si>
    <t>potato_price_item</t>
  </si>
  <si>
    <t xml:space="preserve">A quel prix vendiez-vous 1 Kg de Pommes de terre en francs CFA (XOF) en août/septembre? </t>
  </si>
  <si>
    <t>potato_stock_duration_days_item</t>
  </si>
  <si>
    <t>potato_restock_wait_days_item</t>
  </si>
  <si>
    <t>BA - Tubercules ou racines [Patate douce]</t>
  </si>
  <si>
    <t>sweet_potato_availability_market_item</t>
  </si>
  <si>
    <t>sweet_potato_std_unit_item</t>
  </si>
  <si>
    <t>sweet_potato_price_input_item</t>
  </si>
  <si>
    <t>sweet_potato_price_item</t>
  </si>
  <si>
    <t xml:space="preserve">A quel prix vendiez-vous 1 Kg de Patates douces en francs CFA (XOF) en août/septembre? </t>
  </si>
  <si>
    <t>sweet_potato_stock_duration_days_item</t>
  </si>
  <si>
    <t>sweet_potato_restock_wait_days_item</t>
  </si>
  <si>
    <t>BA - Tubercules ou racines [Expectations]</t>
  </si>
  <si>
    <t>root_price_evolution_expectations_ctgy</t>
  </si>
  <si>
    <r>
      <t>Pensez-vous que les prix des articles [</t>
    </r>
    <r>
      <rPr>
        <b/>
        <sz val="10"/>
        <color rgb="FF58585A"/>
        <rFont val="Roboto Condensed"/>
      </rPr>
      <t>BA - Tubercules ou racines</t>
    </r>
    <r>
      <rPr>
        <sz val="10"/>
        <color rgb="FF58585A"/>
        <rFont val="Roboto Condensed"/>
      </rPr>
      <t>] changeront dans le mois à venir ?</t>
    </r>
  </si>
  <si>
    <t>root_price_increase_reason_ctgy</t>
  </si>
  <si>
    <r>
      <t>Pourquoi pensez-vous que les prix des articles [</t>
    </r>
    <r>
      <rPr>
        <b/>
        <sz val="10"/>
        <color rgb="FF58585A"/>
        <rFont val="Roboto Condensed"/>
      </rPr>
      <t>BA - Tubercules ou racines</t>
    </r>
    <r>
      <rPr>
        <sz val="10"/>
        <color rgb="FF58585A"/>
        <rFont val="Roboto Condensed"/>
      </rPr>
      <t>] vont augmenter ?</t>
    </r>
  </si>
  <si>
    <t>root_price_increase_reason_other_ctgy</t>
  </si>
  <si>
    <t>root_price_decrease_reason_ctgy</t>
  </si>
  <si>
    <r>
      <t>Pourquoi pensez-vous que les prix des articles [</t>
    </r>
    <r>
      <rPr>
        <b/>
        <sz val="10"/>
        <color rgb="FF58585A"/>
        <rFont val="Roboto Condensed"/>
      </rPr>
      <t>BA - Tubercules ou racines</t>
    </r>
    <r>
      <rPr>
        <sz val="10"/>
        <color rgb="FF58585A"/>
        <rFont val="Roboto Condensed"/>
      </rPr>
      <t>] vont diminuer ?</t>
    </r>
  </si>
  <si>
    <t>root_price_decrease_reason_other_ctgy</t>
  </si>
  <si>
    <t>BA - Tubercules ou racines [Chaînes d'approvisionnement]</t>
  </si>
  <si>
    <t>root_supplier_in_marketplace_ctgy</t>
  </si>
  <si>
    <r>
      <t>Votre principal fournisseur de [</t>
    </r>
    <r>
      <rPr>
        <b/>
        <sz val="10"/>
        <color rgb="FF58585A"/>
        <rFont val="Roboto Condensed"/>
      </rPr>
      <t>BA - Tubercules ou racines</t>
    </r>
    <r>
      <rPr>
        <sz val="10"/>
        <color rgb="FF58585A"/>
        <rFont val="Roboto Condensed"/>
      </rPr>
      <t>] est-il situé à [ce lieu] ?</t>
    </r>
  </si>
  <si>
    <t>root_supplier_in_marketplace_other_ctgy</t>
  </si>
  <si>
    <t>root_supplier_of_supplier_location_ctgy</t>
  </si>
  <si>
    <r>
      <t xml:space="preserve">Si oui, d'où provient votre principal fournisseur de </t>
    </r>
    <r>
      <rPr>
        <b/>
        <sz val="10"/>
        <color rgb="FF58585A"/>
        <rFont val="Roboto Condensed"/>
      </rPr>
      <t>[BA - Tubercules ou racines]</t>
    </r>
    <r>
      <rPr>
        <sz val="10"/>
        <color rgb="FF58585A"/>
        <rFont val="Roboto Condensed"/>
      </rPr>
      <t xml:space="preserve"> ?</t>
    </r>
  </si>
  <si>
    <t>root_supplier_of_supplier_location_other_ctgy</t>
  </si>
  <si>
    <t>root_supplier_location_outside_market_ctgy</t>
  </si>
  <si>
    <r>
      <t>Si ce n'est pas le cas, où se trouve votre principal fournisseur de [</t>
    </r>
    <r>
      <rPr>
        <b/>
        <sz val="10"/>
        <color rgb="FF58585A"/>
        <rFont val="Roboto Condensed"/>
      </rPr>
      <t>BA - Tubercules ou racines</t>
    </r>
    <r>
      <rPr>
        <sz val="10"/>
        <color rgb="FF58585A"/>
        <rFont val="Roboto Condensed"/>
      </rPr>
      <t>] ?</t>
    </r>
  </si>
  <si>
    <t>root_supplier_location_outside_market_other_ctgy</t>
  </si>
  <si>
    <t>root_supplier_unique_ctgy</t>
  </si>
  <si>
    <r>
      <t>Votre entreprise dépend-elle principalement d'un seul fournisseur pour  [</t>
    </r>
    <r>
      <rPr>
        <b/>
        <sz val="10"/>
        <color rgb="FF58585A"/>
        <rFont val="Roboto Condensed"/>
      </rPr>
      <t>BA - Tubercules ou racines</t>
    </r>
    <r>
      <rPr>
        <sz val="10"/>
        <color rgb="FF58585A"/>
        <rFont val="Roboto Condensed"/>
      </rPr>
      <t>] ?</t>
    </r>
  </si>
  <si>
    <t>root_shortage_ctgy</t>
  </si>
  <si>
    <t>r_ba_tuburcules_ou_racines</t>
  </si>
  <si>
    <t>1. Pommes de terre
2. Ignames blanches
3. Manioc
4. Patate, autre aliment dérivé
5. Autre</t>
  </si>
  <si>
    <t>root_shortage_within_week_ctgy</t>
  </si>
  <si>
    <t>root_restocking_difficulty_ctgy</t>
  </si>
  <si>
    <t>root_restocking_difficulty_items_ctgy</t>
  </si>
  <si>
    <t>root_restocking_difficulty_items_other_ctgy</t>
  </si>
  <si>
    <t>root_restocking_difficulty_reasons_ctgy</t>
  </si>
  <si>
    <t>root__restocking_difficulty_reasons_other_ctgy</t>
  </si>
  <si>
    <t>BA - Légumes à feuilles vertes</t>
  </si>
  <si>
    <t>BA - Légumes à feuilles vertes [Tomates]</t>
  </si>
  <si>
    <t>tomato_availability_market_item</t>
  </si>
  <si>
    <t>tomato_std_unit_item</t>
  </si>
  <si>
    <t>tomato_price_input_item</t>
  </si>
  <si>
    <t>tomato_price_item</t>
  </si>
  <si>
    <t xml:space="preserve">A quel prix vendiez-vous 1 Kg de Tomates en francs CFA (XOF) en août/septembre? </t>
  </si>
  <si>
    <t>tomato_stock_duration_days_item</t>
  </si>
  <si>
    <t>tomato_restock_wait_days_item</t>
  </si>
  <si>
    <t>BA - Légumes à feuilles vertes [Oignons]</t>
  </si>
  <si>
    <t>onion_availability_market_item</t>
  </si>
  <si>
    <t>onion_std_unit_item</t>
  </si>
  <si>
    <t>onion_price_input_item</t>
  </si>
  <si>
    <t>onion_price_item</t>
  </si>
  <si>
    <t>onion_stock_duration_days_item</t>
  </si>
  <si>
    <t>onion_restock_wait_days_item</t>
  </si>
  <si>
    <t>BA - Légumes à feuilles vertes [Carottes]</t>
  </si>
  <si>
    <t>carrot_availability_market_item</t>
  </si>
  <si>
    <t>carrot_std_unit_item</t>
  </si>
  <si>
    <t>carrot_price_input_item</t>
  </si>
  <si>
    <t>carrot_price_item</t>
  </si>
  <si>
    <t xml:space="preserve">A quel prix vendiez-vous 1 Kg de Carottes en francs CFA (XOF) en août/septembre? </t>
  </si>
  <si>
    <t>carrot_stock_duration_days_item</t>
  </si>
  <si>
    <t>carrot_restock_wait_days_item</t>
  </si>
  <si>
    <t>BA - Légumes à feuilles vertes [Expectations]</t>
  </si>
  <si>
    <t>vegetable_price_evolution_expectations_ctgy</t>
  </si>
  <si>
    <r>
      <t>Pensez-vous que les prix des articles [</t>
    </r>
    <r>
      <rPr>
        <b/>
        <sz val="10"/>
        <color rgb="FF58585A"/>
        <rFont val="Roboto Condensed"/>
      </rPr>
      <t>BA - Légumes à feuilles vertes</t>
    </r>
    <r>
      <rPr>
        <sz val="10"/>
        <color rgb="FF58585A"/>
        <rFont val="Roboto Condensed"/>
      </rPr>
      <t>] changeront dans le mois à venir ?</t>
    </r>
  </si>
  <si>
    <t>vegetable_price_increase_reason_ctgy</t>
  </si>
  <si>
    <r>
      <t>Pourquoi pensez-vous que les prix des articles [</t>
    </r>
    <r>
      <rPr>
        <b/>
        <sz val="10"/>
        <color rgb="FF58585A"/>
        <rFont val="Roboto Condensed"/>
      </rPr>
      <t>BA - Légumes à feuilles vertes</t>
    </r>
    <r>
      <rPr>
        <sz val="10"/>
        <color rgb="FF58585A"/>
        <rFont val="Roboto Condensed"/>
      </rPr>
      <t>] vont augmenter ?</t>
    </r>
  </si>
  <si>
    <t>vegetable_price_increase_reason_other_ctgy</t>
  </si>
  <si>
    <t>vegetable_price_decrease_reason_ctgy</t>
  </si>
  <si>
    <r>
      <t>Pourquoi pensez-vous que les prix des articles [</t>
    </r>
    <r>
      <rPr>
        <b/>
        <sz val="10"/>
        <color rgb="FF58585A"/>
        <rFont val="Roboto Condensed"/>
      </rPr>
      <t>BA - Légumes à feuilles vertes</t>
    </r>
    <r>
      <rPr>
        <sz val="10"/>
        <color rgb="FF58585A"/>
        <rFont val="Roboto Condensed"/>
      </rPr>
      <t>] vont diminuer ?</t>
    </r>
  </si>
  <si>
    <t>vegetable_price_decrease_reason_other_ctgy</t>
  </si>
  <si>
    <t>BA - Légumes à feuilles vertes [Chaînes d'approvisionnement]</t>
  </si>
  <si>
    <t>vegetable_supplier_in_marketplace_ctgy</t>
  </si>
  <si>
    <r>
      <t>Votre principal fournisseur de [</t>
    </r>
    <r>
      <rPr>
        <b/>
        <sz val="10"/>
        <color rgb="FF58585A"/>
        <rFont val="Roboto Condensed"/>
      </rPr>
      <t>BA - Légumes à feuilles vertes</t>
    </r>
    <r>
      <rPr>
        <sz val="10"/>
        <color rgb="FF58585A"/>
        <rFont val="Roboto Condensed"/>
      </rPr>
      <t>] est-il situé à [ce lieu] ?</t>
    </r>
  </si>
  <si>
    <t>vegetable_supplier_in_marketplace_other_ctgy</t>
  </si>
  <si>
    <t>vegetable_supplier_of_supplier_location_ctgy</t>
  </si>
  <si>
    <r>
      <t xml:space="preserve">Si oui, d'où provient votre principal fournisseur de </t>
    </r>
    <r>
      <rPr>
        <b/>
        <sz val="10"/>
        <color rgb="FF58585A"/>
        <rFont val="Roboto Condensed"/>
      </rPr>
      <t>[BA - Légumes à feuilles vertes]</t>
    </r>
    <r>
      <rPr>
        <sz val="10"/>
        <color rgb="FF58585A"/>
        <rFont val="Roboto Condensed"/>
      </rPr>
      <t xml:space="preserve"> ?</t>
    </r>
  </si>
  <si>
    <t>vegetable_supplier_location_outside_market_other_ctgy</t>
  </si>
  <si>
    <t>vegetable_supplier_location_outside_market_ctgy</t>
  </si>
  <si>
    <r>
      <t>Si ce n'est pas le cas, où se trouve votre principal fournisseur de [</t>
    </r>
    <r>
      <rPr>
        <b/>
        <sz val="10"/>
        <color rgb="FF58585A"/>
        <rFont val="Roboto Condensed"/>
      </rPr>
      <t>BA - Légumes à feuilles vertes</t>
    </r>
    <r>
      <rPr>
        <sz val="10"/>
        <color rgb="FF58585A"/>
        <rFont val="Roboto Condensed"/>
      </rPr>
      <t>] ?</t>
    </r>
  </si>
  <si>
    <t>vegetable_supplier_unique_ctgy</t>
  </si>
  <si>
    <r>
      <t>Votre entreprise dépend-elle principalement d'un seul fournisseur pour  [</t>
    </r>
    <r>
      <rPr>
        <b/>
        <sz val="10"/>
        <color rgb="FF58585A"/>
        <rFont val="Roboto Condensed"/>
      </rPr>
      <t>BA - Légumes à feuilles vertes</t>
    </r>
    <r>
      <rPr>
        <sz val="10"/>
        <color rgb="FF58585A"/>
        <rFont val="Roboto Condensed"/>
      </rPr>
      <t>] ?</t>
    </r>
  </si>
  <si>
    <t>vegetable_shortage_ctgy</t>
  </si>
  <si>
    <t>r_ba_legumes_a_feuilles_vertes</t>
  </si>
  <si>
    <t>1. Feuilles de baobab
2. Feuilles de manioc
3. Tasba, lalo, folere, kelin kelin ou feuilles a sauce
4. Tomates
5. Oignons
6. Autre</t>
  </si>
  <si>
    <t>vegetable_shortage_within_week_ctgy</t>
  </si>
  <si>
    <t>vegetable_restocking_difficulty_ctgy</t>
  </si>
  <si>
    <t>vegetable_restocking_difficulty_items_ctgy</t>
  </si>
  <si>
    <t>vegetable_restocking_difficulty_items_other_ctgy</t>
  </si>
  <si>
    <t>vegetable_restocking_difficulty_reasons_ctgy</t>
  </si>
  <si>
    <t>vegetable_restocking_difficulty_reasons_other_ctgy</t>
  </si>
  <si>
    <t>NA</t>
  </si>
  <si>
    <t>BA - Viande</t>
  </si>
  <si>
    <t>BA - Viande [Viande avec os (Bovin)]</t>
  </si>
  <si>
    <t>beef_meat_availability_market_item</t>
  </si>
  <si>
    <t>beef_meat_std_unit_item</t>
  </si>
  <si>
    <t>beef_meat_price_input_item</t>
  </si>
  <si>
    <t>beef_meat_price_item</t>
  </si>
  <si>
    <t>beef_meat_stock_duration_days_item</t>
  </si>
  <si>
    <t>beef_meat_restock_wait_days_item</t>
  </si>
  <si>
    <t>BA - Viande [Viande avec os mouton]</t>
  </si>
  <si>
    <t>sheep_meat_availability_market_item</t>
  </si>
  <si>
    <t>sheep_meat_std_unit_item</t>
  </si>
  <si>
    <t>sheep_meat_price_input_item</t>
  </si>
  <si>
    <t>sheep_meat_price_item</t>
  </si>
  <si>
    <t>sheep_meat_stock_duration_days_item</t>
  </si>
  <si>
    <t>sheep_meat_restock_wait_days_item</t>
  </si>
  <si>
    <t>BA - Oeufs</t>
  </si>
  <si>
    <t>egg_availability_market_item</t>
  </si>
  <si>
    <t>egg_std_unit_item</t>
  </si>
  <si>
    <t>egg_price_input_item</t>
  </si>
  <si>
    <t>egg_price_item</t>
  </si>
  <si>
    <t>egg_stock_duration_days_item</t>
  </si>
  <si>
    <t>egg_restock_wait_days_item</t>
  </si>
  <si>
    <t>BA - Viande [Volaille]</t>
  </si>
  <si>
    <t>chicken_meat_availability_market_item</t>
  </si>
  <si>
    <t>chicken_meat_std_unit_item</t>
  </si>
  <si>
    <t>chicken_meat_price_input_item</t>
  </si>
  <si>
    <t>chicken_meat_price_item</t>
  </si>
  <si>
    <t>chicken_meat_stock_duration_days_item</t>
  </si>
  <si>
    <t>chicken_meat_restock_wait_days_item</t>
  </si>
  <si>
    <t>BA - Viande [Expectations]</t>
  </si>
  <si>
    <t>animal_product_price_evolution_expectations_ctgy</t>
  </si>
  <si>
    <r>
      <t>Pensez-vous que les prix des articles [</t>
    </r>
    <r>
      <rPr>
        <b/>
        <sz val="10"/>
        <color rgb="FF58585A"/>
        <rFont val="Roboto Condensed"/>
      </rPr>
      <t>BA - Viande</t>
    </r>
    <r>
      <rPr>
        <sz val="10"/>
        <color rgb="FF58585A"/>
        <rFont val="Roboto Condensed"/>
      </rPr>
      <t>] changeront dans le mois à venir ?</t>
    </r>
  </si>
  <si>
    <t>animal_product_price_increase_reason_ctgy</t>
  </si>
  <si>
    <r>
      <t>Pourquoi pensez-vous que les prix des articles [</t>
    </r>
    <r>
      <rPr>
        <b/>
        <sz val="10"/>
        <color rgb="FF58585A"/>
        <rFont val="Roboto Condensed"/>
      </rPr>
      <t>BA - Viande</t>
    </r>
    <r>
      <rPr>
        <sz val="10"/>
        <color rgb="FF58585A"/>
        <rFont val="Roboto Condensed"/>
      </rPr>
      <t>] vont augmenter ?</t>
    </r>
  </si>
  <si>
    <t>animal_product_price_increase_reason_other_ctgy</t>
  </si>
  <si>
    <t>animal_product_price_decrease_reason_ctgy</t>
  </si>
  <si>
    <r>
      <t>Pourquoi pensez-vous que les prix des articles [</t>
    </r>
    <r>
      <rPr>
        <b/>
        <sz val="10"/>
        <color rgb="FF58585A"/>
        <rFont val="Roboto Condensed"/>
      </rPr>
      <t>BA - Viande</t>
    </r>
    <r>
      <rPr>
        <sz val="10"/>
        <color rgb="FF58585A"/>
        <rFont val="Roboto Condensed"/>
      </rPr>
      <t>] vont diminuer ?</t>
    </r>
  </si>
  <si>
    <t>animal_product_price_decrease_reason_other_ctgy</t>
  </si>
  <si>
    <t>BA - Viande [Chaînes d'approvisionnement]</t>
  </si>
  <si>
    <t>animal_product_supplier_in_marketplace_ctgy</t>
  </si>
  <si>
    <r>
      <t>Votre principal fournisseur de [</t>
    </r>
    <r>
      <rPr>
        <b/>
        <sz val="10"/>
        <color rgb="FF58585A"/>
        <rFont val="Roboto Condensed"/>
      </rPr>
      <t>BA - Viande</t>
    </r>
    <r>
      <rPr>
        <sz val="10"/>
        <color rgb="FF58585A"/>
        <rFont val="Roboto Condensed"/>
      </rPr>
      <t>] est-il situé à [ce lieu] ?</t>
    </r>
  </si>
  <si>
    <t>animal_product_supplier_in_marketplace_other_ctgy</t>
  </si>
  <si>
    <t>animal_product_supplier_of_supplier_location_ctgy</t>
  </si>
  <si>
    <r>
      <t xml:space="preserve">Si oui, d'où provient votre principal fournisseur de </t>
    </r>
    <r>
      <rPr>
        <b/>
        <sz val="10"/>
        <color rgb="FF58585A"/>
        <rFont val="Roboto Condensed"/>
      </rPr>
      <t>[BA - Viande]</t>
    </r>
    <r>
      <rPr>
        <sz val="10"/>
        <color rgb="FF58585A"/>
        <rFont val="Roboto Condensed"/>
      </rPr>
      <t xml:space="preserve"> ?</t>
    </r>
  </si>
  <si>
    <t>animal_product_supplier_of_supplier_location_other_ctgy</t>
  </si>
  <si>
    <t>animal_product_supplier_location_outside_market_ctgy</t>
  </si>
  <si>
    <r>
      <t>Si ce n'est pas le cas, où se trouve votre principal fournisseur de [</t>
    </r>
    <r>
      <rPr>
        <b/>
        <sz val="10"/>
        <color rgb="FF58585A"/>
        <rFont val="Roboto Condensed"/>
      </rPr>
      <t>BA - Viande</t>
    </r>
    <r>
      <rPr>
        <sz val="10"/>
        <color rgb="FF58585A"/>
        <rFont val="Roboto Condensed"/>
      </rPr>
      <t>] ?</t>
    </r>
  </si>
  <si>
    <t>animal_product_supplier_location_outside_market_other</t>
  </si>
  <si>
    <t>animal_product_supplier_unique_ctgy</t>
  </si>
  <si>
    <r>
      <t>Votre entreprise dépend-elle principalement d'un seul fournisseur pour  [</t>
    </r>
    <r>
      <rPr>
        <b/>
        <sz val="10"/>
        <color rgb="FF58585A"/>
        <rFont val="Roboto Condensed"/>
      </rPr>
      <t>BA - Viande</t>
    </r>
    <r>
      <rPr>
        <sz val="10"/>
        <color rgb="FF58585A"/>
        <rFont val="Roboto Condensed"/>
      </rPr>
      <t>] ?</t>
    </r>
  </si>
  <si>
    <t>animal_product_shortage_ctgy</t>
  </si>
  <si>
    <t>r_ba_viande</t>
  </si>
  <si>
    <t>1. Petit ruminant
2. Viande sans os (Bovin)
3. Viande avec os (Bovin)
4. Viande sans os mouton
5. Viande avec os mouton
6. Viande sans os chèvre
7. Viande avec os chèvre
8. Poulet
9. Autre</t>
  </si>
  <si>
    <t>animal_product_shortage_within_week_item_ctgy</t>
  </si>
  <si>
    <t>animal_product_restocking_difficulty_ctgy</t>
  </si>
  <si>
    <t>animal_product_restocking_difficulty_items_ctgy</t>
  </si>
  <si>
    <t>animal_product_restocking_difficulty_items_other_ctgy</t>
  </si>
  <si>
    <t>animal_product_restocking_difficulty_reasons_ctgy</t>
  </si>
  <si>
    <t>animal_product_restocking_difficulty_reasons_other_ctgy</t>
  </si>
  <si>
    <t>BA - Légumineuses / noisettes</t>
  </si>
  <si>
    <t>BA - Légumineuses / noisettes [Haricot]</t>
  </si>
  <si>
    <t>bean_wholesale_std_unit_item</t>
  </si>
  <si>
    <t>bean_wholesale_price_input_item</t>
  </si>
  <si>
    <t>bean_wholesale_price_item</t>
  </si>
  <si>
    <t>bean_wholesale_stock_duration_days_item</t>
  </si>
  <si>
    <t>bean_wholesale_restock_wait_days_item</t>
  </si>
  <si>
    <t>BA - Légumineuses / noisettes [Expectations]</t>
  </si>
  <si>
    <t>legume_price_evolution_expectations_ctgy</t>
  </si>
  <si>
    <r>
      <t>Pensez-vous que les prix des articles [</t>
    </r>
    <r>
      <rPr>
        <b/>
        <sz val="10"/>
        <color rgb="FF58585A"/>
        <rFont val="Roboto Condensed"/>
      </rPr>
      <t>BA - Légumineuses / noisettes</t>
    </r>
    <r>
      <rPr>
        <sz val="10"/>
        <color rgb="FF58585A"/>
        <rFont val="Roboto Condensed"/>
      </rPr>
      <t>] changeront dans le mois à venir ?</t>
    </r>
  </si>
  <si>
    <t>legume_price_increase_reason_ctgy</t>
  </si>
  <si>
    <r>
      <t>Pourquoi pensez-vous que les prix des articles [</t>
    </r>
    <r>
      <rPr>
        <b/>
        <sz val="10"/>
        <color rgb="FF58585A"/>
        <rFont val="Roboto Condensed"/>
      </rPr>
      <t>BA - Légumineuses / noisettes</t>
    </r>
    <r>
      <rPr>
        <sz val="10"/>
        <color rgb="FF58585A"/>
        <rFont val="Roboto Condensed"/>
      </rPr>
      <t>] vont augmenter ?</t>
    </r>
  </si>
  <si>
    <t>legume_price_increase_reason_other_ctgy</t>
  </si>
  <si>
    <t>legume_price_decrease_reason_ctgy</t>
  </si>
  <si>
    <r>
      <t>Pourquoi pensez-vous que les prix des articles [</t>
    </r>
    <r>
      <rPr>
        <b/>
        <sz val="10"/>
        <color rgb="FF58585A"/>
        <rFont val="Roboto Condensed"/>
      </rPr>
      <t>BA - Légumineuses / noisettes</t>
    </r>
    <r>
      <rPr>
        <sz val="10"/>
        <color rgb="FF58585A"/>
        <rFont val="Roboto Condensed"/>
      </rPr>
      <t>] vont diminuer ?</t>
    </r>
  </si>
  <si>
    <t>legume_price_decrease_reason_other_ctgy</t>
  </si>
  <si>
    <t>BA - Légumineuses / noisettes [Chaînes d'approvisionnement]</t>
  </si>
  <si>
    <t>legume_supplier_in_marketplace_ctgy</t>
  </si>
  <si>
    <r>
      <t>Votre principal fournisseur de [</t>
    </r>
    <r>
      <rPr>
        <b/>
        <sz val="10"/>
        <color rgb="FF58585A"/>
        <rFont val="Roboto Condensed"/>
      </rPr>
      <t>BA - Légumineuses / noisettes</t>
    </r>
    <r>
      <rPr>
        <sz val="10"/>
        <color rgb="FF58585A"/>
        <rFont val="Roboto Condensed"/>
      </rPr>
      <t>] est-il situé à [ce lieu] ?</t>
    </r>
  </si>
  <si>
    <t>legume_supplier_in_marketplace_other_ctgy</t>
  </si>
  <si>
    <t>legume_supplier_of_supplier_location_ctgy</t>
  </si>
  <si>
    <r>
      <t xml:space="preserve">Si oui, d'où provient votre principal fournisseur de </t>
    </r>
    <r>
      <rPr>
        <b/>
        <sz val="10"/>
        <color rgb="FF58585A"/>
        <rFont val="Roboto Condensed"/>
      </rPr>
      <t>[BA - Légumineuses / noisettes]</t>
    </r>
    <r>
      <rPr>
        <sz val="10"/>
        <color rgb="FF58585A"/>
        <rFont val="Roboto Condensed"/>
      </rPr>
      <t xml:space="preserve"> ?</t>
    </r>
  </si>
  <si>
    <t>legume_supplier_of_supplier_location_other_ctgy</t>
  </si>
  <si>
    <t>legume_supplier_location_outside_market_ctgy</t>
  </si>
  <si>
    <r>
      <t>Si ce n'est pas le cas, où se trouve votre principal fournisseur de [</t>
    </r>
    <r>
      <rPr>
        <b/>
        <sz val="10"/>
        <color rgb="FF58585A"/>
        <rFont val="Roboto Condensed"/>
      </rPr>
      <t>BA - Légumineuses / noisettes</t>
    </r>
    <r>
      <rPr>
        <sz val="10"/>
        <color rgb="FF58585A"/>
        <rFont val="Roboto Condensed"/>
      </rPr>
      <t>] ?</t>
    </r>
  </si>
  <si>
    <t>legume_supplier_location_outside_market_other_ctgy</t>
  </si>
  <si>
    <t>legume_supplier_unique_ctgy</t>
  </si>
  <si>
    <r>
      <t>Votre entreprise dépend-elle principalement d'un seul fournisseur pour  [</t>
    </r>
    <r>
      <rPr>
        <b/>
        <sz val="10"/>
        <color rgb="FF58585A"/>
        <rFont val="Roboto Condensed"/>
      </rPr>
      <t>BA - Légumineuses / noisettes</t>
    </r>
    <r>
      <rPr>
        <sz val="10"/>
        <color rgb="FF58585A"/>
        <rFont val="Roboto Condensed"/>
      </rPr>
      <t>] ?</t>
    </r>
  </si>
  <si>
    <t>legume_shortage_ctgy</t>
  </si>
  <si>
    <t>r_ba_legumineusesetnoisettes</t>
  </si>
  <si>
    <t>1. Haricot
2. Arachide
3. Pois de terre
4. Soja et / ou d'autres noix
5. Lentilles
6. Autre</t>
  </si>
  <si>
    <t>legume_shortage_within_week_ctgy</t>
  </si>
  <si>
    <t>legume_restocking_difficulty_ctgy</t>
  </si>
  <si>
    <t>legume_restocking_difficulty_items_ctgy</t>
  </si>
  <si>
    <t>legume_restocking_difficulty_items_other_ctgy</t>
  </si>
  <si>
    <t>legume_restocking_difficulty_reasons_ctgy</t>
  </si>
  <si>
    <t>legume_restocking_difficulty_reasons_other_ctgy</t>
  </si>
  <si>
    <t>BA - Lait et autres produits laitiers</t>
  </si>
  <si>
    <t>BA - Lait et autres produits laitiers [Lait en poudre]</t>
  </si>
  <si>
    <t>powder_milk_availability_market_item</t>
  </si>
  <si>
    <t>powder_milk_std_unit_item</t>
  </si>
  <si>
    <t>powder_milk_price_input_item</t>
  </si>
  <si>
    <t>powder_milk_price_item</t>
  </si>
  <si>
    <t>powder_milk_stock_duration_days_item</t>
  </si>
  <si>
    <t>powder_milk_restock_wait_days_item</t>
  </si>
  <si>
    <t>BA - Lait et autres produits laitiers [Lait]</t>
  </si>
  <si>
    <t>fresh_milk_availability_market_item</t>
  </si>
  <si>
    <t>fresh_milk_std_unit_item</t>
  </si>
  <si>
    <t>fresh_milk_price_input_item</t>
  </si>
  <si>
    <t>fresh_milk_price_item</t>
  </si>
  <si>
    <t xml:space="preserve">A quel prix vendiez-vous 1 L de Lait en francs CFA (XOF) en août/septembre? </t>
  </si>
  <si>
    <t>fresh_milk_stock_duration_days_item</t>
  </si>
  <si>
    <t>fresh_milk_restock_wait_days_item</t>
  </si>
  <si>
    <t>BA - Lait et autres produits laitiers [Expectations]</t>
  </si>
  <si>
    <t>drink_price_evolution_expectations_ctgy</t>
  </si>
  <si>
    <r>
      <t>Pensez-vous que les prix des articles [</t>
    </r>
    <r>
      <rPr>
        <b/>
        <sz val="10"/>
        <color rgb="FF58585A"/>
        <rFont val="Roboto Condensed"/>
      </rPr>
      <t>BA - Lait et autres produits laitiers</t>
    </r>
    <r>
      <rPr>
        <sz val="10"/>
        <color rgb="FF58585A"/>
        <rFont val="Roboto Condensed"/>
      </rPr>
      <t>] changeront dans le mois à venir ?</t>
    </r>
  </si>
  <si>
    <t>drink_price_increase_reason_ctgy</t>
  </si>
  <si>
    <r>
      <t>Pourquoi pensez-vous que les prix des articles [</t>
    </r>
    <r>
      <rPr>
        <b/>
        <sz val="10"/>
        <color rgb="FF58585A"/>
        <rFont val="Roboto Condensed"/>
      </rPr>
      <t>BA - Lait et autres produits laitiers</t>
    </r>
    <r>
      <rPr>
        <sz val="10"/>
        <color rgb="FF58585A"/>
        <rFont val="Roboto Condensed"/>
      </rPr>
      <t>] vont augmenter ?</t>
    </r>
  </si>
  <si>
    <t>drink_price_increase_reason_other_ctgy</t>
  </si>
  <si>
    <t>drink_price_decrease_reason_ctgy</t>
  </si>
  <si>
    <r>
      <t>Pourquoi pensez-vous que les prix des articles [</t>
    </r>
    <r>
      <rPr>
        <b/>
        <sz val="10"/>
        <color rgb="FF58585A"/>
        <rFont val="Roboto Condensed"/>
      </rPr>
      <t>BA - Lait et autres produits laitiers</t>
    </r>
    <r>
      <rPr>
        <sz val="10"/>
        <color rgb="FF58585A"/>
        <rFont val="Roboto Condensed"/>
      </rPr>
      <t>] vont diminuer ?</t>
    </r>
  </si>
  <si>
    <t>drink_price_decrease_reason_other_ctgy</t>
  </si>
  <si>
    <t>BA - Lait et autres produits laitiers [Chaînes d'approvisionnement]</t>
  </si>
  <si>
    <t>drink_supplier_in_marketplace_ctgy</t>
  </si>
  <si>
    <r>
      <t>Votre principal fournisseur de  [</t>
    </r>
    <r>
      <rPr>
        <b/>
        <sz val="10"/>
        <color rgb="FF58585A"/>
        <rFont val="Roboto Condensed"/>
      </rPr>
      <t>BA - Lait et autres produits laitiers</t>
    </r>
    <r>
      <rPr>
        <sz val="10"/>
        <color rgb="FF58585A"/>
        <rFont val="Roboto Condensed"/>
      </rPr>
      <t>]  est-il situé à [ce lieu] ?</t>
    </r>
  </si>
  <si>
    <t>drink_supplier_in_marketplace_other_ctgy</t>
  </si>
  <si>
    <t>drink_supplier_of_supplier_location_ctgy</t>
  </si>
  <si>
    <r>
      <t>Si oui, d'où provient votre principal fournisseur de  [</t>
    </r>
    <r>
      <rPr>
        <b/>
        <sz val="10"/>
        <color rgb="FF58585A"/>
        <rFont val="Roboto Condensed"/>
      </rPr>
      <t>BA - Lait et autres produits laitiers</t>
    </r>
    <r>
      <rPr>
        <sz val="10"/>
        <color rgb="FF58585A"/>
        <rFont val="Roboto Condensed"/>
      </rPr>
      <t>]</t>
    </r>
    <r>
      <rPr>
        <b/>
        <sz val="10"/>
        <color rgb="FF58585A"/>
        <rFont val="Roboto Condensed"/>
      </rPr>
      <t xml:space="preserve"> </t>
    </r>
    <r>
      <rPr>
        <sz val="10"/>
        <color rgb="FF58585A"/>
        <rFont val="Roboto Condensed"/>
      </rPr>
      <t>?</t>
    </r>
  </si>
  <si>
    <t>drink_supplier_of_supplier_location_other_ctgy</t>
  </si>
  <si>
    <t>drink_supplier_location_outside_market_ctgy</t>
  </si>
  <si>
    <r>
      <t>Si ce n'est pas le cas, où se trouve votre principal fournisseur de  [</t>
    </r>
    <r>
      <rPr>
        <b/>
        <sz val="10"/>
        <color rgb="FF58585A"/>
        <rFont val="Roboto Condensed"/>
      </rPr>
      <t>BA - Lait et autres produits laitiers</t>
    </r>
    <r>
      <rPr>
        <sz val="10"/>
        <color rgb="FF58585A"/>
        <rFont val="Roboto Condensed"/>
      </rPr>
      <t>]  ?</t>
    </r>
  </si>
  <si>
    <t>drink_supplier_location_outside_market_other_ctgy</t>
  </si>
  <si>
    <t>drink_supplier_unique_ctgy</t>
  </si>
  <si>
    <r>
      <t xml:space="preserve">Votre entreprise dépend-elle principalement d'un seul fournisseur pour </t>
    </r>
    <r>
      <rPr>
        <b/>
        <sz val="10"/>
        <color rgb="FF58585A"/>
        <rFont val="Roboto Condensed"/>
      </rPr>
      <t xml:space="preserve"> </t>
    </r>
    <r>
      <rPr>
        <sz val="10"/>
        <color rgb="FF58585A"/>
        <rFont val="Roboto Condensed"/>
      </rPr>
      <t>[</t>
    </r>
    <r>
      <rPr>
        <b/>
        <sz val="10"/>
        <color rgb="FF58585A"/>
        <rFont val="Roboto Condensed"/>
      </rPr>
      <t>BA - Lait et autres produits laitiers</t>
    </r>
    <r>
      <rPr>
        <sz val="10"/>
        <color rgb="FF58585A"/>
        <rFont val="Roboto Condensed"/>
      </rPr>
      <t>]</t>
    </r>
    <r>
      <rPr>
        <b/>
        <sz val="10"/>
        <color rgb="FF58585A"/>
        <rFont val="Roboto Condensed"/>
      </rPr>
      <t xml:space="preserve"> </t>
    </r>
    <r>
      <rPr>
        <sz val="10"/>
        <color rgb="FF58585A"/>
        <rFont val="Roboto Condensed"/>
      </rPr>
      <t xml:space="preserve"> ?</t>
    </r>
  </si>
  <si>
    <t>drink_shortage_ctgy</t>
  </si>
  <si>
    <t>r_ba_laitetautresproduitslaitiers</t>
  </si>
  <si>
    <t>1. Lait frais
2. Lait concentré sucré
3. Lait en poudre
4. Yaourt, fromage, autres produits laitier (sont exclue la margarine / beurre ou du lait pour thé ou café)
5. Autre</t>
  </si>
  <si>
    <t>drink_shortage_within_week_ctgy</t>
  </si>
  <si>
    <t>drink_restocking_difficulty_ctgy</t>
  </si>
  <si>
    <t>drink_restocking_difficulty_items_ctgy</t>
  </si>
  <si>
    <t>drink_restocking_difficulty_items_other_ctgy</t>
  </si>
  <si>
    <t>drink_restocking_difficulty_reasons_ctgy</t>
  </si>
  <si>
    <t>drink_restocking_difficulty_reasons_other_ctgy</t>
  </si>
  <si>
    <t>BA - Condiments</t>
  </si>
  <si>
    <t>BA - Condiments [Huile d’arachide]</t>
  </si>
  <si>
    <t>peanut_oil_availability_market_item</t>
  </si>
  <si>
    <t>BA - Huile / graisse / beurre</t>
  </si>
  <si>
    <t>peanut_oil_std_unit_item</t>
  </si>
  <si>
    <t>peanut_oil_price_input_item</t>
  </si>
  <si>
    <t>peanut_oil_price_item</t>
  </si>
  <si>
    <t>peanut_oil_stock_duration_days_item</t>
  </si>
  <si>
    <t>peanut_oil_restock_wait_days_item</t>
  </si>
  <si>
    <t>BA - Condiments [Huile de palme]</t>
  </si>
  <si>
    <t>palm_oil_availability_market_item</t>
  </si>
  <si>
    <t>palm_oil_std_unit_item</t>
  </si>
  <si>
    <t>palm_oil_price_input_item</t>
  </si>
  <si>
    <t>palm_oil_price_item</t>
  </si>
  <si>
    <t>palm_oil_stock_duration_days_item</t>
  </si>
  <si>
    <t>palm_oil_restock_wait_days_item</t>
  </si>
  <si>
    <t>BA - Condiments [Sucre en poudre]</t>
  </si>
  <si>
    <t>sugar_availability_market_item</t>
  </si>
  <si>
    <t>sugar_std_unit_item</t>
  </si>
  <si>
    <t>sugar_price_input_item</t>
  </si>
  <si>
    <t>sugar_price_item</t>
  </si>
  <si>
    <t xml:space="preserve">A quel prix vendiez-vous 1 kg de Sucre en poudre  en francs CFA (XOF) en août/septembre? </t>
  </si>
  <si>
    <t>sugar_stock_duration_days_item</t>
  </si>
  <si>
    <t>sugar_restock_wait_days_item</t>
  </si>
  <si>
    <t>BA - Condiments [Expectations]</t>
  </si>
  <si>
    <t>condiment_price_evolution_expectations_ctgy</t>
  </si>
  <si>
    <r>
      <t>Pensez-vous que les prix des articles [</t>
    </r>
    <r>
      <rPr>
        <b/>
        <sz val="10"/>
        <color rgb="FF58585A"/>
        <rFont val="Roboto Condensed"/>
      </rPr>
      <t>BA - Huile / graisse / beurre</t>
    </r>
    <r>
      <rPr>
        <sz val="10"/>
        <color rgb="FF58585A"/>
        <rFont val="Roboto Condensed"/>
      </rPr>
      <t>] changeront dans le mois à venir ?</t>
    </r>
  </si>
  <si>
    <t>condiment_price_increase_reason_ctgy</t>
  </si>
  <si>
    <r>
      <t>Pourquoi pensez-vous que les prix des articles [</t>
    </r>
    <r>
      <rPr>
        <b/>
        <sz val="10"/>
        <color rgb="FF58585A"/>
        <rFont val="Roboto Condensed"/>
      </rPr>
      <t>BA - Huile / graisse / beurre</t>
    </r>
    <r>
      <rPr>
        <sz val="10"/>
        <color rgb="FF58585A"/>
        <rFont val="Roboto Condensed"/>
      </rPr>
      <t>] vont augmenter ?</t>
    </r>
  </si>
  <si>
    <t>condiment_price_increase_reason_other_ctgy</t>
  </si>
  <si>
    <t>condiment_price_decrease_reason_ctgy</t>
  </si>
  <si>
    <r>
      <t>Pourquoi pensez-vous que les prix des articles [</t>
    </r>
    <r>
      <rPr>
        <b/>
        <sz val="10"/>
        <color rgb="FF58585A"/>
        <rFont val="Roboto Condensed"/>
      </rPr>
      <t>BA - Huile / graisse / beurre</t>
    </r>
    <r>
      <rPr>
        <sz val="10"/>
        <color rgb="FF58585A"/>
        <rFont val="Roboto Condensed"/>
      </rPr>
      <t>] vont diminuer ?</t>
    </r>
  </si>
  <si>
    <t>condiment_price_decrease_reason_other_cgty</t>
  </si>
  <si>
    <t>BA - Condiments [Chaînes d'approvisionnement]</t>
  </si>
  <si>
    <t>condiment_supplier_in_marketplace_ctgy</t>
  </si>
  <si>
    <r>
      <t>Votre principal fournisseur de [</t>
    </r>
    <r>
      <rPr>
        <b/>
        <sz val="10"/>
        <color rgb="FF58585A"/>
        <rFont val="Roboto Condensed"/>
      </rPr>
      <t>BA - Condiments</t>
    </r>
    <r>
      <rPr>
        <sz val="10"/>
        <color rgb="FF58585A"/>
        <rFont val="Roboto Condensed"/>
      </rPr>
      <t>] est-il situé à [ce lieu] ?</t>
    </r>
  </si>
  <si>
    <t>condiment_supplier_in_marketplace_other_cgty</t>
  </si>
  <si>
    <t>condiment_supplier_of_supplier_location_ctgy</t>
  </si>
  <si>
    <r>
      <t xml:space="preserve">Si oui, d'où provient votre principal fournisseur de </t>
    </r>
    <r>
      <rPr>
        <b/>
        <sz val="10"/>
        <color rgb="FF58585A"/>
        <rFont val="Roboto Condensed"/>
      </rPr>
      <t>[BA - Condiments]</t>
    </r>
    <r>
      <rPr>
        <sz val="10"/>
        <color rgb="FF58585A"/>
        <rFont val="Roboto Condensed"/>
      </rPr>
      <t xml:space="preserve"> ?</t>
    </r>
  </si>
  <si>
    <t>condiment_supplier_of_supplier_location_other_ctgy</t>
  </si>
  <si>
    <t>condiment_supplier_location_outside_market_ctgy</t>
  </si>
  <si>
    <r>
      <t>Si ce n'est pas le cas, où se trouve votre principal fournisseur de [</t>
    </r>
    <r>
      <rPr>
        <b/>
        <sz val="10"/>
        <color rgb="FF58585A"/>
        <rFont val="Roboto Condensed"/>
      </rPr>
      <t>BA - Condiments</t>
    </r>
    <r>
      <rPr>
        <sz val="10"/>
        <color rgb="FF58585A"/>
        <rFont val="Roboto Condensed"/>
      </rPr>
      <t>] ?</t>
    </r>
  </si>
  <si>
    <t>condiment_supplier_location_outside_market_other_cgty</t>
  </si>
  <si>
    <t>condiment_supplier_unique_ctgy</t>
  </si>
  <si>
    <r>
      <t>Votre entreprise dépend-elle principalement d'un seul fournisseur pour  [</t>
    </r>
    <r>
      <rPr>
        <b/>
        <sz val="10"/>
        <color rgb="FF58585A"/>
        <rFont val="Roboto Condensed"/>
      </rPr>
      <t>BA - Condiments</t>
    </r>
    <r>
      <rPr>
        <sz val="10"/>
        <color rgb="FF58585A"/>
        <rFont val="Roboto Condensed"/>
      </rPr>
      <t>] ?</t>
    </r>
  </si>
  <si>
    <t>condiment_shortage_ctgy</t>
  </si>
  <si>
    <t>r_ba_condiments</t>
  </si>
  <si>
    <t>1. Huile d’arachide
2. Huile de palme
3. Huile végétale
4. Graisse bovine
5. Beures
6. Autre</t>
  </si>
  <si>
    <t>condiment_shortage_within_week_ctgy</t>
  </si>
  <si>
    <t>condiment_restocking_difficulty_ctgy</t>
  </si>
  <si>
    <t>condiment_restocking_difficulty_items_ctgy</t>
  </si>
  <si>
    <t>condiment_restocking_difficulty_items_other_ctgy</t>
  </si>
  <si>
    <t>condiment_restocking_difficulty_reasons_ctgy</t>
  </si>
  <si>
    <t>condiment_restocking_difficulty_reasons_other_ctgy</t>
  </si>
  <si>
    <t>BNA - Abri</t>
  </si>
  <si>
    <t>BNA - Abri [Moustiquaire à filet insecticide]</t>
  </si>
  <si>
    <t>mosquito_net_availability_market_item</t>
  </si>
  <si>
    <t>Quels sont la disponibilité, le prix et, le stockage, et les délais de réapprovisionnement des biens non-alimentaires ?</t>
  </si>
  <si>
    <t>Le niveau moyen de disponibilité, le niveau moyen de prix, le niveau moyen de stockage et le nombre moyen de jours de réapprovisionnement [pour des bien non-alimentaires]</t>
  </si>
  <si>
    <t>mosquito_net_std_unit_item</t>
  </si>
  <si>
    <t>mosquito_net_other_unit_item</t>
  </si>
  <si>
    <t>mosquito_net_price_input_item</t>
  </si>
  <si>
    <t>mosquito_net_price_item</t>
  </si>
  <si>
    <t xml:space="preserve">A quel prix vendiez-vous 1 Moustiquaire imprégnée  en francs CFA (XOF) en août/septembre? </t>
  </si>
  <si>
    <t>mosquito_net_stock_duration_days_item</t>
  </si>
  <si>
    <r>
      <t>Pendant combien de jours, sans compter aujourd'hui, estimez-vous que votre stock de [</t>
    </r>
    <r>
      <rPr>
        <b/>
        <sz val="10"/>
        <color rgb="FF58585A"/>
        <rFont val="Roboto Condensed"/>
      </rPr>
      <t>Moustiquaire à filet insecticide</t>
    </r>
    <r>
      <rPr>
        <sz val="10"/>
        <color rgb="FF58585A"/>
        <rFont val="Roboto Condensed"/>
      </rPr>
      <t>] durera dans les conditions actuelles ? Veuillez inclure le stock que vous pouvez avoir ailleurs.</t>
    </r>
  </si>
  <si>
    <t>mosquito_net_restock_wait_days_item</t>
  </si>
  <si>
    <r>
      <t>Combien de jours, sans compter aujourd'hui, vous faudrait-il pour réapprovisionner [</t>
    </r>
    <r>
      <rPr>
        <b/>
        <sz val="10"/>
        <color rgb="FF58585A"/>
        <rFont val="Roboto Condensed"/>
      </rPr>
      <t>Moustiquaire à filet insecticide</t>
    </r>
    <r>
      <rPr>
        <sz val="10"/>
        <color rgb="FF58585A"/>
        <rFont val="Roboto Condensed"/>
      </rPr>
      <t>] si vous passiez une commande à votre fournisseur aujourd'hui ?</t>
    </r>
  </si>
  <si>
    <t>BNA - Abri [Expectations]</t>
  </si>
  <si>
    <t>mosquito_net_price_evolution_expectations_ctgy</t>
  </si>
  <si>
    <r>
      <t>Pensez-vous que les prix des articles [</t>
    </r>
    <r>
      <rPr>
        <b/>
        <sz val="10"/>
        <color rgb="FF58585A"/>
        <rFont val="Roboto Condensed"/>
      </rPr>
      <t>BNA - Abri</t>
    </r>
    <r>
      <rPr>
        <sz val="10"/>
        <color rgb="FF58585A"/>
        <rFont val="Roboto Condensed"/>
      </rPr>
      <t>] changeront dans le mois à venir ?</t>
    </r>
  </si>
  <si>
    <t>mosquito_net_price_increase_reason_ctgy</t>
  </si>
  <si>
    <r>
      <t>Pourquoi pensez-vous que les prix des articles [</t>
    </r>
    <r>
      <rPr>
        <b/>
        <sz val="10"/>
        <color rgb="FF58585A"/>
        <rFont val="Roboto Condensed"/>
      </rPr>
      <t>BNA - Abri</t>
    </r>
    <r>
      <rPr>
        <sz val="10"/>
        <color rgb="FF58585A"/>
        <rFont val="Roboto Condensed"/>
      </rPr>
      <t>] vont augmenter ?</t>
    </r>
  </si>
  <si>
    <t>mosquito_net_price_increase_reason_other_ctgy</t>
  </si>
  <si>
    <t>mosquito_net_price_decrease_reason_ctgy</t>
  </si>
  <si>
    <r>
      <t>Pourquoi pensez-vous que les prix des articles [</t>
    </r>
    <r>
      <rPr>
        <b/>
        <sz val="10"/>
        <color rgb="FF58585A"/>
        <rFont val="Roboto Condensed"/>
      </rPr>
      <t>BNA - Abri</t>
    </r>
    <r>
      <rPr>
        <sz val="10"/>
        <color rgb="FF58585A"/>
        <rFont val="Roboto Condensed"/>
      </rPr>
      <t>] vont diminuer ?</t>
    </r>
  </si>
  <si>
    <t>mosquito_net_price_decrease_reason_other_ctgy</t>
  </si>
  <si>
    <t>BNA - Abri [Chaînes d'approvisionnement]</t>
  </si>
  <si>
    <t>mosquito_net_supplier_in_marketplace_ctgy</t>
  </si>
  <si>
    <r>
      <t>Votre principal fournisseur de [</t>
    </r>
    <r>
      <rPr>
        <b/>
        <sz val="10"/>
        <color rgb="FF58585A"/>
        <rFont val="Roboto Condensed"/>
      </rPr>
      <t>BNA - Abri</t>
    </r>
    <r>
      <rPr>
        <sz val="10"/>
        <color rgb="FF58585A"/>
        <rFont val="Roboto Condensed"/>
      </rPr>
      <t>] est-il situé à [ce lieu] ?</t>
    </r>
  </si>
  <si>
    <t>mosquito_net_supplier_in_marketplace_other_ctgy</t>
  </si>
  <si>
    <t>mosquito_net_supplier_of_supplier_location_ctgy</t>
  </si>
  <si>
    <r>
      <t xml:space="preserve">Si oui, d'où provient votre principal fournisseur de </t>
    </r>
    <r>
      <rPr>
        <b/>
        <sz val="10"/>
        <color rgb="FF58585A"/>
        <rFont val="Roboto Condensed"/>
      </rPr>
      <t>[BNA - Abri]</t>
    </r>
    <r>
      <rPr>
        <sz val="10"/>
        <color rgb="FF58585A"/>
        <rFont val="Roboto Condensed"/>
      </rPr>
      <t xml:space="preserve"> ?</t>
    </r>
  </si>
  <si>
    <t>mosquito_net_supplier_of_supplier_location_other_ctgy</t>
  </si>
  <si>
    <t>mosquito_net_supplier_location_outside_market_ctgy</t>
  </si>
  <si>
    <r>
      <t>Si ce n'est pas le cas, où se trouve votre principal fournisseur de [</t>
    </r>
    <r>
      <rPr>
        <b/>
        <sz val="10"/>
        <color rgb="FF58585A"/>
        <rFont val="Roboto Condensed"/>
      </rPr>
      <t>BNA - Abri</t>
    </r>
    <r>
      <rPr>
        <sz val="10"/>
        <color rgb="FF58585A"/>
        <rFont val="Roboto Condensed"/>
      </rPr>
      <t>] ?</t>
    </r>
  </si>
  <si>
    <t>mosquito_net_supplier_location_outside_market_other_ctgy</t>
  </si>
  <si>
    <t>mosquito_net_supplier_unique_ctgy</t>
  </si>
  <si>
    <r>
      <t>Votre entreprise dépend-elle principalement d'un seul fournisseur pour  [</t>
    </r>
    <r>
      <rPr>
        <b/>
        <sz val="10"/>
        <color rgb="FF58585A"/>
        <rFont val="Roboto Condensed"/>
      </rPr>
      <t>BNA - Abri</t>
    </r>
    <r>
      <rPr>
        <sz val="10"/>
        <color rgb="FF58585A"/>
        <rFont val="Roboto Condensed"/>
      </rPr>
      <t>] ?</t>
    </r>
  </si>
  <si>
    <t>mosquito_net_shortage_ctgy</t>
  </si>
  <si>
    <t>r_bna_abri</t>
  </si>
  <si>
    <t>1. Couverture
2. Nattes
3. Moustiquaire
4. Baches
5. Autre</t>
  </si>
  <si>
    <t>mosquito_net_shortage_within_week_ctgy</t>
  </si>
  <si>
    <t>mosquito_net_restocking_difficulty_ctgy</t>
  </si>
  <si>
    <t>mosquito_net_restocking_difficulty_items_ctgy</t>
  </si>
  <si>
    <t>mosquito_net_restocking_difficulty_items_other_ctgy</t>
  </si>
  <si>
    <t>mosquito_net_restocking_difficulty_reasons_ctgy</t>
  </si>
  <si>
    <t>mosquito_net_restocking_difficulty_reasons_other_ctgy</t>
  </si>
  <si>
    <t>BNA - EHA - Hygiene</t>
  </si>
  <si>
    <t>BNA - EHA - Hygiene [Produits d'hygiène féminine]</t>
  </si>
  <si>
    <t>sanitary_pad_availability_market_item</t>
  </si>
  <si>
    <t>sanitary_pad_std_unit_item</t>
  </si>
  <si>
    <t>Vendez-vous [Produits d'hygiène féminine] en unités de [1 Pièce] ?</t>
  </si>
  <si>
    <t>sanitary_pad_other_unit_item</t>
  </si>
  <si>
    <r>
      <t>Si ce n'est pas le cas, quelle est l'unité standard que vous utilisez pour vendre [</t>
    </r>
    <r>
      <rPr>
        <b/>
        <sz val="10"/>
        <color rgb="FF58585A"/>
        <rFont val="Roboto Condensed"/>
      </rPr>
      <t>Produits d'hygiène féminine</t>
    </r>
    <r>
      <rPr>
        <sz val="10"/>
        <color rgb="FF58585A"/>
        <rFont val="Roboto Condensed"/>
      </rPr>
      <t>] ?</t>
    </r>
  </si>
  <si>
    <t>sanitary_pad_price_input_item</t>
  </si>
  <si>
    <r>
      <t xml:space="preserve">Quel est le prix de </t>
    </r>
    <r>
      <rPr>
        <u/>
        <sz val="10"/>
        <color rgb="FF58585A"/>
        <rFont val="Roboto Condensed"/>
      </rPr>
      <t>l'unité</t>
    </r>
    <r>
      <rPr>
        <sz val="10"/>
        <color rgb="FF58585A"/>
        <rFont val="Roboto Condensed"/>
      </rPr>
      <t xml:space="preserve"> ci-dessus de [</t>
    </r>
    <r>
      <rPr>
        <b/>
        <sz val="10"/>
        <color rgb="FF58585A"/>
        <rFont val="Roboto Condensed"/>
      </rPr>
      <t>Produits d'hygiène féminine</t>
    </r>
    <r>
      <rPr>
        <sz val="10"/>
        <color rgb="FF58585A"/>
        <rFont val="Roboto Condensed"/>
      </rPr>
      <t>] en [</t>
    </r>
    <r>
      <rPr>
        <b/>
        <sz val="10"/>
        <color rgb="FF58585A"/>
        <rFont val="Roboto Condensed"/>
      </rPr>
      <t>XOF</t>
    </r>
    <r>
      <rPr>
        <sz val="10"/>
        <color rgb="FF58585A"/>
        <rFont val="Roboto Condensed"/>
      </rPr>
      <t>] ?</t>
    </r>
  </si>
  <si>
    <t>sanitary_pad_price_item</t>
  </si>
  <si>
    <t>sanitary_pad_stock_duration_days_item</t>
  </si>
  <si>
    <r>
      <t>Pendant combien de jours, sans compter aujourd'hui, estimez-vous que votre stock de [</t>
    </r>
    <r>
      <rPr>
        <b/>
        <sz val="10"/>
        <color rgb="FF58585A"/>
        <rFont val="Roboto Condensed"/>
      </rPr>
      <t>Produits d'hygiène féminine</t>
    </r>
    <r>
      <rPr>
        <sz val="10"/>
        <color rgb="FF58585A"/>
        <rFont val="Roboto Condensed"/>
      </rPr>
      <t>] durera dans les conditions actuelles ? Veuillez inclure le stock que vous pouvez avoir ailleurs.</t>
    </r>
  </si>
  <si>
    <t>sanitary_pad_restock_wait_days_item</t>
  </si>
  <si>
    <r>
      <t>Combien de jours, sans compter aujourd'hui, vous faudrait-il pour réapprovisionner [</t>
    </r>
    <r>
      <rPr>
        <b/>
        <sz val="10"/>
        <color rgb="FF58585A"/>
        <rFont val="Roboto Condensed"/>
      </rPr>
      <t>Produits d'hygiène féminine</t>
    </r>
    <r>
      <rPr>
        <sz val="10"/>
        <color rgb="FF58585A"/>
        <rFont val="Roboto Condensed"/>
      </rPr>
      <t>] si vous passiez une commande à votre fournisseur aujourd'hui ?</t>
    </r>
  </si>
  <si>
    <t>BNA - EHA - Hygiene [Savons de toilette (180g)]</t>
  </si>
  <si>
    <t>soap_availability_market_item</t>
  </si>
  <si>
    <r>
      <t>Comment décririez-vous la disponibilité actuelle de [</t>
    </r>
    <r>
      <rPr>
        <b/>
        <sz val="10"/>
        <color rgb="FF58585A"/>
        <rFont val="Roboto Condensed"/>
      </rPr>
      <t>Savons de toilette (180g)</t>
    </r>
    <r>
      <rPr>
        <sz val="10"/>
        <color rgb="FF58585A"/>
        <rFont val="Roboto Condensed"/>
      </rPr>
      <t>] sur ce marché ?</t>
    </r>
  </si>
  <si>
    <t>soap_availability_shop_item</t>
  </si>
  <si>
    <r>
      <t>Vendez-vous [</t>
    </r>
    <r>
      <rPr>
        <b/>
        <sz val="10"/>
        <color rgb="FF58585A"/>
        <rFont val="Roboto Condensed"/>
      </rPr>
      <t>Savons de toilette (180g)</t>
    </r>
    <r>
      <rPr>
        <sz val="10"/>
        <color rgb="FF58585A"/>
        <rFont val="Roboto Condensed"/>
      </rPr>
      <t>] cette semaine ?</t>
    </r>
  </si>
  <si>
    <t>soap_std_unit_item</t>
  </si>
  <si>
    <t>Vendez-vous [Savons de toilette (180g)] en unités de [1 Pièce] ?</t>
  </si>
  <si>
    <t>soap_other_unit_item</t>
  </si>
  <si>
    <r>
      <t>Si ce n'est pas le cas, quelle est l'unité standard que vous utilisez pour vendre [</t>
    </r>
    <r>
      <rPr>
        <b/>
        <sz val="10"/>
        <color rgb="FF58585A"/>
        <rFont val="Roboto Condensed"/>
      </rPr>
      <t>Savons de toilette (180g)</t>
    </r>
    <r>
      <rPr>
        <sz val="10"/>
        <color rgb="FF58585A"/>
        <rFont val="Roboto Condensed"/>
      </rPr>
      <t>] ?</t>
    </r>
  </si>
  <si>
    <t>soap_price_input_item</t>
  </si>
  <si>
    <r>
      <t xml:space="preserve">Quel est le prix de </t>
    </r>
    <r>
      <rPr>
        <u/>
        <sz val="10"/>
        <color rgb="FF58585A"/>
        <rFont val="Roboto Condensed"/>
      </rPr>
      <t>l'unité</t>
    </r>
    <r>
      <rPr>
        <sz val="10"/>
        <color rgb="FF58585A"/>
        <rFont val="Roboto Condensed"/>
      </rPr>
      <t xml:space="preserve"> ci-dessus de [</t>
    </r>
    <r>
      <rPr>
        <b/>
        <sz val="10"/>
        <color rgb="FF58585A"/>
        <rFont val="Roboto Condensed"/>
      </rPr>
      <t>Savons de toilette (180g)</t>
    </r>
    <r>
      <rPr>
        <sz val="10"/>
        <color rgb="FF58585A"/>
        <rFont val="Roboto Condensed"/>
      </rPr>
      <t>] en [</t>
    </r>
    <r>
      <rPr>
        <b/>
        <sz val="10"/>
        <color rgb="FF58585A"/>
        <rFont val="Roboto Condensed"/>
      </rPr>
      <t>XOF</t>
    </r>
    <r>
      <rPr>
        <sz val="10"/>
        <color rgb="FF58585A"/>
        <rFont val="Roboto Condensed"/>
      </rPr>
      <t>] ?</t>
    </r>
  </si>
  <si>
    <t>soap_180g_price_unit_item</t>
  </si>
  <si>
    <r>
      <t>Une variable pour convertir la mesure non-standarisée [</t>
    </r>
    <r>
      <rPr>
        <b/>
        <sz val="10"/>
        <color rgb="FF58585A"/>
        <rFont val="Roboto Condensed"/>
      </rPr>
      <t>180g</t>
    </r>
    <r>
      <rPr>
        <sz val="10"/>
        <color rgb="FF58585A"/>
        <rFont val="Roboto Condensed"/>
      </rPr>
      <t>] pour l'article spécifique l'unité de mesure dans les normes [</t>
    </r>
    <r>
      <rPr>
        <b/>
        <sz val="10"/>
        <color rgb="FF58585A"/>
        <rFont val="Roboto Condensed"/>
      </rPr>
      <t>1kg</t>
    </r>
    <r>
      <rPr>
        <sz val="10"/>
        <color rgb="FF58585A"/>
        <rFont val="Roboto Condensed"/>
      </rPr>
      <t>]</t>
    </r>
  </si>
  <si>
    <t>soap_price_item</t>
  </si>
  <si>
    <t>soap_price_usd_xrate_official</t>
  </si>
  <si>
    <t>soap_price_august</t>
  </si>
  <si>
    <t xml:space="preserve">A quel prix vendiez-vous 1 unité de Savon de toilette (180g) en francs CFA (XOF) en août/septembre? </t>
  </si>
  <si>
    <t>soap_stock_duration_days_item</t>
  </si>
  <si>
    <r>
      <t>Pendant combien de jours, sans compter aujourd'hui, estimez-vous que votre stock de [</t>
    </r>
    <r>
      <rPr>
        <b/>
        <sz val="10"/>
        <color rgb="FF58585A"/>
        <rFont val="Roboto Condensed"/>
      </rPr>
      <t>Savons de toilette (180g)</t>
    </r>
    <r>
      <rPr>
        <sz val="10"/>
        <color rgb="FF58585A"/>
        <rFont val="Roboto Condensed"/>
      </rPr>
      <t>] durera dans les conditions actuelles ? Veuillez inclure le stock que vous pouvez avoir ailleurs.</t>
    </r>
  </si>
  <si>
    <t>soap_restock_wait_days_item</t>
  </si>
  <si>
    <r>
      <t>Combien de jours, sans compter aujourd'hui, vous faudrait-il pour réapprovisionner [</t>
    </r>
    <r>
      <rPr>
        <b/>
        <sz val="10"/>
        <color rgb="FF58585A"/>
        <rFont val="Roboto Condensed"/>
      </rPr>
      <t>Savons de toilette (180g)</t>
    </r>
    <r>
      <rPr>
        <sz val="10"/>
        <color rgb="FF58585A"/>
        <rFont val="Roboto Condensed"/>
      </rPr>
      <t>] si vous passiez une commande à votre fournisseur aujourd'hui ?</t>
    </r>
  </si>
  <si>
    <t>BNA - EHA - Hygiene [Savons de lessive (180g)]</t>
  </si>
  <si>
    <t>laundry_detergent_powder_availability_market_item</t>
  </si>
  <si>
    <r>
      <t>Comment décririez-vous la disponibilité actuelle de [</t>
    </r>
    <r>
      <rPr>
        <b/>
        <sz val="10"/>
        <color rgb="FF58585A"/>
        <rFont val="Roboto Condensed"/>
      </rPr>
      <t>Savons de lessive (180g)</t>
    </r>
    <r>
      <rPr>
        <sz val="10"/>
        <color rgb="FF58585A"/>
        <rFont val="Roboto Condensed"/>
      </rPr>
      <t>] sur ce marché ?</t>
    </r>
  </si>
  <si>
    <t>laundry_detergent_powder_availability_shop_item</t>
  </si>
  <si>
    <r>
      <t>Vendez-vous [</t>
    </r>
    <r>
      <rPr>
        <b/>
        <sz val="10"/>
        <color rgb="FF58585A"/>
        <rFont val="Roboto Condensed"/>
      </rPr>
      <t>Savons de lessive (180g)</t>
    </r>
    <r>
      <rPr>
        <sz val="10"/>
        <color rgb="FF58585A"/>
        <rFont val="Roboto Condensed"/>
      </rPr>
      <t>] cette semaine ?</t>
    </r>
  </si>
  <si>
    <t>laundry_detergent_powder_std_unit_item</t>
  </si>
  <si>
    <t>Vendez-vous [Savons de lessive (180g)] en unités de [1 Pièce] ?</t>
  </si>
  <si>
    <t>laundry_detergent_powder_other_unit_item</t>
  </si>
  <si>
    <r>
      <t>Si ce n'est pas le cas, quelle est l'unité standard que vous utilisez pour vendre [</t>
    </r>
    <r>
      <rPr>
        <b/>
        <sz val="10"/>
        <color rgb="FF58585A"/>
        <rFont val="Roboto Condensed"/>
      </rPr>
      <t>Savons de lessive (180g)</t>
    </r>
    <r>
      <rPr>
        <sz val="10"/>
        <color rgb="FF58585A"/>
        <rFont val="Roboto Condensed"/>
      </rPr>
      <t>] ?</t>
    </r>
  </si>
  <si>
    <t>laundry_detergent_powder_price_input_item</t>
  </si>
  <si>
    <r>
      <t xml:space="preserve">Quel est le prix de </t>
    </r>
    <r>
      <rPr>
        <u/>
        <sz val="10"/>
        <color rgb="FF58585A"/>
        <rFont val="Roboto Condensed"/>
      </rPr>
      <t>l'unité</t>
    </r>
    <r>
      <rPr>
        <sz val="10"/>
        <color rgb="FF58585A"/>
        <rFont val="Roboto Condensed"/>
      </rPr>
      <t xml:space="preserve"> ci-dessus de [</t>
    </r>
    <r>
      <rPr>
        <b/>
        <sz val="10"/>
        <color rgb="FF58585A"/>
        <rFont val="Roboto Condensed"/>
      </rPr>
      <t>Savons de lessive (180g)</t>
    </r>
    <r>
      <rPr>
        <sz val="10"/>
        <color rgb="FF58585A"/>
        <rFont val="Roboto Condensed"/>
      </rPr>
      <t>] en [</t>
    </r>
    <r>
      <rPr>
        <b/>
        <sz val="10"/>
        <color rgb="FF58585A"/>
        <rFont val="Roboto Condensed"/>
      </rPr>
      <t>XOF</t>
    </r>
    <r>
      <rPr>
        <sz val="10"/>
        <color rgb="FF58585A"/>
        <rFont val="Roboto Condensed"/>
      </rPr>
      <t>] ?</t>
    </r>
  </si>
  <si>
    <t>laundry_detergent_powder_180g_price_unit_item</t>
  </si>
  <si>
    <t>laundry_detergent_powder_price_item</t>
  </si>
  <si>
    <t>laundry_detergent_powder_price_usd_xrate_official</t>
  </si>
  <si>
    <t>laundry_detergent_powder_price_august</t>
  </si>
  <si>
    <t xml:space="preserve">A quel prix vendiez-vous 1 unité de Savon de lessive (180g) en francs CFA (XOF) en août/septembre? </t>
  </si>
  <si>
    <t>laundry_detergent_powder_stock_duration_days_item</t>
  </si>
  <si>
    <r>
      <t>Pendant combien de jours, sans compter aujourd'hui, estimez-vous que votre stock de [</t>
    </r>
    <r>
      <rPr>
        <b/>
        <sz val="10"/>
        <color rgb="FF58585A"/>
        <rFont val="Roboto Condensed"/>
      </rPr>
      <t>Savons de lessive (180g)</t>
    </r>
    <r>
      <rPr>
        <sz val="10"/>
        <color rgb="FF58585A"/>
        <rFont val="Roboto Condensed"/>
      </rPr>
      <t>] durera dans les conditions actuelles ? Veuillez inclure le stock que vous pouvez avoir ailleurs.</t>
    </r>
  </si>
  <si>
    <t>laundry_detergent_powder_restock_wait_days_item</t>
  </si>
  <si>
    <r>
      <t>Combien de jours, sans compter aujourd'hui, vous faudrait-il pour réapprovisionner [</t>
    </r>
    <r>
      <rPr>
        <b/>
        <sz val="10"/>
        <color rgb="FF58585A"/>
        <rFont val="Roboto Condensed"/>
      </rPr>
      <t>Savons de lessive (180g)</t>
    </r>
    <r>
      <rPr>
        <sz val="10"/>
        <color rgb="FF58585A"/>
        <rFont val="Roboto Condensed"/>
      </rPr>
      <t>] si vous passiez une commande à votre fournisseur aujourd'hui ?</t>
    </r>
  </si>
  <si>
    <t>BNA - EHA - Hygiene [Expectations]</t>
  </si>
  <si>
    <t>personal_hygiene_price_evolution_expectations_ctgy</t>
  </si>
  <si>
    <r>
      <t>Pensez-vous que les prix des articles [</t>
    </r>
    <r>
      <rPr>
        <b/>
        <sz val="10"/>
        <color rgb="FF58585A"/>
        <rFont val="Roboto Condensed"/>
      </rPr>
      <t>BNA - EHA - Hygiene</t>
    </r>
    <r>
      <rPr>
        <sz val="10"/>
        <color rgb="FF58585A"/>
        <rFont val="Roboto Condensed"/>
      </rPr>
      <t>] changeront dans le mois à venir ?</t>
    </r>
  </si>
  <si>
    <t>personal_hygiene_price_increase_reason_ctgy</t>
  </si>
  <si>
    <r>
      <t>Pourquoi pensez-vous que les prix des articles [</t>
    </r>
    <r>
      <rPr>
        <b/>
        <sz val="10"/>
        <color rgb="FF58585A"/>
        <rFont val="Roboto Condensed"/>
      </rPr>
      <t>BNA - EHA - Hygiene</t>
    </r>
    <r>
      <rPr>
        <sz val="10"/>
        <color rgb="FF58585A"/>
        <rFont val="Roboto Condensed"/>
      </rPr>
      <t>] vont augmenter ?</t>
    </r>
  </si>
  <si>
    <t>personal_hygiene_price_increase_reason_other_ctgy</t>
  </si>
  <si>
    <t>personal_hygiene_price_decrease_reason_ctgy</t>
  </si>
  <si>
    <r>
      <t>Pourquoi pensez-vous que les prix des articles [</t>
    </r>
    <r>
      <rPr>
        <b/>
        <sz val="10"/>
        <color rgb="FF58585A"/>
        <rFont val="Roboto Condensed"/>
      </rPr>
      <t>BNA - EHA - Hygiene</t>
    </r>
    <r>
      <rPr>
        <sz val="10"/>
        <color rgb="FF58585A"/>
        <rFont val="Roboto Condensed"/>
      </rPr>
      <t>] vont diminuer ?</t>
    </r>
  </si>
  <si>
    <t>personal_hygiene_price_decrease_reason_other_ctgy</t>
  </si>
  <si>
    <t>BNA - EHA - Hygiene [Chaînes d'approvisionnement]</t>
  </si>
  <si>
    <t>personal_hygiene_supplier_in_marketplace_ctgy</t>
  </si>
  <si>
    <r>
      <t>Votre principal fournisseur de [</t>
    </r>
    <r>
      <rPr>
        <b/>
        <sz val="10"/>
        <color rgb="FF58585A"/>
        <rFont val="Roboto Condensed"/>
      </rPr>
      <t>BNA - Hygiene</t>
    </r>
    <r>
      <rPr>
        <sz val="10"/>
        <color rgb="FF58585A"/>
        <rFont val="Roboto Condensed"/>
      </rPr>
      <t>] est-il situé à [ce lieu] ?</t>
    </r>
  </si>
  <si>
    <t>personal_hygiene_supplier_in_marketplace_other_ctgy</t>
  </si>
  <si>
    <t>personal_hygiene_supplier_of_supplier_location_ctgy</t>
  </si>
  <si>
    <r>
      <t xml:space="preserve">Si oui, d'où provient votre principal fournisseur de </t>
    </r>
    <r>
      <rPr>
        <b/>
        <sz val="10"/>
        <color rgb="FF58585A"/>
        <rFont val="Roboto Condensed"/>
      </rPr>
      <t>[BNA - Hygiene]</t>
    </r>
    <r>
      <rPr>
        <sz val="10"/>
        <color rgb="FF58585A"/>
        <rFont val="Roboto Condensed"/>
      </rPr>
      <t xml:space="preserve"> ?</t>
    </r>
  </si>
  <si>
    <t>personal_hygiene_supplier_of_supplier_location_other_ctgy</t>
  </si>
  <si>
    <t>personal_hygiene_supplier_location_outside_market_ctgy</t>
  </si>
  <si>
    <r>
      <t>Si ce n'est pas le cas, où se trouve votre principal fournisseur de [</t>
    </r>
    <r>
      <rPr>
        <b/>
        <sz val="10"/>
        <color rgb="FF58585A"/>
        <rFont val="Roboto Condensed"/>
      </rPr>
      <t>BNA - Hygiene</t>
    </r>
    <r>
      <rPr>
        <sz val="10"/>
        <color rgb="FF58585A"/>
        <rFont val="Roboto Condensed"/>
      </rPr>
      <t>] ?</t>
    </r>
  </si>
  <si>
    <t>personal_hygiene_supplier_location_outside_market_other_ctgy</t>
  </si>
  <si>
    <t>personal_hygiene_supplier_unique_ctgy</t>
  </si>
  <si>
    <r>
      <t>Votre entreprise dépend-elle principalement d'un seul fournisseur pour  [</t>
    </r>
    <r>
      <rPr>
        <b/>
        <sz val="10"/>
        <color rgb="FF58585A"/>
        <rFont val="Roboto Condensed"/>
      </rPr>
      <t>BNA - Hygiene</t>
    </r>
    <r>
      <rPr>
        <sz val="10"/>
        <color rgb="FF58585A"/>
        <rFont val="Roboto Condensed"/>
      </rPr>
      <t>] ?</t>
    </r>
  </si>
  <si>
    <t>personal_hygiene_shortage_ctgy</t>
  </si>
  <si>
    <t>r_bna_eha_hygiene</t>
  </si>
  <si>
    <t>1. Vidange de latrine familliale
2. Produits d'hygiène féminine
3. Serviettes hygiènique
4. Savons de toilette (180g)
5. Savons de lessive (180g)
6. Brosse à dents
7. Dentifrice
8. Autre</t>
  </si>
  <si>
    <t>personal_hygiene_shortage_within_week_ctgy</t>
  </si>
  <si>
    <t>personal_hygiene_restocking_difficulty_ctgy</t>
  </si>
  <si>
    <t>personal_hygiene_restocking_difficulty_items_ctgy</t>
  </si>
  <si>
    <t>personal_hygiene_restocking_difficulty_items_other_ctgy</t>
  </si>
  <si>
    <t>personal_hygiene_restocking_difficulty_reasons_ctgy</t>
  </si>
  <si>
    <t>personal_hygiene_restocking_difficulty_reasons_other_ctgy</t>
  </si>
  <si>
    <t>BNA - Santé</t>
  </si>
  <si>
    <t>BNA - Santé [Diarrhée]</t>
  </si>
  <si>
    <t>anti_diarrhea_drug_availability_market_item</t>
  </si>
  <si>
    <r>
      <t>Comment décririez-vous la disponibilité actuelle des médicaments contre la [</t>
    </r>
    <r>
      <rPr>
        <b/>
        <sz val="10"/>
        <color rgb="FF58585A"/>
        <rFont val="Roboto Condensed"/>
      </rPr>
      <t>Diarrhée</t>
    </r>
    <r>
      <rPr>
        <sz val="10"/>
        <color rgb="FF58585A"/>
        <rFont val="Roboto Condensed"/>
      </rPr>
      <t>] sur ce marché ?</t>
    </r>
  </si>
  <si>
    <t>anti_diarrhea_drug_availability_shop_item</t>
  </si>
  <si>
    <r>
      <t>Vendez-vous des médicaments contre la [</t>
    </r>
    <r>
      <rPr>
        <b/>
        <sz val="10"/>
        <color rgb="FF58585A"/>
        <rFont val="Roboto Condensed"/>
      </rPr>
      <t>Diarrhée</t>
    </r>
    <r>
      <rPr>
        <sz val="10"/>
        <color rgb="FF58585A"/>
        <rFont val="Roboto Condensed"/>
      </rPr>
      <t>] cette semaine ?</t>
    </r>
  </si>
  <si>
    <t>anti_diarrhea_drug_std_unit_item</t>
  </si>
  <si>
    <r>
      <t>Vendez-vous des médicaments contre la [</t>
    </r>
    <r>
      <rPr>
        <b/>
        <sz val="10"/>
        <color rgb="FF58585A"/>
        <rFont val="Roboto Condensed"/>
      </rPr>
      <t>Diarrhée</t>
    </r>
    <r>
      <rPr>
        <sz val="10"/>
        <color rgb="FF58585A"/>
        <rFont val="Roboto Condensed"/>
      </rPr>
      <t>] en unités de [</t>
    </r>
    <r>
      <rPr>
        <b/>
        <sz val="10"/>
        <color rgb="FF58585A"/>
        <rFont val="Roboto Condensed"/>
      </rPr>
      <t>1 boîte</t>
    </r>
    <r>
      <rPr>
        <sz val="10"/>
        <color rgb="FF58585A"/>
        <rFont val="Roboto Condensed"/>
      </rPr>
      <t>] ?</t>
    </r>
  </si>
  <si>
    <t>anti_diarrhea_drug_other_unit_item</t>
  </si>
  <si>
    <r>
      <t>Si ce n'est pas le cas, quelle est l'unité standard que vous utilisez pour vendre des médicaments contre la [</t>
    </r>
    <r>
      <rPr>
        <b/>
        <sz val="10"/>
        <color rgb="FF58585A"/>
        <rFont val="Roboto Condensed"/>
      </rPr>
      <t>Diarrhée</t>
    </r>
    <r>
      <rPr>
        <sz val="10"/>
        <color rgb="FF58585A"/>
        <rFont val="Roboto Condensed"/>
      </rPr>
      <t>] ?</t>
    </r>
  </si>
  <si>
    <t>anti_diarrhea_drug_price_input_item</t>
  </si>
  <si>
    <r>
      <t>Quel est le prix de l'unité ci-dessus des médicaments contre la  [</t>
    </r>
    <r>
      <rPr>
        <b/>
        <sz val="10"/>
        <color rgb="FF58585A"/>
        <rFont val="Roboto Condensed"/>
      </rPr>
      <t>Diarrhée</t>
    </r>
    <r>
      <rPr>
        <sz val="10"/>
        <color rgb="FF58585A"/>
        <rFont val="Roboto Condensed"/>
      </rPr>
      <t>] en [</t>
    </r>
    <r>
      <rPr>
        <b/>
        <sz val="10"/>
        <color rgb="FF58585A"/>
        <rFont val="Roboto Condensed"/>
      </rPr>
      <t>XOF</t>
    </r>
    <r>
      <rPr>
        <sz val="10"/>
        <color rgb="FF58585A"/>
        <rFont val="Roboto Condensed"/>
      </rPr>
      <t>] ?</t>
    </r>
  </si>
  <si>
    <t>anti_diarrhea_drug_1boîte_price_unit_item</t>
  </si>
  <si>
    <r>
      <t>Une variable pour convertir la mesure non-standarisée [</t>
    </r>
    <r>
      <rPr>
        <b/>
        <sz val="10"/>
        <color rgb="FF58585A"/>
        <rFont val="Roboto Condensed"/>
      </rPr>
      <t>1 boîte</t>
    </r>
    <r>
      <rPr>
        <sz val="10"/>
        <color rgb="FF58585A"/>
        <rFont val="Roboto Condensed"/>
      </rPr>
      <t>] pour l'article spécifique l'unité de mesure dans les normes [</t>
    </r>
    <r>
      <rPr>
        <b/>
        <sz val="10"/>
        <color rgb="FF58585A"/>
        <rFont val="Roboto Condensed"/>
      </rPr>
      <t>1 pillule</t>
    </r>
    <r>
      <rPr>
        <sz val="10"/>
        <color rgb="FF58585A"/>
        <rFont val="Roboto Condensed"/>
      </rPr>
      <t>]</t>
    </r>
  </si>
  <si>
    <t>anti_diarrhea_drug_price_item</t>
  </si>
  <si>
    <t>anti_diarrhea_drug_price_usd_xrate_official</t>
  </si>
  <si>
    <t>anti_diarrhea_drug_august</t>
  </si>
  <si>
    <t xml:space="preserve">A quel prix vendiez-vous 1 unité de médicaments contre la Diarrhée  en francs CFA (XOF) en août/septembre? </t>
  </si>
  <si>
    <t>anti_diarrhea_drug_stock_duration_days_item</t>
  </si>
  <si>
    <r>
      <t>Pendant combien de jours, sans compter aujourd'hui, estimez-vous que votre stock des médicaments contre la [</t>
    </r>
    <r>
      <rPr>
        <b/>
        <sz val="10"/>
        <color rgb="FF58585A"/>
        <rFont val="Roboto Condensed"/>
      </rPr>
      <t>Diarrhée</t>
    </r>
    <r>
      <rPr>
        <sz val="10"/>
        <color rgb="FF58585A"/>
        <rFont val="Roboto Condensed"/>
      </rPr>
      <t>] durera dans les conditions actuelles ? Veuillez inclure le stock que vous pouvez avoir ailleurs.</t>
    </r>
  </si>
  <si>
    <t>anti_diarrhea_drug_restock_wait_days_item</t>
  </si>
  <si>
    <r>
      <t>Combien de jours, sans compter aujourd'hui, vous faudrait-il pour réapprovisionner des médicaments contre la [</t>
    </r>
    <r>
      <rPr>
        <b/>
        <sz val="10"/>
        <color rgb="FF58585A"/>
        <rFont val="Roboto Condensed"/>
      </rPr>
      <t>Diarrhée</t>
    </r>
    <r>
      <rPr>
        <sz val="10"/>
        <color rgb="FF58585A"/>
        <rFont val="Roboto Condensed"/>
      </rPr>
      <t>] si vous passiez une commande à votre fournisseur aujourd'hui ?</t>
    </r>
  </si>
  <si>
    <t>BNA - Santé [Paludisme]</t>
  </si>
  <si>
    <t>anti_malarial_drug_availability_market_item</t>
  </si>
  <si>
    <r>
      <t>Comment décririez-vous la disponibilité actuelle des médicaments contre le [</t>
    </r>
    <r>
      <rPr>
        <b/>
        <sz val="10"/>
        <color rgb="FF58585A"/>
        <rFont val="Roboto Condensed"/>
      </rPr>
      <t>Paludisme</t>
    </r>
    <r>
      <rPr>
        <sz val="10"/>
        <color rgb="FF58585A"/>
        <rFont val="Roboto Condensed"/>
      </rPr>
      <t>] sur ce marché ?</t>
    </r>
  </si>
  <si>
    <t>anti_malarial_drug_availability_shop_item</t>
  </si>
  <si>
    <r>
      <t>Vendez-vous des médicaments contre le [</t>
    </r>
    <r>
      <rPr>
        <b/>
        <sz val="10"/>
        <color rgb="FF58585A"/>
        <rFont val="Roboto Condensed"/>
      </rPr>
      <t>Paludisme</t>
    </r>
    <r>
      <rPr>
        <sz val="10"/>
        <color rgb="FF58585A"/>
        <rFont val="Roboto Condensed"/>
      </rPr>
      <t>] cette semaine ?</t>
    </r>
  </si>
  <si>
    <t>anti_malarial_drug_std_unit_item</t>
  </si>
  <si>
    <r>
      <t>Vendez-vous des médicaments contre le [</t>
    </r>
    <r>
      <rPr>
        <b/>
        <sz val="10"/>
        <color rgb="FF58585A"/>
        <rFont val="Roboto Condensed"/>
      </rPr>
      <t>Paludisme</t>
    </r>
    <r>
      <rPr>
        <sz val="10"/>
        <color rgb="FF58585A"/>
        <rFont val="Roboto Condensed"/>
      </rPr>
      <t>] en unités de [</t>
    </r>
    <r>
      <rPr>
        <b/>
        <sz val="10"/>
        <color rgb="FF58585A"/>
        <rFont val="Roboto Condensed"/>
      </rPr>
      <t>1 Boîte</t>
    </r>
    <r>
      <rPr>
        <sz val="10"/>
        <color rgb="FF58585A"/>
        <rFont val="Roboto Condensed"/>
      </rPr>
      <t>] ?</t>
    </r>
  </si>
  <si>
    <t>anti_malarial_drug_other_unit_item</t>
  </si>
  <si>
    <r>
      <t>Si ce n'est pas le cas, quelle est l'unité standard que vous utilisez pour vendre des médicaments contre le [</t>
    </r>
    <r>
      <rPr>
        <b/>
        <sz val="10"/>
        <color rgb="FF58585A"/>
        <rFont val="Roboto Condensed"/>
      </rPr>
      <t>Paludisme</t>
    </r>
    <r>
      <rPr>
        <sz val="10"/>
        <color rgb="FF58585A"/>
        <rFont val="Roboto Condensed"/>
      </rPr>
      <t>] ?</t>
    </r>
  </si>
  <si>
    <t>anti_malarial_drug_price_input_item</t>
  </si>
  <si>
    <r>
      <t>Quel est le prix de l'unité ci-dessus des médicaments contre le [</t>
    </r>
    <r>
      <rPr>
        <b/>
        <sz val="10"/>
        <color rgb="FF58585A"/>
        <rFont val="Roboto Condensed"/>
      </rPr>
      <t>Paludisme</t>
    </r>
    <r>
      <rPr>
        <sz val="10"/>
        <color rgb="FF58585A"/>
        <rFont val="Roboto Condensed"/>
      </rPr>
      <t>] en [</t>
    </r>
    <r>
      <rPr>
        <b/>
        <sz val="10"/>
        <color rgb="FF58585A"/>
        <rFont val="Roboto Condensed"/>
      </rPr>
      <t>XOF</t>
    </r>
    <r>
      <rPr>
        <sz val="10"/>
        <color rgb="FF58585A"/>
        <rFont val="Roboto Condensed"/>
      </rPr>
      <t>] ?</t>
    </r>
  </si>
  <si>
    <t>anti_malarial_drug_1boîte_price_unit_item</t>
  </si>
  <si>
    <t>anti_malarial_drug_price_item</t>
  </si>
  <si>
    <t>anti_malarial_drug_price_usd_xrate_official</t>
  </si>
  <si>
    <t>anti_malarial_drug_price_august</t>
  </si>
  <si>
    <t xml:space="preserve">A quel prix vendiez-vous 1 unité de médicaments contre le Paludisme  en francs CFA (XOF) en août/septembre? </t>
  </si>
  <si>
    <t>anti_malarial_drug_stock_duration_days_item</t>
  </si>
  <si>
    <r>
      <t>Pendant combien de jours, sans compter aujourd'hui, estimez-vous que votre stock des médicaments contre le [</t>
    </r>
    <r>
      <rPr>
        <b/>
        <sz val="10"/>
        <color rgb="FF58585A"/>
        <rFont val="Roboto Condensed"/>
      </rPr>
      <t>Paludisme</t>
    </r>
    <r>
      <rPr>
        <sz val="10"/>
        <color rgb="FF58585A"/>
        <rFont val="Roboto Condensed"/>
      </rPr>
      <t>] durera dans les conditions actuelles ? Veuillez inclure le stock que vous pouvez avoir ailleurs.</t>
    </r>
  </si>
  <si>
    <t>anti_malarial_drug_restock_wait_days_item</t>
  </si>
  <si>
    <r>
      <t>Combien de jours, sans compter aujourd'hui, vous faudrait-il pour réapprovisionner des médicaments contre le [</t>
    </r>
    <r>
      <rPr>
        <b/>
        <sz val="10"/>
        <color rgb="FF58585A"/>
        <rFont val="Roboto Condensed"/>
      </rPr>
      <t>Paludisme</t>
    </r>
    <r>
      <rPr>
        <sz val="10"/>
        <color rgb="FF58585A"/>
        <rFont val="Roboto Condensed"/>
      </rPr>
      <t>] si vous passiez une commande à votre fournisseur aujourd'hui ?</t>
    </r>
  </si>
  <si>
    <t>BNA - Santé [Paracetamol]</t>
  </si>
  <si>
    <t>paracetamol_availability_market_item</t>
  </si>
  <si>
    <r>
      <t>Comment décririez-vous la disponibilité actuelle du [</t>
    </r>
    <r>
      <rPr>
        <b/>
        <sz val="10"/>
        <color rgb="FF58585A"/>
        <rFont val="Roboto Condensed"/>
      </rPr>
      <t>Paracetamol</t>
    </r>
    <r>
      <rPr>
        <sz val="10"/>
        <color rgb="FF58585A"/>
        <rFont val="Roboto Condensed"/>
      </rPr>
      <t>] sur ce marché ?</t>
    </r>
  </si>
  <si>
    <t>paracetamol_availability_shop_item</t>
  </si>
  <si>
    <r>
      <t>Vendez-vous du [</t>
    </r>
    <r>
      <rPr>
        <b/>
        <sz val="10"/>
        <color rgb="FF58585A"/>
        <rFont val="Roboto Condensed"/>
      </rPr>
      <t>Paracetamol</t>
    </r>
    <r>
      <rPr>
        <sz val="10"/>
        <color rgb="FF58585A"/>
        <rFont val="Roboto Condensed"/>
      </rPr>
      <t>] cette semaine ?</t>
    </r>
  </si>
  <si>
    <t>paracetamol_std_unit_item</t>
  </si>
  <si>
    <r>
      <t>Vendez-vous du [</t>
    </r>
    <r>
      <rPr>
        <b/>
        <sz val="10"/>
        <color rgb="FF58585A"/>
        <rFont val="Roboto Condensed"/>
      </rPr>
      <t>Paracetamol</t>
    </r>
    <r>
      <rPr>
        <sz val="10"/>
        <color rgb="FF58585A"/>
        <rFont val="Roboto Condensed"/>
      </rPr>
      <t>] en unités de [</t>
    </r>
    <r>
      <rPr>
        <b/>
        <sz val="10"/>
        <color rgb="FF58585A"/>
        <rFont val="Roboto Condensed"/>
      </rPr>
      <t>1 Boîte</t>
    </r>
    <r>
      <rPr>
        <sz val="10"/>
        <color rgb="FF58585A"/>
        <rFont val="Roboto Condensed"/>
      </rPr>
      <t>] ?</t>
    </r>
  </si>
  <si>
    <t>paracetamol_other_unit_item</t>
  </si>
  <si>
    <r>
      <t>Si ce n'est pas le cas, quelle est l'unité standard que vous utilisez pour vendre du [</t>
    </r>
    <r>
      <rPr>
        <b/>
        <sz val="10"/>
        <color rgb="FF58585A"/>
        <rFont val="Roboto Condensed"/>
      </rPr>
      <t>Paracetamol</t>
    </r>
    <r>
      <rPr>
        <sz val="10"/>
        <color rgb="FF58585A"/>
        <rFont val="Roboto Condensed"/>
      </rPr>
      <t>] ?</t>
    </r>
  </si>
  <si>
    <t>paracetamol_price_input_item</t>
  </si>
  <si>
    <r>
      <t>Quel est le prix de l'unité ci-dessus des [</t>
    </r>
    <r>
      <rPr>
        <b/>
        <sz val="10"/>
        <color rgb="FF58585A"/>
        <rFont val="Roboto Condensed"/>
      </rPr>
      <t>Paracetamol</t>
    </r>
    <r>
      <rPr>
        <sz val="10"/>
        <color rgb="FF58585A"/>
        <rFont val="Roboto Condensed"/>
      </rPr>
      <t>] en [</t>
    </r>
    <r>
      <rPr>
        <b/>
        <sz val="10"/>
        <color rgb="FF58585A"/>
        <rFont val="Roboto Condensed"/>
      </rPr>
      <t>XOF</t>
    </r>
    <r>
      <rPr>
        <sz val="10"/>
        <color rgb="FF58585A"/>
        <rFont val="Roboto Condensed"/>
      </rPr>
      <t>] ?</t>
    </r>
  </si>
  <si>
    <t>paracetamol_1boîte_price_unit_item</t>
  </si>
  <si>
    <t>paracetamol_price_item</t>
  </si>
  <si>
    <t>paracetamol_price_usd_xrate_official</t>
  </si>
  <si>
    <t>paracetamol_price_august</t>
  </si>
  <si>
    <t xml:space="preserve">A quel prix vendiez-vous 1 boîte de Paracétamol en francs CFA (XOF) en août/septembre? </t>
  </si>
  <si>
    <t>paracetamol_stock_duration_days_item</t>
  </si>
  <si>
    <r>
      <t>Pendant combien de jours, sans compter aujourd'hui, estimez-vous que votre stock du [</t>
    </r>
    <r>
      <rPr>
        <b/>
        <sz val="10"/>
        <color rgb="FF58585A"/>
        <rFont val="Roboto Condensed"/>
      </rPr>
      <t>Paracetamol</t>
    </r>
    <r>
      <rPr>
        <sz val="10"/>
        <color rgb="FF58585A"/>
        <rFont val="Roboto Condensed"/>
      </rPr>
      <t>] durera dans les conditions actuelles ? Veuillez inclure le stock que vous pouvez avoir ailleurs.</t>
    </r>
  </si>
  <si>
    <t>paracetamol_restock_wait_days_item</t>
  </si>
  <si>
    <r>
      <t>Combien de jours, sans compter aujourd'hui, vous faudrait-il pour réapprovisionner du [</t>
    </r>
    <r>
      <rPr>
        <b/>
        <sz val="10"/>
        <color rgb="FF58585A"/>
        <rFont val="Roboto Condensed"/>
      </rPr>
      <t>Paracetamol</t>
    </r>
    <r>
      <rPr>
        <sz val="10"/>
        <color rgb="FF58585A"/>
        <rFont val="Roboto Condensed"/>
      </rPr>
      <t>] si vous passiez une commande à votre fournisseur aujourd'hui ?</t>
    </r>
  </si>
  <si>
    <t>BNA - Santé [Expectations]</t>
  </si>
  <si>
    <t>pharmacy_price_evolution_expectations_ctgy</t>
  </si>
  <si>
    <r>
      <t>Pensez-vous que les prix des articles [</t>
    </r>
    <r>
      <rPr>
        <b/>
        <sz val="10"/>
        <color rgb="FF58585A"/>
        <rFont val="Roboto Condensed"/>
      </rPr>
      <t>BNA - Santé</t>
    </r>
    <r>
      <rPr>
        <sz val="10"/>
        <color rgb="FF58585A"/>
        <rFont val="Roboto Condensed"/>
      </rPr>
      <t>] changeront dans le mois à venir ?</t>
    </r>
  </si>
  <si>
    <t>pharmacy_price_increase_reason_ctgy</t>
  </si>
  <si>
    <r>
      <t>Pourquoi pensez-vous que les prix des articles [</t>
    </r>
    <r>
      <rPr>
        <b/>
        <sz val="10"/>
        <color rgb="FF58585A"/>
        <rFont val="Roboto Condensed"/>
      </rPr>
      <t>BNA - Santé</t>
    </r>
    <r>
      <rPr>
        <sz val="10"/>
        <color rgb="FF58585A"/>
        <rFont val="Roboto Condensed"/>
      </rPr>
      <t>] vont augmenter ?</t>
    </r>
  </si>
  <si>
    <t>pharmacy_price_increase_reason_other_ctgy</t>
  </si>
  <si>
    <t>pharmacy_price_decrease_reason_ctgy</t>
  </si>
  <si>
    <r>
      <t>Pourquoi pensez-vous que les prix des articles [</t>
    </r>
    <r>
      <rPr>
        <b/>
        <sz val="10"/>
        <color rgb="FF58585A"/>
        <rFont val="Roboto Condensed"/>
      </rPr>
      <t>BNA - Santé</t>
    </r>
    <r>
      <rPr>
        <sz val="10"/>
        <color rgb="FF58585A"/>
        <rFont val="Roboto Condensed"/>
      </rPr>
      <t>] vont diminuer ?</t>
    </r>
  </si>
  <si>
    <t>pharmacy_price_decrease_reason_other_ctgy</t>
  </si>
  <si>
    <t>BNA - Santé [Chaînes d'approvisionnement]</t>
  </si>
  <si>
    <t>pharmacy_supplier_in_marketplace_ctgy</t>
  </si>
  <si>
    <r>
      <t>Votre principal fournisseur de [</t>
    </r>
    <r>
      <rPr>
        <b/>
        <sz val="10"/>
        <color rgb="FF58585A"/>
        <rFont val="Roboto Condensed"/>
      </rPr>
      <t>BNA - Santé</t>
    </r>
    <r>
      <rPr>
        <sz val="10"/>
        <color rgb="FF58585A"/>
        <rFont val="Roboto Condensed"/>
      </rPr>
      <t>] est-il situé à [ce lieu] ?</t>
    </r>
  </si>
  <si>
    <t>pharmacy_supplier_in_marketplace_other_ctgy</t>
  </si>
  <si>
    <t>pharmacy_supplier_of_supplier_location_ctgy</t>
  </si>
  <si>
    <r>
      <t xml:space="preserve">Si oui, d'où provient votre principal fournisseur de </t>
    </r>
    <r>
      <rPr>
        <b/>
        <sz val="10"/>
        <color rgb="FF58585A"/>
        <rFont val="Roboto Condensed"/>
      </rPr>
      <t>[BNA - Santé]</t>
    </r>
    <r>
      <rPr>
        <sz val="10"/>
        <color rgb="FF58585A"/>
        <rFont val="Roboto Condensed"/>
      </rPr>
      <t xml:space="preserve"> ?</t>
    </r>
  </si>
  <si>
    <t>pharmacy_supplier_of_supplier_location_other_ctgy</t>
  </si>
  <si>
    <t>pharmacy_supplier_location_outside_market_ctgy</t>
  </si>
  <si>
    <r>
      <t>Si ce n'est pas le cas, où se trouve votre principal fournisseur de [</t>
    </r>
    <r>
      <rPr>
        <b/>
        <sz val="10"/>
        <color rgb="FF58585A"/>
        <rFont val="Roboto Condensed"/>
      </rPr>
      <t>BNA - Santé</t>
    </r>
    <r>
      <rPr>
        <sz val="10"/>
        <color rgb="FF58585A"/>
        <rFont val="Roboto Condensed"/>
      </rPr>
      <t>] ?</t>
    </r>
  </si>
  <si>
    <t>pharmacy_supplier_location_outside_market_other_ctgy</t>
  </si>
  <si>
    <t>pharmacy_supplier_unique_ctgy</t>
  </si>
  <si>
    <r>
      <t>Votre entreprise dépend-elle principalement d'un seul fournisseur pour  [</t>
    </r>
    <r>
      <rPr>
        <b/>
        <sz val="10"/>
        <color rgb="FF58585A"/>
        <rFont val="Roboto Condensed"/>
      </rPr>
      <t>BNA - Santé</t>
    </r>
    <r>
      <rPr>
        <sz val="10"/>
        <color rgb="FF58585A"/>
        <rFont val="Roboto Condensed"/>
      </rPr>
      <t>] ?</t>
    </r>
  </si>
  <si>
    <t>pharmacy_shortage_ctgy</t>
  </si>
  <si>
    <t>r_bna_sante</t>
  </si>
  <si>
    <t>1. Infection Respiratoire Aigu (asthme, grippe etc)
2. Diarrhée
3. Paludisme
4. Paracetamol
5. Autre</t>
  </si>
  <si>
    <t>pharmacy_shortage_within_week_ctgy</t>
  </si>
  <si>
    <t>pharmacy_restocking_difficulty_ctgy</t>
  </si>
  <si>
    <t>pharmacy_restocking_difficulty_items_ctgy</t>
  </si>
  <si>
    <t>1. Sucre en poudre
2. Sucre en carreaux
3. Miel
4. Confitures
5. Autre</t>
  </si>
  <si>
    <t>pharmacy_restocking_difficulty_items_other_ctgy</t>
  </si>
  <si>
    <t>pharmacy_restocking_difficulty_reasons_ctgy</t>
  </si>
  <si>
    <t>pharmacy_restocking_difficulty_reasons_other_ctgy</t>
  </si>
  <si>
    <t>BNA - EHA - Eau</t>
  </si>
  <si>
    <t>BNA - EHA - Eau [Potable (sachet)]</t>
  </si>
  <si>
    <t>water_sachet_availability_market_item</t>
  </si>
  <si>
    <r>
      <t>Comment décririez-vous la disponibilité actuelle de [</t>
    </r>
    <r>
      <rPr>
        <b/>
        <sz val="10"/>
        <color rgb="FF58585A"/>
        <rFont val="Roboto Condensed"/>
      </rPr>
      <t>Sachet d'éau potable de 500ml</t>
    </r>
    <r>
      <rPr>
        <sz val="10"/>
        <color rgb="FF58585A"/>
        <rFont val="Roboto Condensed"/>
      </rPr>
      <t>] sur ce marché ?</t>
    </r>
  </si>
  <si>
    <t>water_sachet_availability_shop_item</t>
  </si>
  <si>
    <r>
      <t>Vendez-vous [</t>
    </r>
    <r>
      <rPr>
        <b/>
        <sz val="10"/>
        <color rgb="FF58585A"/>
        <rFont val="Roboto Condensed"/>
      </rPr>
      <t>Sachet d'éau potable</t>
    </r>
    <r>
      <rPr>
        <sz val="10"/>
        <color rgb="FF58585A"/>
        <rFont val="Roboto Condensed"/>
      </rPr>
      <t>] cette semaine ?</t>
    </r>
  </si>
  <si>
    <t>water_sachet_std_unit_item</t>
  </si>
  <si>
    <r>
      <t>Vendez-vous [</t>
    </r>
    <r>
      <rPr>
        <b/>
        <sz val="10"/>
        <color rgb="FF58585A"/>
        <rFont val="Roboto Condensed"/>
      </rPr>
      <t>Sachet d'éau potable</t>
    </r>
    <r>
      <rPr>
        <sz val="10"/>
        <color rgb="FF58585A"/>
        <rFont val="Roboto Condensed"/>
      </rPr>
      <t>] en unités de [</t>
    </r>
    <r>
      <rPr>
        <b/>
        <sz val="10"/>
        <color rgb="FF58585A"/>
        <rFont val="Roboto Condensed"/>
      </rPr>
      <t>1</t>
    </r>
    <r>
      <rPr>
        <sz val="10"/>
        <color rgb="FF58585A"/>
        <rFont val="Roboto Condensed"/>
      </rPr>
      <t xml:space="preserve"> </t>
    </r>
    <r>
      <rPr>
        <b/>
        <sz val="10"/>
        <color rgb="FF58585A"/>
        <rFont val="Roboto Condensed"/>
      </rPr>
      <t>Sachet de 500ml</t>
    </r>
    <r>
      <rPr>
        <sz val="10"/>
        <color rgb="FF58585A"/>
        <rFont val="Roboto Condensed"/>
      </rPr>
      <t>] ?</t>
    </r>
  </si>
  <si>
    <t>water_sachet_price_input_item</t>
  </si>
  <si>
    <r>
      <t>Quel est le prix de [</t>
    </r>
    <r>
      <rPr>
        <b/>
        <sz val="10"/>
        <color rgb="FF58585A"/>
        <rFont val="Roboto Condensed"/>
      </rPr>
      <t>1 Sachet de 500ml</t>
    </r>
    <r>
      <rPr>
        <sz val="10"/>
        <color rgb="FF58585A"/>
        <rFont val="Roboto Condensed"/>
      </rPr>
      <t>] de [</t>
    </r>
    <r>
      <rPr>
        <b/>
        <sz val="10"/>
        <color rgb="FF58585A"/>
        <rFont val="Roboto Condensed"/>
      </rPr>
      <t>Sachet d'éau potable</t>
    </r>
    <r>
      <rPr>
        <sz val="10"/>
        <color rgb="FF58585A"/>
        <rFont val="Roboto Condensed"/>
      </rPr>
      <t>] en [</t>
    </r>
    <r>
      <rPr>
        <b/>
        <sz val="10"/>
        <color rgb="FF58585A"/>
        <rFont val="Roboto Condensed"/>
      </rPr>
      <t>XOF</t>
    </r>
    <r>
      <rPr>
        <sz val="10"/>
        <color rgb="FF58585A"/>
        <rFont val="Roboto Condensed"/>
      </rPr>
      <t>] ?</t>
    </r>
  </si>
  <si>
    <t>water_sachet_500ml_price_unit_item</t>
  </si>
  <si>
    <r>
      <t>Une variable pour convertir la mesure non-standarisée [</t>
    </r>
    <r>
      <rPr>
        <b/>
        <sz val="10"/>
        <color rgb="FF58585A"/>
        <rFont val="Roboto Condensed"/>
      </rPr>
      <t>1 Sachet de 500ml</t>
    </r>
    <r>
      <rPr>
        <sz val="10"/>
        <color rgb="FF58585A"/>
        <rFont val="Roboto Condensed"/>
      </rPr>
      <t>] pour l'article spécifique l'unité de mesure dans les normes [</t>
    </r>
    <r>
      <rPr>
        <b/>
        <sz val="10"/>
        <color rgb="FF58585A"/>
        <rFont val="Roboto Condensed"/>
      </rPr>
      <t>1L</t>
    </r>
    <r>
      <rPr>
        <sz val="10"/>
        <color rgb="FF58585A"/>
        <rFont val="Roboto Condensed"/>
      </rPr>
      <t>]</t>
    </r>
  </si>
  <si>
    <t>water_sachet_price_item</t>
  </si>
  <si>
    <t>water_sachet_price_usd_xrate_official</t>
  </si>
  <si>
    <t>water_sachet_price_august</t>
  </si>
  <si>
    <t xml:space="preserve">A quel prix vendiez-vous1 Sachet d'eau de 500 ml en francs CFA (XOF) en août/septembre? </t>
  </si>
  <si>
    <t>water_sachet_stock_duration_days_item</t>
  </si>
  <si>
    <r>
      <t>Pendant combien de jours, sans compter aujourd'hui, estimez-vous que votre stock de [</t>
    </r>
    <r>
      <rPr>
        <b/>
        <sz val="10"/>
        <color rgb="FF58585A"/>
        <rFont val="Roboto Condensed"/>
      </rPr>
      <t>Sachet d'éau potable</t>
    </r>
    <r>
      <rPr>
        <sz val="10"/>
        <color rgb="FF58585A"/>
        <rFont val="Roboto Condensed"/>
      </rPr>
      <t>] durera dans les conditions actuelles ? Veuillez inclure le stock que vous pouvez avoir ailleurs.</t>
    </r>
  </si>
  <si>
    <t>water_sachet_restock_wait_days_item</t>
  </si>
  <si>
    <r>
      <t>Combien de jours, sans compter aujourd'hui, vous faudrait-il pour réapprovisionner [</t>
    </r>
    <r>
      <rPr>
        <b/>
        <sz val="10"/>
        <color rgb="FF58585A"/>
        <rFont val="Roboto Condensed"/>
      </rPr>
      <t>Sachet d'éau potable</t>
    </r>
    <r>
      <rPr>
        <sz val="10"/>
        <color rgb="FF58585A"/>
        <rFont val="Roboto Condensed"/>
      </rPr>
      <t>] si vous passiez une commande à votre fournisseur aujourd'hui ?</t>
    </r>
  </si>
  <si>
    <t>BNA - EHA - Eau [Potable (bouteille)]</t>
  </si>
  <si>
    <t>water_bottle_availability_market_item</t>
  </si>
  <si>
    <r>
      <t>Comment décririez-vous la disponibilité actuelle de [</t>
    </r>
    <r>
      <rPr>
        <b/>
        <sz val="10"/>
        <color rgb="FF58585A"/>
        <rFont val="Roboto Condensed"/>
      </rPr>
      <t>Bouteilles d'eau potable de 1,5L</t>
    </r>
    <r>
      <rPr>
        <sz val="10"/>
        <color rgb="FF58585A"/>
        <rFont val="Roboto Condensed"/>
      </rPr>
      <t>] sur ce marché ?</t>
    </r>
  </si>
  <si>
    <t>water_bottle_availability_shop_item</t>
  </si>
  <si>
    <r>
      <t>Vendez-vous [</t>
    </r>
    <r>
      <rPr>
        <b/>
        <sz val="10"/>
        <color rgb="FF58585A"/>
        <rFont val="Roboto Condensed"/>
      </rPr>
      <t xml:space="preserve">Bouteilles d'eau potable </t>
    </r>
    <r>
      <rPr>
        <sz val="10"/>
        <color rgb="FF58585A"/>
        <rFont val="Roboto Condensed"/>
      </rPr>
      <t>] cette semaine ?</t>
    </r>
  </si>
  <si>
    <t>water_bottle_std_unit_item</t>
  </si>
  <si>
    <r>
      <t>Vendez-vous [</t>
    </r>
    <r>
      <rPr>
        <b/>
        <sz val="10"/>
        <color rgb="FF58585A"/>
        <rFont val="Roboto Condensed"/>
      </rPr>
      <t xml:space="preserve">Bouteilles d'eau potable </t>
    </r>
    <r>
      <rPr>
        <sz val="10"/>
        <color rgb="FF58585A"/>
        <rFont val="Roboto Condensed"/>
      </rPr>
      <t>] en unités de [</t>
    </r>
    <r>
      <rPr>
        <b/>
        <sz val="10"/>
        <color rgb="FF58585A"/>
        <rFont val="Roboto Condensed"/>
      </rPr>
      <t>1</t>
    </r>
    <r>
      <rPr>
        <sz val="10"/>
        <color rgb="FF58585A"/>
        <rFont val="Roboto Condensed"/>
      </rPr>
      <t xml:space="preserve"> </t>
    </r>
    <r>
      <rPr>
        <b/>
        <sz val="10"/>
        <color rgb="FF58585A"/>
        <rFont val="Roboto Condensed"/>
      </rPr>
      <t>bouteille de 1,5L</t>
    </r>
    <r>
      <rPr>
        <sz val="10"/>
        <color rgb="FF58585A"/>
        <rFont val="Roboto Condensed"/>
      </rPr>
      <t>] ?</t>
    </r>
  </si>
  <si>
    <t>water_bottle_price_input_item</t>
  </si>
  <si>
    <r>
      <t>Quel est le prix de [</t>
    </r>
    <r>
      <rPr>
        <b/>
        <sz val="10"/>
        <color rgb="FF58585A"/>
        <rFont val="Roboto Condensed"/>
      </rPr>
      <t>1 bouteille de 1,5L</t>
    </r>
    <r>
      <rPr>
        <sz val="10"/>
        <color rgb="FF58585A"/>
        <rFont val="Roboto Condensed"/>
      </rPr>
      <t>]  de [Bouteilles d'eau potable ] en [</t>
    </r>
    <r>
      <rPr>
        <b/>
        <sz val="10"/>
        <color rgb="FF58585A"/>
        <rFont val="Roboto Condensed"/>
      </rPr>
      <t>XOF</t>
    </r>
    <r>
      <rPr>
        <sz val="10"/>
        <color rgb="FF58585A"/>
        <rFont val="Roboto Condensed"/>
      </rPr>
      <t>] ?</t>
    </r>
  </si>
  <si>
    <t>water_bottle_1,5l_price_unit_item</t>
  </si>
  <si>
    <r>
      <t>Une variable pour convertir la mesure non-standarisée [</t>
    </r>
    <r>
      <rPr>
        <b/>
        <sz val="10"/>
        <color rgb="FF58585A"/>
        <rFont val="Roboto Condensed"/>
      </rPr>
      <t>1 bouteille de 1,5L</t>
    </r>
    <r>
      <rPr>
        <sz val="10"/>
        <color rgb="FF58585A"/>
        <rFont val="Roboto Condensed"/>
      </rPr>
      <t>] pour l'article spécifique l'unité de mesure dans les normes [</t>
    </r>
    <r>
      <rPr>
        <b/>
        <sz val="10"/>
        <color rgb="FF58585A"/>
        <rFont val="Roboto Condensed"/>
      </rPr>
      <t>1L</t>
    </r>
    <r>
      <rPr>
        <sz val="10"/>
        <color rgb="FF58585A"/>
        <rFont val="Roboto Condensed"/>
      </rPr>
      <t>]</t>
    </r>
  </si>
  <si>
    <t>water_bottle_price_item</t>
  </si>
  <si>
    <t>water_bottle_price_usd_xrate_official</t>
  </si>
  <si>
    <t>water_bottle_price_august</t>
  </si>
  <si>
    <t xml:space="preserve">A quel prix vendiez-vous 1 bouteille d'eau de 1,5 L en francs CFA (XOF) en août/septembre? </t>
  </si>
  <si>
    <t>water_bottle_stock_duration_days_item</t>
  </si>
  <si>
    <r>
      <t>Pendant combien de jours, sans compter aujourd'hui, estimez-vous que votre stock de [</t>
    </r>
    <r>
      <rPr>
        <b/>
        <sz val="10"/>
        <color rgb="FF58585A"/>
        <rFont val="Roboto Condensed"/>
      </rPr>
      <t xml:space="preserve">Bouteilles d'eau potable </t>
    </r>
    <r>
      <rPr>
        <sz val="10"/>
        <color rgb="FF58585A"/>
        <rFont val="Roboto Condensed"/>
      </rPr>
      <t>] durera dans les conditions actuelles ? Veuillez inclure le stock que vous pouvez avoir ailleurs.</t>
    </r>
  </si>
  <si>
    <t>water_bottle_restock_wait_days_item</t>
  </si>
  <si>
    <r>
      <t>Combien de jours, sans compter aujourd'hui, vous faudrait-il pour réapprovisionner [</t>
    </r>
    <r>
      <rPr>
        <b/>
        <sz val="10"/>
        <color rgb="FF58585A"/>
        <rFont val="Roboto Condensed"/>
      </rPr>
      <t xml:space="preserve">Bouteilles d'eau potable </t>
    </r>
    <r>
      <rPr>
        <sz val="10"/>
        <color rgb="FF58585A"/>
        <rFont val="Roboto Condensed"/>
      </rPr>
      <t>] si vous passiez une commande à votre fournisseur aujourd'hui ?</t>
    </r>
  </si>
  <si>
    <t>BNA - EHA - Eau [Expectations]</t>
  </si>
  <si>
    <t>water_price_evolution_expectations_ctgy</t>
  </si>
  <si>
    <r>
      <t>Pensez-vous que les prix des articles [</t>
    </r>
    <r>
      <rPr>
        <b/>
        <sz val="10"/>
        <color rgb="FF58585A"/>
        <rFont val="Roboto Condensed"/>
      </rPr>
      <t>BNA - Eau</t>
    </r>
    <r>
      <rPr>
        <sz val="10"/>
        <color rgb="FF58585A"/>
        <rFont val="Roboto Condensed"/>
      </rPr>
      <t>] changeront dans le mois à venir ?</t>
    </r>
  </si>
  <si>
    <t>water_price_increase_reason_ctgy</t>
  </si>
  <si>
    <r>
      <t>Pourquoi pensez-vous que les prix des articles [</t>
    </r>
    <r>
      <rPr>
        <b/>
        <sz val="10"/>
        <color rgb="FF58585A"/>
        <rFont val="Roboto Condensed"/>
      </rPr>
      <t>BNA - Eau</t>
    </r>
    <r>
      <rPr>
        <sz val="10"/>
        <color rgb="FF58585A"/>
        <rFont val="Roboto Condensed"/>
      </rPr>
      <t>] vont augmenter ?</t>
    </r>
  </si>
  <si>
    <t>water_price_increase_reason_other_ctgy</t>
  </si>
  <si>
    <t>water_price_decrease_reason_ctgy</t>
  </si>
  <si>
    <r>
      <t>Pourquoi pensez-vous que les prix des articles [</t>
    </r>
    <r>
      <rPr>
        <b/>
        <sz val="10"/>
        <color rgb="FF58585A"/>
        <rFont val="Roboto Condensed"/>
      </rPr>
      <t>BNA - Eau</t>
    </r>
    <r>
      <rPr>
        <sz val="10"/>
        <color rgb="FF58585A"/>
        <rFont val="Roboto Condensed"/>
      </rPr>
      <t>] vont diminuer ?</t>
    </r>
  </si>
  <si>
    <t>water_price_decrease_reason_other_ctgy</t>
  </si>
  <si>
    <t>BNA - EHA - Eau [Chaînes d'approvisionnement]</t>
  </si>
  <si>
    <t>water_supplier_in_marketplace_ctgy</t>
  </si>
  <si>
    <r>
      <t>Votre principal fournisseur de [</t>
    </r>
    <r>
      <rPr>
        <b/>
        <sz val="10"/>
        <color rgb="FF58585A"/>
        <rFont val="Roboto Condensed"/>
      </rPr>
      <t>BNA - Eau</t>
    </r>
    <r>
      <rPr>
        <sz val="10"/>
        <color rgb="FF58585A"/>
        <rFont val="Roboto Condensed"/>
      </rPr>
      <t>] est-il situé à [ce lieu] ?</t>
    </r>
  </si>
  <si>
    <t>water_supplier_in_marketplace_other_ctgy</t>
  </si>
  <si>
    <t>water_supplier_of_supplier_location_ctgy</t>
  </si>
  <si>
    <r>
      <t xml:space="preserve">Si oui, d'où provient votre principal fournisseur de </t>
    </r>
    <r>
      <rPr>
        <b/>
        <sz val="10"/>
        <color rgb="FF58585A"/>
        <rFont val="Roboto Condensed"/>
      </rPr>
      <t>[BNA - Eau]</t>
    </r>
    <r>
      <rPr>
        <sz val="10"/>
        <color rgb="FF58585A"/>
        <rFont val="Roboto Condensed"/>
      </rPr>
      <t xml:space="preserve"> ?</t>
    </r>
  </si>
  <si>
    <t>water_supplier_of_supplier_location_other_ctgy</t>
  </si>
  <si>
    <t>water_supplier_location_outside_market_ctgy</t>
  </si>
  <si>
    <r>
      <t>Si ce n'est pas le cas, où se trouve votre principal fournisseur de [</t>
    </r>
    <r>
      <rPr>
        <b/>
        <sz val="10"/>
        <color rgb="FF58585A"/>
        <rFont val="Roboto Condensed"/>
      </rPr>
      <t>BNA - Eau</t>
    </r>
    <r>
      <rPr>
        <sz val="10"/>
        <color rgb="FF58585A"/>
        <rFont val="Roboto Condensed"/>
      </rPr>
      <t>] ?</t>
    </r>
  </si>
  <si>
    <t>water_supplier_location_outside_market_other_ctgy</t>
  </si>
  <si>
    <t>water_supplier_unique_ctgy</t>
  </si>
  <si>
    <r>
      <t>Votre entreprise dépend-elle principalement d'un seul fournisseur pour  [</t>
    </r>
    <r>
      <rPr>
        <b/>
        <sz val="10"/>
        <color rgb="FF58585A"/>
        <rFont val="Roboto Condensed"/>
      </rPr>
      <t>BNA - Eau</t>
    </r>
    <r>
      <rPr>
        <sz val="10"/>
        <color rgb="FF58585A"/>
        <rFont val="Roboto Condensed"/>
      </rPr>
      <t>] ?</t>
    </r>
  </si>
  <si>
    <t>water_shortage_ctgy</t>
  </si>
  <si>
    <t>r_bna_eha_eau</t>
  </si>
  <si>
    <t>1. Potable
2. Produit de traitement d'eau (Aquatab)
3. Produit de traitement d'eau (Eau de Javel)
4. Autre</t>
  </si>
  <si>
    <t>water_shortage_within_week_ctgy</t>
  </si>
  <si>
    <t>water_restocking_difficulty_ctgy</t>
  </si>
  <si>
    <t>water_restocking_difficulty_items_ctgy</t>
  </si>
  <si>
    <t>water_restocking_difficulty_items_other_cgty</t>
  </si>
  <si>
    <t>water_restocking_difficulty_reasons_ctgy</t>
  </si>
  <si>
    <t>water_restocking_difficulty_reasons_other_ctgy</t>
  </si>
  <si>
    <r>
      <t xml:space="preserve">BNA - </t>
    </r>
    <r>
      <rPr>
        <b/>
        <sz val="10"/>
        <color theme="0"/>
        <rFont val="Aptos Narrow"/>
        <family val="2"/>
      </rPr>
      <t>L'énergie</t>
    </r>
  </si>
  <si>
    <t>BNA - L'énergie [Paquet allumette]</t>
  </si>
  <si>
    <t>match_box_availability_market_item</t>
  </si>
  <si>
    <r>
      <t>Comment décririez-vous la disponibilité actuelle de [</t>
    </r>
    <r>
      <rPr>
        <b/>
        <sz val="10"/>
        <color rgb="FF58585A"/>
        <rFont val="Roboto Condensed"/>
      </rPr>
      <t>Paquet allumette</t>
    </r>
    <r>
      <rPr>
        <sz val="10"/>
        <color rgb="FF58585A"/>
        <rFont val="Roboto Condensed"/>
      </rPr>
      <t>] sur ce marché ?</t>
    </r>
  </si>
  <si>
    <t>BNA - L'énergie</t>
  </si>
  <si>
    <t>match_box_availability_shop_item</t>
  </si>
  <si>
    <r>
      <t>Vendez-vous [</t>
    </r>
    <r>
      <rPr>
        <b/>
        <sz val="10"/>
        <color rgb="FF58585A"/>
        <rFont val="Roboto Condensed"/>
      </rPr>
      <t>Paquet allumette</t>
    </r>
    <r>
      <rPr>
        <sz val="10"/>
        <color rgb="FF58585A"/>
        <rFont val="Roboto Condensed"/>
      </rPr>
      <t>] cette semaine ?</t>
    </r>
  </si>
  <si>
    <t>match_box_std_unit_item</t>
  </si>
  <si>
    <r>
      <t>Vendez-vous [</t>
    </r>
    <r>
      <rPr>
        <b/>
        <sz val="10"/>
        <color rgb="FF58585A"/>
        <rFont val="Roboto Condensed"/>
      </rPr>
      <t>Paquet allumette</t>
    </r>
    <r>
      <rPr>
        <sz val="10"/>
        <color rgb="FF58585A"/>
        <rFont val="Roboto Condensed"/>
      </rPr>
      <t>] en unités de [</t>
    </r>
    <r>
      <rPr>
        <b/>
        <sz val="10"/>
        <color rgb="FF58585A"/>
        <rFont val="Roboto Condensed"/>
      </rPr>
      <t>1</t>
    </r>
    <r>
      <rPr>
        <sz val="10"/>
        <color rgb="FF58585A"/>
        <rFont val="Roboto Condensed"/>
      </rPr>
      <t xml:space="preserve"> </t>
    </r>
    <r>
      <rPr>
        <b/>
        <sz val="10"/>
        <color rgb="FF58585A"/>
        <rFont val="Roboto Condensed"/>
      </rPr>
      <t>Paquet</t>
    </r>
    <r>
      <rPr>
        <sz val="10"/>
        <color rgb="FF58585A"/>
        <rFont val="Roboto Condensed"/>
      </rPr>
      <t>] ?</t>
    </r>
  </si>
  <si>
    <t>match_box_other_unit_item</t>
  </si>
  <si>
    <r>
      <t>Si ce n'est pas le cas, quelle est l'unité standard que vous utilisez pour vendre [</t>
    </r>
    <r>
      <rPr>
        <b/>
        <sz val="10"/>
        <color rgb="FF58585A"/>
        <rFont val="Roboto Condensed"/>
      </rPr>
      <t>Paquet allumette</t>
    </r>
    <r>
      <rPr>
        <sz val="10"/>
        <color rgb="FF58585A"/>
        <rFont val="Roboto Condensed"/>
      </rPr>
      <t>] ?</t>
    </r>
  </si>
  <si>
    <t>match_box_price_input_item</t>
  </si>
  <si>
    <r>
      <t xml:space="preserve">Quel est le prix de </t>
    </r>
    <r>
      <rPr>
        <u/>
        <sz val="10"/>
        <color rgb="FF58585A"/>
        <rFont val="Roboto Condensed"/>
      </rPr>
      <t>l'unité</t>
    </r>
    <r>
      <rPr>
        <sz val="10"/>
        <color rgb="FF58585A"/>
        <rFont val="Roboto Condensed"/>
      </rPr>
      <t xml:space="preserve"> ci-dessus de [</t>
    </r>
    <r>
      <rPr>
        <b/>
        <sz val="10"/>
        <color rgb="FF58585A"/>
        <rFont val="Roboto Condensed"/>
      </rPr>
      <t>Paquet allumette</t>
    </r>
    <r>
      <rPr>
        <sz val="10"/>
        <color rgb="FF58585A"/>
        <rFont val="Roboto Condensed"/>
      </rPr>
      <t>] en [</t>
    </r>
    <r>
      <rPr>
        <b/>
        <sz val="10"/>
        <color rgb="FF58585A"/>
        <rFont val="Roboto Condensed"/>
      </rPr>
      <t>XOF</t>
    </r>
    <r>
      <rPr>
        <sz val="10"/>
        <color rgb="FF58585A"/>
        <rFont val="Roboto Condensed"/>
      </rPr>
      <t>] ?</t>
    </r>
  </si>
  <si>
    <t>match_box_price_item</t>
  </si>
  <si>
    <t>match_box_price_usd_xrate_official</t>
  </si>
  <si>
    <t>match_box_price_august</t>
  </si>
  <si>
    <t xml:space="preserve">A quel prix vendiez-vous 1 paquet d'allumette  en francs CFA (XOF) en août/septembre? </t>
  </si>
  <si>
    <t>match_box_stock_duration_days_item</t>
  </si>
  <si>
    <r>
      <t>Pendant combien de jours, sans compter aujourd'hui, estimez-vous que votre stock de [</t>
    </r>
    <r>
      <rPr>
        <b/>
        <sz val="10"/>
        <color rgb="FF58585A"/>
        <rFont val="Roboto Condensed"/>
      </rPr>
      <t>Paquet allumette</t>
    </r>
    <r>
      <rPr>
        <sz val="10"/>
        <color rgb="FF58585A"/>
        <rFont val="Roboto Condensed"/>
      </rPr>
      <t>] durera dans les conditions actuelles ? Veuillez inclure le stock que vous pouvez avoir ailleurs.</t>
    </r>
  </si>
  <si>
    <t>match_box_restock_wait_days_item</t>
  </si>
  <si>
    <r>
      <t>Combien de jours, sans compter aujourd'hui, vous faudrait-il pour réapprovisionner [</t>
    </r>
    <r>
      <rPr>
        <b/>
        <sz val="10"/>
        <color rgb="FF58585A"/>
        <rFont val="Roboto Condensed"/>
      </rPr>
      <t>Paquet allumette</t>
    </r>
    <r>
      <rPr>
        <sz val="10"/>
        <color rgb="FF58585A"/>
        <rFont val="Roboto Condensed"/>
      </rPr>
      <t>] si vous passiez une commande à votre fournisseur aujourd'hui ?</t>
    </r>
  </si>
  <si>
    <t>BNA - L'énergie [Piles pour une lampe]</t>
  </si>
  <si>
    <t>battery_type_A_availability_market_item</t>
  </si>
  <si>
    <r>
      <t>Comment décririez-vous la disponibilité actuelle de [</t>
    </r>
    <r>
      <rPr>
        <b/>
        <sz val="10"/>
        <color rgb="FF58585A"/>
        <rFont val="Roboto Condensed"/>
      </rPr>
      <t>Piles pour une lampe</t>
    </r>
    <r>
      <rPr>
        <sz val="10"/>
        <color rgb="FF58585A"/>
        <rFont val="Roboto Condensed"/>
      </rPr>
      <t>] sur ce marché ?</t>
    </r>
  </si>
  <si>
    <t>battery_type_A_availability_shop_item</t>
  </si>
  <si>
    <r>
      <t>Vendez-vous [</t>
    </r>
    <r>
      <rPr>
        <b/>
        <sz val="10"/>
        <color rgb="FF58585A"/>
        <rFont val="Roboto Condensed"/>
      </rPr>
      <t>Piles pour une lampe</t>
    </r>
    <r>
      <rPr>
        <sz val="10"/>
        <color rgb="FF58585A"/>
        <rFont val="Roboto Condensed"/>
      </rPr>
      <t>] cette semaine ?</t>
    </r>
  </si>
  <si>
    <t>battery_type_A_sdt_unit_item</t>
  </si>
  <si>
    <r>
      <t>Vendez-vous [</t>
    </r>
    <r>
      <rPr>
        <b/>
        <sz val="10"/>
        <color rgb="FF58585A"/>
        <rFont val="Roboto Condensed"/>
      </rPr>
      <t>Piles pour une lampe</t>
    </r>
    <r>
      <rPr>
        <sz val="10"/>
        <color rgb="FF58585A"/>
        <rFont val="Roboto Condensed"/>
      </rPr>
      <t>] en unités de [</t>
    </r>
    <r>
      <rPr>
        <b/>
        <sz val="10"/>
        <color rgb="FF58585A"/>
        <rFont val="Roboto Condensed"/>
      </rPr>
      <t>1 Pile</t>
    </r>
    <r>
      <rPr>
        <sz val="10"/>
        <color rgb="FF58585A"/>
        <rFont val="Roboto Condensed"/>
      </rPr>
      <t>] ?</t>
    </r>
  </si>
  <si>
    <t>battery_type_A_other_unit_item</t>
  </si>
  <si>
    <r>
      <t>Si ce n'est pas le cas, quelle est l'unité standard que vous utilisez pour vendre [</t>
    </r>
    <r>
      <rPr>
        <b/>
        <sz val="10"/>
        <color rgb="FF58585A"/>
        <rFont val="Roboto Condensed"/>
      </rPr>
      <t>Piles pour une lampe</t>
    </r>
    <r>
      <rPr>
        <sz val="10"/>
        <color rgb="FF58585A"/>
        <rFont val="Roboto Condensed"/>
      </rPr>
      <t>] ?</t>
    </r>
  </si>
  <si>
    <t>battery_type_A_price_input_item</t>
  </si>
  <si>
    <r>
      <t xml:space="preserve">Quel est le prix de </t>
    </r>
    <r>
      <rPr>
        <u/>
        <sz val="10"/>
        <color rgb="FF58585A"/>
        <rFont val="Roboto Condensed"/>
      </rPr>
      <t>l'unité</t>
    </r>
    <r>
      <rPr>
        <sz val="10"/>
        <color rgb="FF58585A"/>
        <rFont val="Roboto Condensed"/>
      </rPr>
      <t xml:space="preserve"> ci-dessus de [</t>
    </r>
    <r>
      <rPr>
        <b/>
        <sz val="10"/>
        <color rgb="FF58585A"/>
        <rFont val="Roboto Condensed"/>
      </rPr>
      <t>Piles pour une lampe</t>
    </r>
    <r>
      <rPr>
        <sz val="10"/>
        <color rgb="FF58585A"/>
        <rFont val="Roboto Condensed"/>
      </rPr>
      <t>] en [</t>
    </r>
    <r>
      <rPr>
        <b/>
        <sz val="10"/>
        <color rgb="FF58585A"/>
        <rFont val="Roboto Condensed"/>
      </rPr>
      <t>XOF</t>
    </r>
    <r>
      <rPr>
        <sz val="10"/>
        <color rgb="FF58585A"/>
        <rFont val="Roboto Condensed"/>
      </rPr>
      <t>] ?</t>
    </r>
  </si>
  <si>
    <t>battery_type_A_price_item</t>
  </si>
  <si>
    <t>battery_type_A_price_usd_xrate_official</t>
  </si>
  <si>
    <t>battery_type_A__price_august</t>
  </si>
  <si>
    <t xml:space="preserve">A quel prix vendiez-vous 1 Pile pour lampe en poudre  en francs CFA (XOF) en août/septembre? </t>
  </si>
  <si>
    <t>battery_type_A_stock_duration_days_item</t>
  </si>
  <si>
    <r>
      <t>Pendant combien de jours, sans compter aujourd'hui, estimez-vous que votre stock de [</t>
    </r>
    <r>
      <rPr>
        <b/>
        <sz val="10"/>
        <color rgb="FF58585A"/>
        <rFont val="Roboto Condensed"/>
      </rPr>
      <t>Piles pour une lampe</t>
    </r>
    <r>
      <rPr>
        <sz val="10"/>
        <color rgb="FF58585A"/>
        <rFont val="Roboto Condensed"/>
      </rPr>
      <t>] durera dans les conditions actuelles ? Veuillez inclure le stock que vous pouvez avoir ailleurs.</t>
    </r>
  </si>
  <si>
    <t>battery_type_A_restock_wait_days_item</t>
  </si>
  <si>
    <r>
      <t>Combien de jours, sans compter aujourd'hui, vous faudrait-il pour réapprovisionner [</t>
    </r>
    <r>
      <rPr>
        <b/>
        <sz val="10"/>
        <color rgb="FF58585A"/>
        <rFont val="Roboto Condensed"/>
      </rPr>
      <t>Piles pour une lampe</t>
    </r>
    <r>
      <rPr>
        <sz val="10"/>
        <color rgb="FF58585A"/>
        <rFont val="Roboto Condensed"/>
      </rPr>
      <t>] si vous passiez une commande à votre fournisseur aujourd'hui ?</t>
    </r>
  </si>
  <si>
    <t>BNA - L'énergie [Charbon Bois]</t>
  </si>
  <si>
    <t>charcoal_availability_market_item</t>
  </si>
  <si>
    <r>
      <t>Comment décririez-vous la disponibilité actuelle du [</t>
    </r>
    <r>
      <rPr>
        <b/>
        <sz val="10"/>
        <color rgb="FF58585A"/>
        <rFont val="Roboto Condensed"/>
      </rPr>
      <t>Charbon Bois</t>
    </r>
    <r>
      <rPr>
        <sz val="10"/>
        <color rgb="FF58585A"/>
        <rFont val="Roboto Condensed"/>
      </rPr>
      <t>] sur ce marché ?</t>
    </r>
  </si>
  <si>
    <t>charcoal_availability_shop_item</t>
  </si>
  <si>
    <r>
      <t>Vendez-vous du [</t>
    </r>
    <r>
      <rPr>
        <b/>
        <sz val="10"/>
        <color rgb="FF58585A"/>
        <rFont val="Roboto Condensed"/>
      </rPr>
      <t>Charbon Bois</t>
    </r>
    <r>
      <rPr>
        <sz val="10"/>
        <color rgb="FF58585A"/>
        <rFont val="Roboto Condensed"/>
      </rPr>
      <t>] cette semaine ?</t>
    </r>
  </si>
  <si>
    <t>charcoal_std_unit_item</t>
  </si>
  <si>
    <r>
      <t>Vendez-vous du [</t>
    </r>
    <r>
      <rPr>
        <b/>
        <sz val="10"/>
        <color rgb="FF58585A"/>
        <rFont val="Roboto Condensed"/>
      </rPr>
      <t>Charbon Bois</t>
    </r>
    <r>
      <rPr>
        <sz val="10"/>
        <color rgb="FF58585A"/>
        <rFont val="Roboto Condensed"/>
      </rPr>
      <t>] en unités de [</t>
    </r>
    <r>
      <rPr>
        <b/>
        <sz val="10"/>
        <color rgb="FF58585A"/>
        <rFont val="Roboto Condensed"/>
      </rPr>
      <t>sachet de 1</t>
    </r>
    <r>
      <rPr>
        <sz val="10"/>
        <color rgb="FF58585A"/>
        <rFont val="Roboto Condensed"/>
      </rPr>
      <t xml:space="preserve"> </t>
    </r>
    <r>
      <rPr>
        <b/>
        <sz val="10"/>
        <color rgb="FF58585A"/>
        <rFont val="Roboto Condensed"/>
      </rPr>
      <t>Kg</t>
    </r>
    <r>
      <rPr>
        <sz val="10"/>
        <color rgb="FF58585A"/>
        <rFont val="Roboto Condensed"/>
      </rPr>
      <t>] ?</t>
    </r>
  </si>
  <si>
    <t>charcoal_other_unit_item</t>
  </si>
  <si>
    <r>
      <t>Si ce n'est pas le cas, quelle est l'unité standard que vous utilisez pour vendre [</t>
    </r>
    <r>
      <rPr>
        <b/>
        <sz val="10"/>
        <color rgb="FF58585A"/>
        <rFont val="Roboto Condensed"/>
      </rPr>
      <t>Charbon Bois</t>
    </r>
    <r>
      <rPr>
        <sz val="10"/>
        <color rgb="FF58585A"/>
        <rFont val="Roboto Condensed"/>
      </rPr>
      <t>] ?</t>
    </r>
  </si>
  <si>
    <t>charcoal_price_input_item</t>
  </si>
  <si>
    <r>
      <t>Quel est le prix de l'unité ci-dessus du [</t>
    </r>
    <r>
      <rPr>
        <b/>
        <sz val="10"/>
        <color rgb="FF58585A"/>
        <rFont val="Roboto Condensed"/>
      </rPr>
      <t>Charbon Bois</t>
    </r>
    <r>
      <rPr>
        <sz val="10"/>
        <color rgb="FF58585A"/>
        <rFont val="Roboto Condensed"/>
      </rPr>
      <t>] en [</t>
    </r>
    <r>
      <rPr>
        <b/>
        <sz val="10"/>
        <color rgb="FF58585A"/>
        <rFont val="Roboto Condensed"/>
      </rPr>
      <t>XOF</t>
    </r>
    <r>
      <rPr>
        <sz val="10"/>
        <color rgb="FF58585A"/>
        <rFont val="Roboto Condensed"/>
      </rPr>
      <t>] ?</t>
    </r>
  </si>
  <si>
    <t>charcoal_price_item</t>
  </si>
  <si>
    <t>charcoal_price_usd_xrate_official</t>
  </si>
  <si>
    <t>charcoal_price_august</t>
  </si>
  <si>
    <t xml:space="preserve">A quel prix vendiez-vous 1 kg de Charbon de bois  en francs CFA (XOF) en août/septembre? </t>
  </si>
  <si>
    <t>charcoal_stock_duration_days_item</t>
  </si>
  <si>
    <r>
      <t>Pendant combien de jours, sans compter aujourd'hui, estimez-vous que votre stock du [</t>
    </r>
    <r>
      <rPr>
        <b/>
        <sz val="10"/>
        <color rgb="FF58585A"/>
        <rFont val="Roboto Condensed"/>
      </rPr>
      <t>Charbon Bois</t>
    </r>
    <r>
      <rPr>
        <sz val="10"/>
        <color rgb="FF58585A"/>
        <rFont val="Roboto Condensed"/>
      </rPr>
      <t>] durera dans les conditions actuelles ? Veuillez inclure le stock que vous pouvez avoir ailleurs.</t>
    </r>
  </si>
  <si>
    <t>charcoal_restock_wait_days_item</t>
  </si>
  <si>
    <r>
      <t>Combien de jours, sans compter aujourd'hui, vous faudrait-il pour réapprovisionner du [</t>
    </r>
    <r>
      <rPr>
        <b/>
        <sz val="10"/>
        <color rgb="FF58585A"/>
        <rFont val="Roboto Condensed"/>
      </rPr>
      <t>Charbon Bois</t>
    </r>
    <r>
      <rPr>
        <sz val="10"/>
        <color rgb="FF58585A"/>
        <rFont val="Roboto Condensed"/>
      </rPr>
      <t>] si vous passiez une commande à votre fournisseur aujourd'hui ?</t>
    </r>
  </si>
  <si>
    <t>BNA - L'énergie [Bois]</t>
  </si>
  <si>
    <t>firewood_availability_market_item</t>
  </si>
  <si>
    <r>
      <t>Comment décririez-vous la disponibilité actuelle du [</t>
    </r>
    <r>
      <rPr>
        <b/>
        <sz val="10"/>
        <color rgb="FF58585A"/>
        <rFont val="Roboto Condensed"/>
      </rPr>
      <t>Bois</t>
    </r>
    <r>
      <rPr>
        <sz val="10"/>
        <color rgb="FF58585A"/>
        <rFont val="Roboto Condensed"/>
      </rPr>
      <t>] sur ce marché ?</t>
    </r>
  </si>
  <si>
    <t>firewood_availability_shop_item</t>
  </si>
  <si>
    <r>
      <t>Vendez-vous du [</t>
    </r>
    <r>
      <rPr>
        <b/>
        <sz val="10"/>
        <color rgb="FF58585A"/>
        <rFont val="Roboto Condensed"/>
      </rPr>
      <t>Bois</t>
    </r>
    <r>
      <rPr>
        <sz val="10"/>
        <color rgb="FF58585A"/>
        <rFont val="Roboto Condensed"/>
      </rPr>
      <t>] cette semaine ?</t>
    </r>
  </si>
  <si>
    <t>firewood_std_unit_item</t>
  </si>
  <si>
    <r>
      <t>Vendez-vous du [</t>
    </r>
    <r>
      <rPr>
        <b/>
        <sz val="10"/>
        <color rgb="FF58585A"/>
        <rFont val="Roboto Condensed"/>
      </rPr>
      <t>Bois</t>
    </r>
    <r>
      <rPr>
        <sz val="10"/>
        <color rgb="FF58585A"/>
        <rFont val="Roboto Condensed"/>
      </rPr>
      <t>] en unités de [</t>
    </r>
    <r>
      <rPr>
        <b/>
        <sz val="10"/>
        <color rgb="FF58585A"/>
        <rFont val="Roboto Condensed"/>
      </rPr>
      <t>sachet de 1 Kg</t>
    </r>
    <r>
      <rPr>
        <sz val="10"/>
        <color rgb="FF58585A"/>
        <rFont val="Roboto Condensed"/>
      </rPr>
      <t>] ?</t>
    </r>
  </si>
  <si>
    <t>firewood_other_unit_item</t>
  </si>
  <si>
    <r>
      <t>Si ce n'est pas le cas, quelle est l'unité standard que vous utilisez pour vendre [</t>
    </r>
    <r>
      <rPr>
        <b/>
        <sz val="10"/>
        <color rgb="FF58585A"/>
        <rFont val="Roboto Condensed"/>
      </rPr>
      <t>Bois</t>
    </r>
    <r>
      <rPr>
        <sz val="10"/>
        <color rgb="FF58585A"/>
        <rFont val="Roboto Condensed"/>
      </rPr>
      <t>] ?</t>
    </r>
  </si>
  <si>
    <t>firewood_price_input_item</t>
  </si>
  <si>
    <r>
      <t>Quel est le prix de l'unité ci-dessus ddu [</t>
    </r>
    <r>
      <rPr>
        <b/>
        <sz val="10"/>
        <color rgb="FF58585A"/>
        <rFont val="Roboto Condensed"/>
      </rPr>
      <t>Bois</t>
    </r>
    <r>
      <rPr>
        <sz val="10"/>
        <color rgb="FF58585A"/>
        <rFont val="Roboto Condensed"/>
      </rPr>
      <t>] en [</t>
    </r>
    <r>
      <rPr>
        <b/>
        <sz val="10"/>
        <color rgb="FF58585A"/>
        <rFont val="Roboto Condensed"/>
      </rPr>
      <t>XOF</t>
    </r>
    <r>
      <rPr>
        <sz val="10"/>
        <color rgb="FF58585A"/>
        <rFont val="Roboto Condensed"/>
      </rPr>
      <t>] ?</t>
    </r>
  </si>
  <si>
    <t>firewood_price_item</t>
  </si>
  <si>
    <t>firewood_price_usd_xrate_official</t>
  </si>
  <si>
    <t>firewood_price_august</t>
  </si>
  <si>
    <t xml:space="preserve">A quel prix vendiez-vous 1 kg de Bois  en francs CFA (XOF) en août/septembre? </t>
  </si>
  <si>
    <t>firewood_stock_duration_days_item</t>
  </si>
  <si>
    <r>
      <t>Pendant combien de jours, sans compter aujourd'hui, estimez-vous que votre stock du [</t>
    </r>
    <r>
      <rPr>
        <b/>
        <sz val="10"/>
        <color rgb="FF58585A"/>
        <rFont val="Roboto Condensed"/>
      </rPr>
      <t>Bois</t>
    </r>
    <r>
      <rPr>
        <sz val="10"/>
        <color rgb="FF58585A"/>
        <rFont val="Roboto Condensed"/>
      </rPr>
      <t>] durera dans les conditions actuelles ? Veuillez inclure le stock que vous pouvez avoir ailleurs.</t>
    </r>
  </si>
  <si>
    <t>firewood_restock_wait_days_item</t>
  </si>
  <si>
    <r>
      <t>Combien de jours, sans compter aujourd'hui, vous faudrait-il pour réapprovisionner du [</t>
    </r>
    <r>
      <rPr>
        <b/>
        <sz val="10"/>
        <color rgb="FF58585A"/>
        <rFont val="Roboto Condensed"/>
      </rPr>
      <t>Bois</t>
    </r>
    <r>
      <rPr>
        <sz val="10"/>
        <color rgb="FF58585A"/>
        <rFont val="Roboto Condensed"/>
      </rPr>
      <t>] si vous passiez une commande à votre fournisseur aujourd'hui ?</t>
    </r>
  </si>
  <si>
    <t>BNA - L'énergie [Cylindre à gaz]</t>
  </si>
  <si>
    <t>cooking_fuel_availability_market_item</t>
  </si>
  <si>
    <r>
      <t>Comment décririez-vous la disponibilité actuelle des [</t>
    </r>
    <r>
      <rPr>
        <b/>
        <sz val="10"/>
        <color rgb="FF58585A"/>
        <rFont val="Roboto Condensed"/>
      </rPr>
      <t>Cylindre à gaz</t>
    </r>
    <r>
      <rPr>
        <sz val="10"/>
        <color rgb="FF58585A"/>
        <rFont val="Roboto Condensed"/>
      </rPr>
      <t>] sur ce marché ?</t>
    </r>
  </si>
  <si>
    <t>cooking_fuel_availability_shop_item</t>
  </si>
  <si>
    <r>
      <t>Vendez-vous des [</t>
    </r>
    <r>
      <rPr>
        <b/>
        <sz val="10"/>
        <color rgb="FF58585A"/>
        <rFont val="Roboto Condensed"/>
      </rPr>
      <t>Cylindre à gaz</t>
    </r>
    <r>
      <rPr>
        <sz val="10"/>
        <color rgb="FF58585A"/>
        <rFont val="Roboto Condensed"/>
      </rPr>
      <t>] cette semaine ?</t>
    </r>
  </si>
  <si>
    <t>cooking_fuel_std_unit_item</t>
  </si>
  <si>
    <r>
      <t>Vendez-vous des  [</t>
    </r>
    <r>
      <rPr>
        <b/>
        <sz val="10"/>
        <color rgb="FF58585A"/>
        <rFont val="Roboto Condensed"/>
      </rPr>
      <t>Cylindre à gaz</t>
    </r>
    <r>
      <rPr>
        <sz val="10"/>
        <color rgb="FF58585A"/>
        <rFont val="Roboto Condensed"/>
      </rPr>
      <t>] en unités de [</t>
    </r>
    <r>
      <rPr>
        <b/>
        <sz val="10"/>
        <color rgb="FF58585A"/>
        <rFont val="Roboto Condensed"/>
      </rPr>
      <t>1</t>
    </r>
    <r>
      <rPr>
        <sz val="10"/>
        <color rgb="FF58585A"/>
        <rFont val="Roboto Condensed"/>
      </rPr>
      <t xml:space="preserve"> </t>
    </r>
    <r>
      <rPr>
        <b/>
        <sz val="10"/>
        <color rgb="FF58585A"/>
        <rFont val="Roboto Condensed"/>
      </rPr>
      <t>Cylindre de 6L</t>
    </r>
    <r>
      <rPr>
        <sz val="10"/>
        <color rgb="FF58585A"/>
        <rFont val="Roboto Condensed"/>
      </rPr>
      <t>] ?</t>
    </r>
  </si>
  <si>
    <t>cooking_fuel_other_unit_item</t>
  </si>
  <si>
    <r>
      <t>Si ce n'est pas le cas, quelle est l'unité standard que vous utilisez pour vendre [</t>
    </r>
    <r>
      <rPr>
        <b/>
        <sz val="10"/>
        <color rgb="FF58585A"/>
        <rFont val="Roboto Condensed"/>
      </rPr>
      <t>Cylindre à gaz</t>
    </r>
    <r>
      <rPr>
        <sz val="10"/>
        <color rgb="FF58585A"/>
        <rFont val="Roboto Condensed"/>
      </rPr>
      <t>] ?</t>
    </r>
  </si>
  <si>
    <t>cooking_fuel_price_input_item</t>
  </si>
  <si>
    <r>
      <t>Quel est le prix de l'unité ci-dessus des  [</t>
    </r>
    <r>
      <rPr>
        <b/>
        <sz val="10"/>
        <color rgb="FF58585A"/>
        <rFont val="Roboto Condensed"/>
      </rPr>
      <t>Cylindre à gaz</t>
    </r>
    <r>
      <rPr>
        <sz val="10"/>
        <color rgb="FF58585A"/>
        <rFont val="Roboto Condensed"/>
      </rPr>
      <t>] en [</t>
    </r>
    <r>
      <rPr>
        <b/>
        <sz val="10"/>
        <color rgb="FF58585A"/>
        <rFont val="Roboto Condensed"/>
      </rPr>
      <t>XOF</t>
    </r>
    <r>
      <rPr>
        <sz val="10"/>
        <color rgb="FF58585A"/>
        <rFont val="Roboto Condensed"/>
      </rPr>
      <t>] ?</t>
    </r>
  </si>
  <si>
    <t>cooking_fuel_6l_price_unit_item</t>
  </si>
  <si>
    <r>
      <t>Une variable pour convertir la mesure non-standarisée [</t>
    </r>
    <r>
      <rPr>
        <b/>
        <sz val="10"/>
        <color rgb="FF58585A"/>
        <rFont val="Roboto Condensed"/>
      </rPr>
      <t>1 Cylindre de 6L</t>
    </r>
    <r>
      <rPr>
        <sz val="10"/>
        <color rgb="FF58585A"/>
        <rFont val="Roboto Condensed"/>
      </rPr>
      <t>] pour l'article spécifique l'unité de mesure dans les normes [</t>
    </r>
    <r>
      <rPr>
        <b/>
        <sz val="10"/>
        <color rgb="FF58585A"/>
        <rFont val="Roboto Condensed"/>
      </rPr>
      <t>1L</t>
    </r>
    <r>
      <rPr>
        <sz val="10"/>
        <color rgb="FF58585A"/>
        <rFont val="Roboto Condensed"/>
      </rPr>
      <t>]</t>
    </r>
  </si>
  <si>
    <t>cooking_fuel_price_item</t>
  </si>
  <si>
    <t>cooking_fuel_price_usd_xrate_official</t>
  </si>
  <si>
    <t>cooking_fuel_price_august</t>
  </si>
  <si>
    <t xml:space="preserve">A quel prix vendiez-vous l'unité de Cylindre à gaz  en francs CFA (XOF) en août/septembre? </t>
  </si>
  <si>
    <t>cooking_fuel_stock_duration_days_item</t>
  </si>
  <si>
    <r>
      <t>Pendant combien de jours, sans compter aujourd'hui, estimez-vous que votre stock des  [</t>
    </r>
    <r>
      <rPr>
        <b/>
        <sz val="10"/>
        <color rgb="FF58585A"/>
        <rFont val="Roboto Condensed"/>
      </rPr>
      <t>Cylindre à gaz</t>
    </r>
    <r>
      <rPr>
        <sz val="10"/>
        <color rgb="FF58585A"/>
        <rFont val="Roboto Condensed"/>
      </rPr>
      <t>] durera dans les conditions actuelles ? Veuillez inclure le stock que vous pouvez avoir ailleurs.</t>
    </r>
  </si>
  <si>
    <t>cooking_fuel_restock_wait_days_item</t>
  </si>
  <si>
    <r>
      <t>Combien de jours, sans compter aujourd'hui, vous faudrait-il pour réapprovisionner des  [</t>
    </r>
    <r>
      <rPr>
        <b/>
        <sz val="10"/>
        <color rgb="FF58585A"/>
        <rFont val="Roboto Condensed"/>
      </rPr>
      <t>Cylindre à gaz</t>
    </r>
    <r>
      <rPr>
        <sz val="10"/>
        <color rgb="FF58585A"/>
        <rFont val="Roboto Condensed"/>
      </rPr>
      <t>] si vous passiez une commande à votre fournisseur aujourd'hui ?</t>
    </r>
  </si>
  <si>
    <t>BNA - L'énergie [Expectations]</t>
  </si>
  <si>
    <t>energy_price_evolution_expectations_ctgy</t>
  </si>
  <si>
    <r>
      <t>Pensez-vous que les prix des articles [</t>
    </r>
    <r>
      <rPr>
        <b/>
        <sz val="10"/>
        <color rgb="FF58585A"/>
        <rFont val="Roboto Condensed"/>
      </rPr>
      <t>BNA - L'énergie</t>
    </r>
    <r>
      <rPr>
        <sz val="10"/>
        <color rgb="FF58585A"/>
        <rFont val="Roboto Condensed"/>
      </rPr>
      <t>] changeront dans le mois à venir ?</t>
    </r>
  </si>
  <si>
    <t>energy_price_increase_reason_ctgy</t>
  </si>
  <si>
    <r>
      <t>Pourquoi pensez-vous que les prix des articles [</t>
    </r>
    <r>
      <rPr>
        <b/>
        <sz val="10"/>
        <color rgb="FF58585A"/>
        <rFont val="Roboto Condensed"/>
      </rPr>
      <t>BNA - L'énergie</t>
    </r>
    <r>
      <rPr>
        <sz val="10"/>
        <color rgb="FF58585A"/>
        <rFont val="Roboto Condensed"/>
      </rPr>
      <t>] vont augmenter ?</t>
    </r>
  </si>
  <si>
    <t>energy_price_increase_reason_other_ctgy</t>
  </si>
  <si>
    <t>energy_price_decrease_reason_ctgy</t>
  </si>
  <si>
    <r>
      <t>Pourquoi pensez-vous que les prix des articles [</t>
    </r>
    <r>
      <rPr>
        <b/>
        <sz val="10"/>
        <color rgb="FF58585A"/>
        <rFont val="Roboto Condensed"/>
      </rPr>
      <t>BNA - L'énergie</t>
    </r>
    <r>
      <rPr>
        <sz val="10"/>
        <color rgb="FF58585A"/>
        <rFont val="Roboto Condensed"/>
      </rPr>
      <t>] vont diminuer ?</t>
    </r>
  </si>
  <si>
    <t>energy_price_decrease_reason_other_ctgy</t>
  </si>
  <si>
    <t>BNA - L'énergie [Chaînes d'approvisionnement]</t>
  </si>
  <si>
    <t>energy_supplier_in_marketplace_ctgy</t>
  </si>
  <si>
    <r>
      <t>Votre principal fournisseur de [</t>
    </r>
    <r>
      <rPr>
        <b/>
        <sz val="10"/>
        <color rgb="FF58585A"/>
        <rFont val="Roboto Condensed"/>
      </rPr>
      <t>BNA - L'énergie</t>
    </r>
    <r>
      <rPr>
        <sz val="10"/>
        <color rgb="FF58585A"/>
        <rFont val="Roboto Condensed"/>
      </rPr>
      <t>] est-il situé à [ce lieu] ?</t>
    </r>
  </si>
  <si>
    <t>energy_supplier_in_marketplace_other_ctgy</t>
  </si>
  <si>
    <t>energy_supplier_of_supplier_location_ctgy</t>
  </si>
  <si>
    <r>
      <t xml:space="preserve">Si oui, d'où provient votre principal fournisseur de </t>
    </r>
    <r>
      <rPr>
        <b/>
        <sz val="10"/>
        <color rgb="FF58585A"/>
        <rFont val="Roboto Condensed"/>
      </rPr>
      <t>[BNA - L'énergie]</t>
    </r>
    <r>
      <rPr>
        <sz val="10"/>
        <color rgb="FF58585A"/>
        <rFont val="Roboto Condensed"/>
      </rPr>
      <t xml:space="preserve"> ?</t>
    </r>
  </si>
  <si>
    <t>energy_supplier_of_supplier_location_other_ctgy</t>
  </si>
  <si>
    <t>energy_supplier_location_outside_market_ctgy</t>
  </si>
  <si>
    <r>
      <t>Si ce n'est pas le cas, où se trouve votre principal fournisseur de [</t>
    </r>
    <r>
      <rPr>
        <b/>
        <sz val="10"/>
        <color rgb="FF58585A"/>
        <rFont val="Roboto Condensed"/>
      </rPr>
      <t>BNA - L'énergie</t>
    </r>
    <r>
      <rPr>
        <sz val="10"/>
        <color rgb="FF58585A"/>
        <rFont val="Roboto Condensed"/>
      </rPr>
      <t>] ?</t>
    </r>
  </si>
  <si>
    <t>energy_supplier_location_outside_market_other_ctgy</t>
  </si>
  <si>
    <t>energy_supplier_unique_ctgy</t>
  </si>
  <si>
    <r>
      <t>Votre entreprise dépend-elle principalement d'un seul fournisseur pour  [</t>
    </r>
    <r>
      <rPr>
        <b/>
        <sz val="10"/>
        <color rgb="FF58585A"/>
        <rFont val="Roboto Condensed"/>
      </rPr>
      <t>BNA - L'énergie</t>
    </r>
    <r>
      <rPr>
        <sz val="10"/>
        <color rgb="FF58585A"/>
        <rFont val="Roboto Condensed"/>
      </rPr>
      <t>] ?</t>
    </r>
  </si>
  <si>
    <t>energy_shortage_ctgy</t>
  </si>
  <si>
    <t>r_bna_energie</t>
  </si>
  <si>
    <t>1. Paquet allumette
2. Charbon Bois
3. Charbon Mineral
4. Bois
5. Autre</t>
  </si>
  <si>
    <t>energy_shortage_within_week_ctgy</t>
  </si>
  <si>
    <t>energy_restocking_difficulty_ctgy</t>
  </si>
  <si>
    <t>energy_restocking_difficulty_items_ctgy</t>
  </si>
  <si>
    <t>energy_restocking_difficulty_items_other_ctgy</t>
  </si>
  <si>
    <t>energy_restocking_difficulty_reasons_ctgy</t>
  </si>
  <si>
    <t>energy_restocking_difficulty_reasons_other_ctgy</t>
  </si>
  <si>
    <t>mfs_in3_accepted_payment_modality_sm</t>
  </si>
  <si>
    <t>r_type_de_paiement</t>
  </si>
  <si>
    <t>Quelle est la fonctionnalité du marché ?</t>
  </si>
  <si>
    <t>La fonctionnalité du marché</t>
  </si>
  <si>
    <t>Quels types de paiement acceptez-vous de la part de vos clients ?</t>
  </si>
  <si>
    <t>1. Espèces (monnaie locale)
2. Espèces (devises étrangères)
3. Mobile money
4. Cartes de crédit/débit
5. Transferts d'argent
6. Chèques
7. Bons d'achat
8. Crédit informel (les clients peuvent acheter maintenant et payer plus tard)
9. Troc (les clients peuvent payer des biens avec d'autres biens)
10. Autre
11. Ne sait pas
12. Préfère ne pas répondre</t>
  </si>
  <si>
    <t>mfs_in3_accepted_payment_modality_other</t>
  </si>
  <si>
    <t>mfs_in4_payment_modality_price_difference_yn</t>
  </si>
  <si>
    <t>Appliquez-vous une majoration aux clients qui choisissent d'utiliser certains types de paiement ?</t>
  </si>
  <si>
    <t>MLI_shop_number_change_so</t>
  </si>
  <si>
    <t>r_change</t>
  </si>
  <si>
    <t>Le nombre de vendeurs opérant sur ce marché a-t-il changé par rapport à il y a un mois ?</t>
  </si>
  <si>
    <t>1. Augmenté
2. Resté le même
3. Diminué
4. Ne sait pas
5. Préfère ne pas répondre</t>
  </si>
  <si>
    <t>MLI_shop_number_increase_so</t>
  </si>
  <si>
    <t>r_change_pourcentage</t>
  </si>
  <si>
    <t>Si augmenté : De quel pourcentage pensez-vous que le nombre de vendeurs sur ce marché a augmenté par rapport à il y a un mois ?</t>
  </si>
  <si>
    <t>1. 1-10 %
2. 11-25 %
3. 26-50 %
4. 51-75 %
5. 76-100 %
6. Plus de 100 %
7. Ne sait pas
8. Préfère ne pas répondre</t>
  </si>
  <si>
    <t>MLI_shop_number_decrease_so</t>
  </si>
  <si>
    <t>Si diminué : De quel pourcentage pensez-vous que le nombre de vendeurs sur ce marché a diminué par rapport à il y a un mois ?</t>
  </si>
  <si>
    <t>MLI_costumer_number_change_yn</t>
  </si>
  <si>
    <t>Le nombre de clients venant à votre boutique par semaine a-t-il changé par rapport à il y a un mois ?</t>
  </si>
  <si>
    <t>MLI_costumer_number_increase_so</t>
  </si>
  <si>
    <t>Si augmenté : De quel pourcentage pensez-vous que le nombre de clients venant à votre boutique par semaine a augmenté par rapport à il y a un mois ?</t>
  </si>
  <si>
    <t>MLI_costumer_number_decrease_so</t>
  </si>
  <si>
    <t xml:space="preserve">Si diminué : De quel pourcentage pensez-vous que le nombre de clients venant à votre boutique par semaine a diminué par rapport à il y a un mois </t>
  </si>
  <si>
    <t>mfs_ac1_physical_access_mkt_issues_sm</t>
  </si>
  <si>
    <t>r_problèmes</t>
  </si>
  <si>
    <t xml:space="preserve">Au cours du ce dernier mois, des problèmes ont-ils empêché des clients ou des commerçants de se rendre physiquement sur ce marché, d'y travailler ou d'y faire des achats ?
</t>
  </si>
  <si>
    <t>1. Aucun problème d’accès physique au marché
2. Couvre-feu ou restrictions de mouvement
3. Combats en cours / actifs dans la région
4. Bâtiments dangereux, endommagés ou inadéquates sur le marché
5. Dangers ou dommages sur les routes menant au marché
6. Options de transport limitées / manque de transport
7. Les vendeurs sont difficiles d’accès pour les personnes handicapées ou à mobilité réduite
8. Le marché est trop éloigné de personnes qui en ont besoin
9. Le marché ne fonctionne qu’à des heures limitées
10. Clients ne se sentent pas en sécurité avec certaines personnes sur le marché
11. Autre 
12. Je ne sais pas
Je préfère ne pas répondre</t>
  </si>
  <si>
    <t>mfs_ac1_physical_access_mkt_issues_other</t>
  </si>
  <si>
    <t>mfs_ac3_physical_access_mkt_discrimination_so</t>
  </si>
  <si>
    <t>r_groupes_de_personnes</t>
  </si>
  <si>
    <t>Au cours du dernier mois, y a-t-il eu des groupes de personnes qui ont parfois évité de venir sur ce marché en raison de la discrimination, de l'exclusion ou parce qu'ils ne se sentaient pas les bienvenus ?</t>
  </si>
  <si>
    <t>1. Femmes
2. Hommes
3. Enfants de moins de 18 ans
4. Personnes âgées de plus de 60 ans
5. Personnes handicapées
6. Personnes atteintes de maladies chroniques ou de conditions médicales
7. Autre
8. Ne sait pas
9. Préfère ne pas répondre</t>
  </si>
  <si>
    <t>mfs_ac4_physical_access_security_issues_yn</t>
  </si>
  <si>
    <t>Au cours du dernier mois, avez-vous observé ou entendu parler d'incidents de sécurité ou de sûreté ayant eu lieu sur ce marché ?</t>
  </si>
  <si>
    <t>mfs_ac4_physical_access_security_issues_sm</t>
  </si>
  <si>
    <t>r_incidents_de_sécurite_au_marche_type</t>
  </si>
  <si>
    <t>Quels types d'incidents de sécurité ou de sûreté avez-vous observés ou entendus ?</t>
  </si>
  <si>
    <t>1. Vol ou cambriolage de biens
2. Vol ou cambriolage d'argent liquide
3. Agressions physiques contre les commerçants
4. Agressions physiques contre les clients
5. Harcèlement verbal des commerçants
6. Harcèlement verbal des clients
7. Infrastructures dangereuses menant au marché (routes, ponts, transports, etc.)
8. Infrastructures dangereuses dans le marché lui-même (zones dangereuses, bâtiments instables, etc.)
9. Autre
10. Ne sait pas
11. Préfère ne pas répondre</t>
  </si>
  <si>
    <t>mfs_af2_financial_challenges_customers_sm</t>
  </si>
  <si>
    <t>r_difficultés_financières</t>
  </si>
  <si>
    <t>Les clients de votre magasin font-ils face à des difficultés financières lorsqu’ils se rendent chez vous ou qu’ils paient les marchandises dont ils ont besoin ?</t>
  </si>
  <si>
    <t>1. La plupart des clients n’ont aucun problème d’accès financier
2. De nombreux clients ne peuvent pas se permettre les articles disponibles
3. De nombreux clients ne peuvent pas payer leurs articles d’une manière que vous pouvez accepter (par exemple, pas assez d’argent, pas de compte d’argent mobile, etc.)
4. Les transports publics sont trop chers pour de nombreux clients
5. L'essence est trop chère pour de nombreux clients
6. Autre 
7. Je ne sais pas
8. Je préfère ne pas répondre</t>
  </si>
  <si>
    <t>mfs_af2_financial_challenges_customers_other</t>
  </si>
  <si>
    <t>mfs_af3_price_forecasting_ability_yn</t>
  </si>
  <si>
    <t>r_deviner_prix</t>
  </si>
  <si>
    <t>Pensez aux articles les plus populaires que vous vendez. Si nous vous demandions quel prix vos fournisseurs vous factureront pour ces articles dans un mois, pensez-vous que vous pourriez le deviner correctement ?</t>
  </si>
  <si>
    <t>mfs_re4_shop_operational_difficulties_sm</t>
  </si>
  <si>
    <t>r_approviosionnement</t>
  </si>
  <si>
    <t>Éprouvez-vous actuellement des difficultés à maintenir votre établissement opérationnel et bien approvisionné ?</t>
  </si>
  <si>
    <t>1. Aucune difficulté
2. Difficultés liées à la disponibilité des produits de base
3. Les augmentations de prix/prix élevés des fournisseurs ont un impact sur la capacité d’achat d’actions
4. Les grands détaillants/grossistes rencontrent des difficultés pour importer des biens/fournitures transfrontalières
5. Déficits d’approvisionnement agricole
6. Augmentation/coût élevé des frais de douane
7. Manque de fonds
8. Difficultés d’accès à suffisamment de billets physiques pour payer les fournisseurs
9. Difficultés à doter votre magasin en personnel
10. Difficultés à payer les factures pour les services essentiels du magasin (c.-à-d. eau, électricité)
11. Les restrictions de mouvement ont un impact sur le transport des stocks
12. Difficultés liées aux conditions physiquement dangereuses dans cette zone
13. Services d’électricité perturbés ou peu fiables
14. Services d’eau perturbés / non dépendants
15. Autre 
16. Je ne sais pas
17. Je préfère ne pas répondre</t>
  </si>
  <si>
    <t>mfs_re4_shop_operational_difficulties_other</t>
  </si>
  <si>
    <t>mfs_in2_available_storage_facility_so</t>
  </si>
  <si>
    <t>r_stockage sécurisée</t>
  </si>
  <si>
    <t>Au cours des derniers 7 jours, avez-vous eu accès à une installation d’entreposage verrouillée et sécurisée dans votre établissement commercial ou votre marché ?</t>
  </si>
  <si>
    <t>1. Oui, dans mon propre commerce
2. Oui, ailleurs sur le marché
3. Non, je stocke des marchandises dans une autre installation en dehors de ce marché
4. Non, je stocke des marchandises à mon domicile
5. Autre 
6. Je préfère ne pas répondre</t>
  </si>
  <si>
    <t>mfs_in2_available_storage_facility_other</t>
  </si>
  <si>
    <t>r_liste_de_devises</t>
  </si>
  <si>
    <t>E. Fin du questionnaire</t>
  </si>
  <si>
    <t>comments</t>
  </si>
  <si>
    <t>Avez-vous d'autres commentaires que vous souhaitez partager sur votre magasin ou votre marché ?</t>
  </si>
  <si>
    <t>gps_consent</t>
  </si>
  <si>
    <t>Veuillez demander au vendeur la permission de prendre un point GPS juste à l'extérieur de leur boutique. Assurez-vous d'avoir une vue dégagée du ciel avant de prendre le point GPS.</t>
  </si>
  <si>
    <t>GPS</t>
  </si>
  <si>
    <t>type</t>
  </si>
  <si>
    <t>name</t>
  </si>
  <si>
    <t>label</t>
  </si>
  <si>
    <t>hint</t>
  </si>
  <si>
    <t>required</t>
  </si>
  <si>
    <t>parameters</t>
  </si>
  <si>
    <t>appearance</t>
  </si>
  <si>
    <t>choice_filter</t>
  </si>
  <si>
    <t>relevant</t>
  </si>
  <si>
    <t>default</t>
  </si>
  <si>
    <t>constraint</t>
  </si>
  <si>
    <t>constraint_message</t>
  </si>
  <si>
    <t>calculation</t>
  </si>
  <si>
    <t>repeat_count</t>
  </si>
  <si>
    <t>true</t>
  </si>
  <si>
    <t>location-priority=balanced location-min-interval=300 location-max-age=480</t>
  </si>
  <si>
    <t>today</t>
  </si>
  <si>
    <t>deviceid</t>
  </si>
  <si>
    <t>begin_group</t>
  </si>
  <si>
    <t>information</t>
  </si>
  <si>
    <t>Informations de base</t>
  </si>
  <si>
    <t>select_one enum_base</t>
  </si>
  <si>
    <t>enum_base</t>
  </si>
  <si>
    <t>Q1.  Base d'affectation de l'enquêteur.rice</t>
  </si>
  <si>
    <t>quick</t>
  </si>
  <si>
    <t>select_one code_evaluateur</t>
  </si>
  <si>
    <t>enum_id</t>
  </si>
  <si>
    <t>Q2.  ID de l'enquêteur.rice</t>
  </si>
  <si>
    <t xml:space="preserve">      calculate</t>
  </si>
  <si>
    <t>concat(${enum_base}, '_', ${enum_id})</t>
  </si>
  <si>
    <t>select_one r_organisation_nom</t>
  </si>
  <si>
    <t>Q3. Nom de l'organisation partenaire</t>
  </si>
  <si>
    <t>Q3.1. Si autre, veuillez préciser</t>
  </si>
  <si>
    <t>selected(${organisation},'autre')</t>
  </si>
  <si>
    <t>select_one r_collecte_de_donnees_type</t>
  </si>
  <si>
    <t>Q4. Type de collecte de données</t>
  </si>
  <si>
    <t>Q4.1. Si autre, veuillez préciser</t>
  </si>
  <si>
    <t>selected(${survey_modality},'autre')</t>
  </si>
  <si>
    <t>select_one admin1</t>
  </si>
  <si>
    <t>admin1</t>
  </si>
  <si>
    <t>Q5. Région</t>
  </si>
  <si>
    <t>select_one admin2</t>
  </si>
  <si>
    <t>admin2</t>
  </si>
  <si>
    <t>Q6. Cercle</t>
  </si>
  <si>
    <t>filter_admin1=${admin1}</t>
  </si>
  <si>
    <t>select_one admin3</t>
  </si>
  <si>
    <t>admin3</t>
  </si>
  <si>
    <t>Q7. Commune</t>
  </si>
  <si>
    <t>filter_admin2=${admin2}</t>
  </si>
  <si>
    <t>Q8. Marché</t>
  </si>
  <si>
    <t>select_one r_type_de_fournisseur</t>
  </si>
  <si>
    <t>Q9. Type de magasin</t>
  </si>
  <si>
    <t>Q9.1. Si autre, veuillez préciser</t>
  </si>
  <si>
    <t>selected(${shop_type},'autre')</t>
  </si>
  <si>
    <t>select_one r_oui_non</t>
  </si>
  <si>
    <t xml:space="preserve">Q10. Bonjour, je m'appelle _ _ _ _. Je travaille au nom de [organisation]. Je mène des entretiens avec des commerçants afin de mieux comprendre comment fonctionnent actuellement les marchés au Mali. Les résultats permettront d'améliorer la mise en oeuvre des programmes de distribution humanitaire au Mali. Je souhaiterais vous poser quelques questions sur les prix et les approvisionnements de certains articles que vous vendez. Toute information que vous fournirez ne sera pas utilisée pour vous identifier. Les réponses sont volontaires et vous pouvez à tout moment choisir d'arrêter l'entretien, de ne pas répondre aux questions ou de poser vos propres questions. Cependant, nous espérons que vous participerez car vos avis sont importants. Acceptez-vous de commencer l'entretien ?
</t>
  </si>
  <si>
    <t>end_group</t>
  </si>
  <si>
    <t>consented</t>
  </si>
  <si>
    <t>Formulaire consenti</t>
  </si>
  <si>
    <t>selected(${consent},'oui')</t>
  </si>
  <si>
    <t>questionnaire</t>
  </si>
  <si>
    <t>Questionnaire</t>
  </si>
  <si>
    <t>resp_age</t>
  </si>
  <si>
    <t>Q10.1. Âge du/de la commerçant.e</t>
  </si>
  <si>
    <t>&lt;span style="color:red"&gt;**Note: L'enquêteur/ice ne peut pas interroger une personne de moins de 18 ans.**&lt;/span&gt;</t>
  </si>
  <si>
    <t>numbers</t>
  </si>
  <si>
    <t>.&gt;=18 and.&lt;= 120</t>
  </si>
  <si>
    <t xml:space="preserve">Le répondant doit être agé de plus de 18 ans. </t>
  </si>
  <si>
    <t>select_one l_gender</t>
  </si>
  <si>
    <t>resp_gender</t>
  </si>
  <si>
    <t>Q10.2. Genre du/de la commerçant.e</t>
  </si>
  <si>
    <t>Q11. Nom du magasin</t>
  </si>
  <si>
    <t>select_multiple r_type_de_magasin</t>
  </si>
  <si>
    <t>Q12. Quelles sont les catégories de produits vendus par ce commerçant?</t>
  </si>
  <si>
    <t>Q12.1. Si autre, veuillez préciser</t>
  </si>
  <si>
    <t>selected(${shop_category},'autre')</t>
  </si>
  <si>
    <t>select_multiple r_sold</t>
  </si>
  <si>
    <t>availability_shop_item</t>
  </si>
  <si>
    <t>Q13. Parmi les produits de cette liste, quels sont les produits que vous vendez cette semaine?</t>
  </si>
  <si>
    <t>selected(${shop_category}, filter_product_type)</t>
  </si>
  <si>
    <t>cereales_intro</t>
  </si>
  <si>
    <t xml:space="preserve">Céréales </t>
  </si>
  <si>
    <t xml:space="preserve">selected(${availability_shop_item},'mil') or selected(${availability_shop_item},'petit_mil')  or selected(${availability_shop_item},'mais_blanc')  or selected(${availability_shop_item},'mais_jaune') or selected(${availability_shop_item},'riz_local') or selected(${availability_shop_item},'riz_importe') or selected(${availability_shop_item},'semoule')  </t>
  </si>
  <si>
    <t>note</t>
  </si>
  <si>
    <t>cereal_intro_note</t>
  </si>
  <si>
    <t>Nous allons maintenant vous posez des questions sur les types de Céréales que vous vendez</t>
  </si>
  <si>
    <t>mil</t>
  </si>
  <si>
    <t>Mil (sorgho)</t>
  </si>
  <si>
    <t>selected(${availability_shop_item}, 'mil')</t>
  </si>
  <si>
    <t>Q13. Vendez-vous le Mil (sorgho) en unités de 1 Kg ?</t>
  </si>
  <si>
    <t>millet_other_unit_item</t>
  </si>
  <si>
    <t>Q13.1. Si ce n'est pas le cas, quelle est l'unité standard que vous utilisez pour vendre Mil (sorgho) ?</t>
  </si>
  <si>
    <t>selected(${millet_std_unit_item},'non')</t>
  </si>
  <si>
    <t>decimal</t>
  </si>
  <si>
    <t>millet_other_unit_conversion</t>
  </si>
  <si>
    <t>Q13.2. Quelle est la conversion de ${millet_other_unit_item} de Mil (sorgho) en gramme?</t>
  </si>
  <si>
    <t>&lt;span style="color:red"&gt;**Utilisez une balance pour peser l'unité de vente du produit**&lt;/span&gt;</t>
  </si>
  <si>
    <t>.&gt; 0 or .= -999</t>
  </si>
  <si>
    <t>Le montant doit être supérieur à 0 ou  -999 si ne sait pas/préfère ne pas répondre</t>
  </si>
  <si>
    <t>millet_unit_label</t>
  </si>
  <si>
    <t xml:space="preserve"> </t>
  </si>
  <si>
    <t>if(${millet_std_unit_item}= 'oui', '1 kg', if(${millet_std_unit_item}= 'non', ${millet_other_unit_item}, ''))</t>
  </si>
  <si>
    <t>Q14. Quel est le prix de cette unité de Mil (sorgho) en francs CFA (XOF) ?</t>
  </si>
  <si>
    <t>if(${millet_std_unit_item}='oui', ${millet_price_input_item}, if(${millet_std_unit_item} = 'non', (${millet_price_input_item} * 1000) div ${millet_other_unit_conversion}, ""))</t>
  </si>
  <si>
    <t>millet_price_input_august</t>
  </si>
  <si>
    <t>Q15. A quel prix vendiez-vous cette unité de Mil (sorgho) en francs CFA (XOF) en août/septembre?</t>
  </si>
  <si>
    <t>.</t>
  </si>
  <si>
    <t>millet_price_item_august</t>
  </si>
  <si>
    <t>if(${millet_std_unit_item}='oui', ${millet_price_input_august}, if(${millet_std_unit_item} = 'non', (${millet_price_input_august} * 1000) div ${millet_other_unit_conversion}, ""))</t>
  </si>
  <si>
    <t>Q16. Pendant combien de jours, sans compter aujourd'hui, estimez-vous que votre stock de Mil (sorgho) durera dans les conditions actuelles ? Veuillez inclure le stock que vous pouvez avoir ailleurs.</t>
  </si>
  <si>
    <t>Q17. Combien de jours, sans compter aujourd'hui, vous faudrait-il pour réapprovisionner Mil (sorgho) si vous passiez une commande à votre fournisseur aujourd'hui ?</t>
  </si>
  <si>
    <t>petit_mil</t>
  </si>
  <si>
    <t>Petit mil</t>
  </si>
  <si>
    <t>selected(${availability_shop_item}, 'petit_mil')</t>
  </si>
  <si>
    <t>Q13. Vendez-vous le Petit mil en unités de 1 Kg ?</t>
  </si>
  <si>
    <t>millet_flour_other_unit_item</t>
  </si>
  <si>
    <t>Q13.1. Si ce n'est pas le cas, quelle est l'unité standard que vous utilisez pour vendre Petit mil ?</t>
  </si>
  <si>
    <t>selected(${millet_flour_std_unit_item},'non')</t>
  </si>
  <si>
    <t>millet_flour_other_unit_conversion</t>
  </si>
  <si>
    <t>Q13.2. Quelle est la conversion de ${millet_flour_other_unit_item} de Petit mil en gramme?</t>
  </si>
  <si>
    <t>millet_flour_unit_label</t>
  </si>
  <si>
    <t>if(${millet_flour_std_unit_item}= 'oui', '1 kg', if(${millet_flour_std_unit_item}= 'non', ${millet_flour_other_unit_item}, ''))</t>
  </si>
  <si>
    <t>Q14. Quel est le prix cette unité de Petit mil en francs CFA (XOF) ?</t>
  </si>
  <si>
    <t>if(${millet_flour_std_unit_item}='oui', ${millet_flour_price_input_item}, if(${millet_flour_std_unit_item} = 'non', (${millet_flour_price_input_item} * 1000) div ${millet_flour_other_unit_conversion}, ""))</t>
  </si>
  <si>
    <t>millet_flour_price_input_august</t>
  </si>
  <si>
    <t>Q15. A quel prix vendiez-vous cette unité de Petit mil en francs CFA (XOF) en août/septembre?</t>
  </si>
  <si>
    <t>millet_flour_price_item_august</t>
  </si>
  <si>
    <t>if(${millet_flour_std_unit_item}='oui', ${millet_flour_price_input_august}, if(${millet_flour_std_unit_item} = 'non', (${millet_flour_price_input_august} * 1000) div ${millet_flour_other_unit_conversion}, ""))</t>
  </si>
  <si>
    <t>Q16. Pendant combien de jours, sans compter aujourd'hui, estimez-vous que votre stock de Petit mil durera dans les conditions actuelles ? Veuillez inclure le stock que vous pouvez avoir ailleurs.</t>
  </si>
  <si>
    <t>Q17. Combien de jours, sans compter aujourd'hui, vous faudrait-il pour réapprovisionner Petit mil si vous passiez une commande à votre fournisseur aujourd'hui ?</t>
  </si>
  <si>
    <t>mais_blanc</t>
  </si>
  <si>
    <t>Maïs blanc</t>
  </si>
  <si>
    <t>selected(${availability_shop_item}, 'mais_blanc')</t>
  </si>
  <si>
    <t>Q13. Vendez-vous du Mais blanc en unités de 1 Kg ?</t>
  </si>
  <si>
    <t>maize_grain_other_unit_item</t>
  </si>
  <si>
    <t>Q13.1. Si ce n'est pas le cas, quelle est l'unité standard que vous utilisez pour vendre Mais blanc ?</t>
  </si>
  <si>
    <t>selected(${maize_grain_std_unit_item},'non')</t>
  </si>
  <si>
    <t>maize_grain_other_unit_conversion</t>
  </si>
  <si>
    <t>Q13.2. Quelle est la conversion de ${maize_grain_other_unit_item} de Maize blanc en gramme?</t>
  </si>
  <si>
    <t>maize_grain_unit_label</t>
  </si>
  <si>
    <t>if(${maize_grain_std_unit_item}= 'oui', '1 kg', if(${maize_grain_std_unit_item}= 'non', ${maize_grain_other_unit_item}, ''))</t>
  </si>
  <si>
    <t>Q14. Quel est le prix de cette unité de Mais blanc en francs CFA (XOF) ?</t>
  </si>
  <si>
    <t>if(${maize_grain_std_unit_item}='oui', ${maize_grain_price_input_item}, if(${maize_grain_std_unit_item} = 'non', (${maize_grain_price_input_item} * 1000) div ${maize_grain_other_unit_conversion}, ""))</t>
  </si>
  <si>
    <t>maize_grain_price_input_august</t>
  </si>
  <si>
    <t>Q15. A quel prix vendiez-vous cette unité de Maïs blanc en francs CFA (XOF) en août/septembre?</t>
  </si>
  <si>
    <t>maize_grain_price_item_august</t>
  </si>
  <si>
    <t>if(${maize_grain_std_unit_item}='oui', ${maize_grain_price_input_august}, if(${maize_grain_std_unit_item} = 'non', (${maize_grain_price_input_august} * 1000) div ${maize_grain_other_unit_conversion}, ""))</t>
  </si>
  <si>
    <t>Q16. Pendant combien de jours, sans compter aujourd'hui, estimez-vous que votre stock de [Mais blanc] durera dans les conditions actuelles ? Veuillez inclure le stock que vous pouvez avoir ailleurs.</t>
  </si>
  <si>
    <t>Q17. Combien de jours, sans compter aujourd'hui, vous faudrait-il pour réapprovisionner [Mais blanc] si vous passiez une commande à votre fournisseur aujourd'hui ?</t>
  </si>
  <si>
    <t>mais_jaune</t>
  </si>
  <si>
    <t>Maïs jaune</t>
  </si>
  <si>
    <t>selected(${availability_shop_item}, 'mais_jaune')</t>
  </si>
  <si>
    <t>Q13. Vendez-vous du Mais jaune en unités de 1 Kg ?</t>
  </si>
  <si>
    <t>maize_wholesale_other_unit_item</t>
  </si>
  <si>
    <t>Q13.1. Si ce n'est pas le cas, quelle est l'unité standard que vous utilisez pour vendre Mais jaune ?</t>
  </si>
  <si>
    <t>selected(${maize_wholesale_std_unit_item},'non')</t>
  </si>
  <si>
    <t>maize_wholesale_other_unit_conversion</t>
  </si>
  <si>
    <t>Q13.2. Quelle est la conversion de ${maize_wholesale_other_unit_item} de Maize jaune en gramme?</t>
  </si>
  <si>
    <t>maize_wholesale_unit_label</t>
  </si>
  <si>
    <t>if(${maize_wholesale_std_unit_item}= 'oui', '1 kg', if(${maize_wholesale_std_unit_item}= 'non', ${maize_wholesale_other_unit_item}, ''))</t>
  </si>
  <si>
    <t>Q14. Quel est le prix de cette unité de Mais jaune en francs CFA (XOF) ?</t>
  </si>
  <si>
    <t>if(${maize_wholesale_std_unit_item}='oui', ${maize_wholesale_price_input_item}, if(${maize_wholesale_std_unit_item} = 'non', (${maize_wholesale_price_input_item} * 1000) div ${maize_wholesale_other_unit_conversion}, ""))</t>
  </si>
  <si>
    <t>maize_wholesale_price_input_august</t>
  </si>
  <si>
    <t>Q15. A quel prix vendiez-vous cette unité de Maïs jaune en francs CFA (XOF) en août/septembre?</t>
  </si>
  <si>
    <t>maize_wholesale_price_item_august</t>
  </si>
  <si>
    <t>if(${maize_wholesale_std_unit_item}='oui', ${maize_wholesale_price_input_august}, if(${maize_wholesale_std_unit_item} = 'non', (${maize_wholesale_price_input_august} * 1000) div ${maize_wholesale_other_unit_conversion}, ""))</t>
  </si>
  <si>
    <t>Q16. Pendant combien de jours, sans compter aujourd'hui, estimez-vous que votre stock de [Mais jaune] durera dans les conditions actuelles ? Veuillez inclure le stock que vous pouvez avoir ailleurs.</t>
  </si>
  <si>
    <t>Q17. Combien de jours, sans compter aujourd'hui, vous faudrait-il pour réapprovisionner [Mais jaune] si vous passiez une commande à votre fournisseur aujourd'hui ?</t>
  </si>
  <si>
    <t>riz</t>
  </si>
  <si>
    <t>Riz local</t>
  </si>
  <si>
    <t>selected(${availability_shop_item}, 'riz_local')</t>
  </si>
  <si>
    <t>Q13. Vendez-vous Riz local en unités de 1 Kg ?</t>
  </si>
  <si>
    <t>rice_other_unit_item</t>
  </si>
  <si>
    <t>Q13.1. Si ce n'est pas le cas, quelle est l'unité standard que vous utilisez pour vendre du Riz local ?</t>
  </si>
  <si>
    <t>selected(${rice_std_unit_item},'non')</t>
  </si>
  <si>
    <t>rice_other_unit_conversion</t>
  </si>
  <si>
    <t>Q13.2. Quelle est la conversion de ${rice_other_unit_item} de Riz local en gramme?</t>
  </si>
  <si>
    <t>rice_unit_label</t>
  </si>
  <si>
    <t>if(${rice_std_unit_item}= 'oui', '1 kg', if(${rice_std_unit_item}= 'non', ${rice_other_unit_item}, ''))</t>
  </si>
  <si>
    <t>Q14. Quel est le prix de cette unité de Riz local en francs CFA (XOF) ?</t>
  </si>
  <si>
    <t>if(${rice_std_unit_item}='oui', ${rice_price_input_item}, if(${rice_std_unit_item} = 'non', (${rice_price_input_item} * 1000) div ${rice_other_unit_conversion}, ""))</t>
  </si>
  <si>
    <t>rice_price_input_august</t>
  </si>
  <si>
    <t>Q15. A quel prix vendiez-vous cette unité de Riz local en francs CFA (XOF) en août/septembre?</t>
  </si>
  <si>
    <t>rice_price_item_august</t>
  </si>
  <si>
    <t>if(${rice_std_unit_item}='oui', ${rice_price_input_august}, if(${rice_std_unit_item} = 'non', (${rice_price_input_august} * 1000) div ${rice_other_unit_conversion}, ""))</t>
  </si>
  <si>
    <t>Q16. Pendant combien de jours, sans compter aujourd'hui, estimez-vous que votre stock de [Riz local] durera dans les conditions actuelles ? Veuillez inclure le stock que vous pouvez avoir ailleurs.</t>
  </si>
  <si>
    <t>Q17. Combien de jours, sans compter aujourd'hui, vous faudrait-il pour réapprovisionner [Riz local] si vous passiez une commande à votre fournisseur aujourd'hui ?</t>
  </si>
  <si>
    <t>riz_importe</t>
  </si>
  <si>
    <t>Riz importé</t>
  </si>
  <si>
    <t>selected(${availability_shop_item}, 'riz_importe')</t>
  </si>
  <si>
    <t>Q13. Vendez-vous Riz importé en unités de 1 Kg ?</t>
  </si>
  <si>
    <t>rice_imported_other_unit_item</t>
  </si>
  <si>
    <t>Q13.1. Si ce n'est pas le cas, quelle est l'unité standard que vous utilisez pour vendre [Riz importé] ?</t>
  </si>
  <si>
    <t>selected(${rice_imported_std_unit_item},'non')</t>
  </si>
  <si>
    <t>rice_imported_other_unit_conversion</t>
  </si>
  <si>
    <t>Q13.2. Quelle est la conversion de ${rice_imported_other_unit_item} de Riz local en gramme?</t>
  </si>
  <si>
    <t>rice_imported_unit_label</t>
  </si>
  <si>
    <t>if(${rice_imported_std_unit_item}= 'oui', '1 kg', if(${rice_imported_std_unit_item}= 'non', ${rice_imported_other_unit_item}, ''))</t>
  </si>
  <si>
    <t>Q14. Quel est le prix de ${rice_imported_other_unit_item} de Riz importé en francs CFA (XOF) ?</t>
  </si>
  <si>
    <t>if(${rice_imported_std_unit_item}='oui', ${rice_imported_price_input_item}, if(${rice_imported_std_unit_item} = 'non', (${rice_imported_price_input_item} * 1000) div ${rice_imported_other_unit_conversion}, ""))</t>
  </si>
  <si>
    <t>rice_imported_price_input_august</t>
  </si>
  <si>
    <t>Q15. A quel prix vendiez-vous ${rice_imported_other_unit_item} de Riz importé en francs CFA (XOF) en août/septembre?</t>
  </si>
  <si>
    <t>rice_imported_price_item_august</t>
  </si>
  <si>
    <t>if(${rice_imported_std_unit_item}='oui', ${rice_imported_price_input_august}, if(${rice_imported_std_unit_item} = 'non', (${rice_imported_price_input_august} * 1000) div ${rice_imported_other_unit_conversion}, ""))</t>
  </si>
  <si>
    <t>Q16. Pendant combien de jours, sans compter aujourd'hui, estimez-vous que votre stock de [Riz importé] durera dans les conditions actuelles ? Veuillez inclure le stock que vous pouvez avoir ailleurs.</t>
  </si>
  <si>
    <t>Q17. Combien de jours, sans compter aujourd'hui, vous faudrait-il pour réapprovisionner [Riz importé] si vous passiez une commande à votre fournisseur aujourd'hui ?</t>
  </si>
  <si>
    <t>semoule</t>
  </si>
  <si>
    <t>Semoule</t>
  </si>
  <si>
    <t>selected(${availability_shop_item}, 'semoule')</t>
  </si>
  <si>
    <t>Q13. Vendez-vous Semoule en unités de 1 Kg ?</t>
  </si>
  <si>
    <t>semolina_other_unit_item</t>
  </si>
  <si>
    <t>Q13.1. Si ce n'est pas le cas, quelle est l'unité standard que vous utilisez pour vendre Semoule ?</t>
  </si>
  <si>
    <t>selected(${semolina_std_unit_item},'non')</t>
  </si>
  <si>
    <t>semolina_other_unit_conversion</t>
  </si>
  <si>
    <t>Q13.2. Quelle est la conversion de ${semolina_other_unit_item} de Riz local en gramme?</t>
  </si>
  <si>
    <t>semolina_unit_label</t>
  </si>
  <si>
    <t>if(${semolina_std_unit_item}= 'oui', '1 kg', if(${semolina_std_unit_item}= 'non', ${semolina_other_unit_item}, ''))</t>
  </si>
  <si>
    <t>Q14. Quel est le prix de cette unité de Semoule en francs CFA (XOF) ?</t>
  </si>
  <si>
    <t>if(${semolina_std_unit_item}='oui', ${semolina_price_input_item}, if(${semolina_std_unit_item} = 'non', (${semolina_price_input_item} * 1000) div ${semolina_other_unit_conversion}, ""))</t>
  </si>
  <si>
    <t>semolina_price_input_august</t>
  </si>
  <si>
    <t>Q15. A quel prix vendiez-vous de cette unité de Semoule en francs CFA (XOF) en août/septembre?</t>
  </si>
  <si>
    <t>semolina_price_item_august</t>
  </si>
  <si>
    <t>if(${semolina_std_unit_item}='oui', ${semolina_price_input_august}, if(${semolina_std_unit_item} = 'non', (${semolina_price_input_august} * 1000) div ${semolina_other_unit_conversion}, ""))</t>
  </si>
  <si>
    <t>Q16. Pendant combien de jours, sans compter aujourd'hui, estimez-vous que votre stock de [Semoule] durera dans les conditions actuelles ? Veuillez inclure le stock que vous pouvez avoir ailleurs.</t>
  </si>
  <si>
    <t>Q17. Combien de jours, sans compter aujourd'hui, vous faudrait-il pour réapprovisionner [Semoule] si vous passiez une commande à votre fournisseur aujourd'hui ?</t>
  </si>
  <si>
    <t>cereales_anticipation</t>
  </si>
  <si>
    <t>Anticipations Prix</t>
  </si>
  <si>
    <t>selected(${shop_category}, 'cereales')</t>
  </si>
  <si>
    <t>select_one r_prix_articles_change</t>
  </si>
  <si>
    <t>Q18. Pensez-vous que les prix des Céréales changeront dans le mois à venir ?</t>
  </si>
  <si>
    <t>select_multiple r_prix_articles_change_augmentation</t>
  </si>
  <si>
    <t>Q19. Pourquoi pensez-vous que les prix des Céréales vont augmenter ?</t>
  </si>
  <si>
    <t>selected(${grain_price_evolution_expectations_ctgy},'oui_augmenteront')</t>
  </si>
  <si>
    <t>not(selected(.,'nsp') and count-selected( . ) &gt; 1) and not(selected(.,'nspr') and count-selected( . ) &gt; 1) and count-selected( . ) &gt;= 1</t>
  </si>
  <si>
    <t>Ne peut pas sélectionner "Ne sait pas" ou "Préfère ne pas répondre" avec une autre option de réponse</t>
  </si>
  <si>
    <t>Q19.1. Si autre, veuillez préciser</t>
  </si>
  <si>
    <t>selected(${grain_price_increase_reason_ctgy},'autre')</t>
  </si>
  <si>
    <t>select_multiple r_prix_articles_change_diminution</t>
  </si>
  <si>
    <t>Q20. Pourquoi pensez-vous que les prix des Céréales  vont diminuer ?</t>
  </si>
  <si>
    <t>selected(${grain_price_evolution_expectations_ctgy},'oui_diminueront')</t>
  </si>
  <si>
    <t>Q20.1. Si autre, veuillez préciser</t>
  </si>
  <si>
    <t>selected(${grain_price_decrease_reason_ctgy},'autre')</t>
  </si>
  <si>
    <t>cereales_chaines_approvisionnement</t>
  </si>
  <si>
    <t>Chaînes d'approvisionnement</t>
  </si>
  <si>
    <t>select_one r_oui_non_autre_nsp_pnpr</t>
  </si>
  <si>
    <t>Q21. Votre principal fournisseur de Céréales est-il situé dans ce cercle?</t>
  </si>
  <si>
    <t>Q21.1. Si autre, veuillez préciser</t>
  </si>
  <si>
    <t xml:space="preserve">selected(${grain_supplier_in_marketplace_ctgy},'autre') </t>
  </si>
  <si>
    <t>select_one admin1_plus</t>
  </si>
  <si>
    <t>Q22. Si oui, d'où proviennent les Céréales de votre principal fournisseur?</t>
  </si>
  <si>
    <t xml:space="preserve">selected(${grain_supplier_in_marketplace_ctgy},'oui') </t>
  </si>
  <si>
    <t>Q22.1. Si en dehors du pays, veuillez préciser</t>
  </si>
  <si>
    <t xml:space="preserve">selected(${grain_supplier_of_supplier_location_ctgy},'en_dehors_de_ce_pays') </t>
  </si>
  <si>
    <t>Q23. Si ce n'est pas le cas, où se trouve votre principal fournisseur de Céréales?</t>
  </si>
  <si>
    <t xml:space="preserve">selected(${grain_supplier_in_marketplace_ctgy},'non') </t>
  </si>
  <si>
    <t>Q23.1. Si en dehors du pays, veuillez préciser</t>
  </si>
  <si>
    <t xml:space="preserve">selected(${grain_supplier_location_outside_market_ctgy},'en_dehors_de_ce_pays') </t>
  </si>
  <si>
    <t>Q24. Votre commerce dépend-il principalement d'un seul fournisseur pour Céréales ?</t>
  </si>
  <si>
    <t>grain_supplier_unique_ctgy_other</t>
  </si>
  <si>
    <t>Q24.1. Si non ou autre, veuillez préciser le nombre approximatif de fournisseurs pour les Céréales.</t>
  </si>
  <si>
    <t>selected(${grain_supplier_unique_ctgy}, 'non') or selected(${grain_supplier_unique_ctgy}, 'autre')</t>
  </si>
  <si>
    <t>select_multiple r_ba_cereales</t>
  </si>
  <si>
    <t>Q25. Des articles que vous vendez cette semaine, y en a-t-il qui sont particulièrement rares dans votre boutique ?</t>
  </si>
  <si>
    <t>&lt;span style="color:red"&gt;**Cette question s'appuie sur une liste de tous les articles contrôlés, et pas seulement sur les articles que le vendeur vend actuellement, car il peut avoir dû retirer certains produits du stock parce qu'il n'était pas en mesure de les obtenir de manière fiable.**&lt;/span&gt;</t>
  </si>
  <si>
    <t>Q26. Êtes-vous préoccupé par le fait que vous pourriez être à court de l'un des articles que vous vendez actuellement au cours de la semaine prochaine ?</t>
  </si>
  <si>
    <t>select_one r_oui_non_nsp_pnpr</t>
  </si>
  <si>
    <t>Q27. Au cours du mois dernier, avez-vous eu des difficultés à vous procurer les articles que vous vendez en quantité suffisante pour répondre à la demande de vos clients ?</t>
  </si>
  <si>
    <t>Q28. Quels sont les éléments qu'il a été le plus difficile d'obtenir ?</t>
  </si>
  <si>
    <t>selected(${grain_restocking_difficulty_ctgy},'oui')</t>
  </si>
  <si>
    <t>Q28.1. Si autre, veuillez préciser</t>
  </si>
  <si>
    <t>selected(${grain_restocking_difficulty_items_ctgy},'autre')</t>
  </si>
  <si>
    <t>select_multiple r_approvisionnement_difficultes_elements_raisons</t>
  </si>
  <si>
    <t>Q29. Pourquoi ces articles ont-ils été particulièrement difficiles à obtenir ?</t>
  </si>
  <si>
    <t>Q29.1. Si autre, veuillez préciser</t>
  </si>
  <si>
    <t>selected(${grain_restocking_difficulty_reasons_ctgy},'autre')</t>
  </si>
  <si>
    <t>Céréales</t>
  </si>
  <si>
    <t>root_intro</t>
  </si>
  <si>
    <t>Tubercules ou racines</t>
  </si>
  <si>
    <t xml:space="preserve">selected(${availability_shop_item},'pommes_de_terre') or selected(${availability_shop_item},'patate_douce') </t>
  </si>
  <si>
    <t>root_intro_note</t>
  </si>
  <si>
    <t>Nous allons maintenant vous posez des questions sur les types de Tubercules ou racines que vous vendez</t>
  </si>
  <si>
    <t>pommes_terre</t>
  </si>
  <si>
    <t>Pommes de terre</t>
  </si>
  <si>
    <t>selected(${availability_shop_item}, 'pommes_de_terre')</t>
  </si>
  <si>
    <t>Q13. Vendez-vous Pommes de terre en unités de 1 Kg ?</t>
  </si>
  <si>
    <t>potato_other_unit_item</t>
  </si>
  <si>
    <t>Q13.1. Si ce n'est pas le cas, quelle est l'unité standard que vous utilisez pour vendre [Pommes de terre] ?</t>
  </si>
  <si>
    <t>selected(${potato_std_unit_item},'non')</t>
  </si>
  <si>
    <t>potato_other_unit_conversion</t>
  </si>
  <si>
    <t xml:space="preserve">Q13.2. Quelle est la conversion de ${potato_other_unit_item} de Pommes de terre en gramme? </t>
  </si>
  <si>
    <t>potato_unit_label</t>
  </si>
  <si>
    <t>if(${potato_std_unit_item}= 'oui', '1 kg', if(${potato_std_unit_item}= 'non', ${potato_other_unit_item}, ''))</t>
  </si>
  <si>
    <t>Q14. Quel est le prix de cette unité de Pommes de terre en francs CFA (XOF) ?</t>
  </si>
  <si>
    <t>if(${potato_std_unit_item}='oui', ${potato_price_input_item}, if(${potato_std_unit_item} = 'non', (${potato_price_input_item} * 1000) div ${potato_other_unit_conversion}, ""))</t>
  </si>
  <si>
    <t>potato_price_input_august</t>
  </si>
  <si>
    <t xml:space="preserve">Q15. A quel prix vendiez-vous cette unité de Pommes de terre en francs CFA (XOF) en août/septembre? </t>
  </si>
  <si>
    <t>potato_price_item_august</t>
  </si>
  <si>
    <t xml:space="preserve">  </t>
  </si>
  <si>
    <t>if(${potato_std_unit_item}='oui', ${potato_price_input_august}, if(${potato_std_unit_item} = 'non', (${potato_price_input_august} * 1000) div ${potato_other_unit_conversion}, ""))</t>
  </si>
  <si>
    <t>Q16. Pendant combien de jours, sans compter aujourd'hui, estimez-vous que votre stock de Pommes de terre durera dans les conditions actuelles ? Veuillez inclure le stock que vous pouvez avoir ailleurs.</t>
  </si>
  <si>
    <t>Q17. Combien de jours, sans compter aujourd'hui, vous faudrait-il pour réapprovisionner Pommes de terre si vous passiez une commande à votre fournisseur aujourd'hui ?</t>
  </si>
  <si>
    <t>patate_douce</t>
  </si>
  <si>
    <t>Patate douce</t>
  </si>
  <si>
    <t>selected(${availability_shop_item}, 'patate_douce')</t>
  </si>
  <si>
    <t>Q13. Vendez-vous [ Patates douces] en unités de [1 Kg] ?</t>
  </si>
  <si>
    <t>sweet_potato_other_unit_item</t>
  </si>
  <si>
    <t>Q13.1. Si ce n'est pas le cas, quelle est l'unité standard que vous utilisez pour vendre [ Patates douces] ?</t>
  </si>
  <si>
    <t>selected(${sweet_potato_std_unit_item},'non')</t>
  </si>
  <si>
    <t>sweet_potato_other_unit_conversion</t>
  </si>
  <si>
    <t xml:space="preserve">Q13.2. Quelle est la conversion de ${sweet_potato_other_unit_item} de Patates douces en gramme? </t>
  </si>
  <si>
    <t>sweet_potato_unit_label</t>
  </si>
  <si>
    <t>if(${sweet_potato_std_unit_item}= 'oui', '1 kg', if(${sweet_potato_std_unit_item}= 'non', ${sweet_potato_other_unit_item}, ''))</t>
  </si>
  <si>
    <t>Q14. Quel est le prix de cette unité de Patates douces en francs CFA (XOF) ?</t>
  </si>
  <si>
    <t>if(${sweet_potato_std_unit_item}='oui', ${sweet_potato_price_input_item}, if(${sweet_potato_std_unit_item} = 'non', (${sweet_potato_price_input_item} * 1000) div ${sweet_potato_other_unit_conversion}, ""))</t>
  </si>
  <si>
    <t>sweet_potato_price_input_august</t>
  </si>
  <si>
    <t xml:space="preserve">Q15. A quel prix vendiez-vous cette unité de  Patates douces en francs CFA (XOF) en août/septembre? </t>
  </si>
  <si>
    <t>sweet_potato_price_item_august</t>
  </si>
  <si>
    <t>if(${sweet_potato_std_unit_item}='oui', ${sweet_potato_price_input_august}, if(${sweet_potato_std_unit_item} = 'non', (${sweet_potato_price_input_august} * 1000) div ${sweet_potato_other_unit_conversion}, ""))</t>
  </si>
  <si>
    <t>Q16. Pendant combien de jours, sans compter aujourd'hui, estimez-vous que votre stock de Patates douces durera dans les conditions actuelles ? Veuillez inclure le stock que vous pouvez avoir ailleurs.</t>
  </si>
  <si>
    <t>Q17. Combien de jours, sans compter aujourd'hui, vous faudrait-il pour réapprovisionner Patates douces si vous passiez une commande à votre fournisseur aujourd'hui ?</t>
  </si>
  <si>
    <t>tubercules_anticipation</t>
  </si>
  <si>
    <t>selected(${shop_category}, 'tubercules_ou_racines')</t>
  </si>
  <si>
    <t>Q18. Pensez-vous que les prix des Tubercules ou racines changeront dans le mois à venir ?</t>
  </si>
  <si>
    <t>Q19. Pourquoi pensez-vous que les prix des Tubercules ou racines vont augmenter ?</t>
  </si>
  <si>
    <t>selected(${root_price_evolution_expectations_ctgy},'oui_augmenteront')</t>
  </si>
  <si>
    <t>selected(${root_price_increase_reason_ctgy},'autre')</t>
  </si>
  <si>
    <t>Q20. Pourquoi pensez-vous que les prix des Tubercules ou racines vont diminuer ?</t>
  </si>
  <si>
    <t>selected(${root_price_evolution_expectations_ctgy},'oui_diminueront')</t>
  </si>
  <si>
    <t>selected(${root_price_decrease_reason_ctgy},'autre')</t>
  </si>
  <si>
    <t>tubercules_chaines_approvisionnement</t>
  </si>
  <si>
    <t>Q21. Votre principal fournisseur de Tubercules ou racines est-il situé dans ce cercle?</t>
  </si>
  <si>
    <t xml:space="preserve">selected(${root_supplier_in_marketplace_ctgy},'autre') </t>
  </si>
  <si>
    <t>Q22. Si oui, d'où proviennent les Tubercules ou racines de votre principal fournisseur ?</t>
  </si>
  <si>
    <t xml:space="preserve">selected(${root_supplier_in_marketplace_ctgy},'oui') </t>
  </si>
  <si>
    <t xml:space="preserve">selected(${root_supplier_of_supplier_location_ctgy},'en_dehors_de_ce_pays') </t>
  </si>
  <si>
    <t>Q23. Si ce n'est pas le cas, où se trouve votre principal fournisseur de Tubercules ou racines ?</t>
  </si>
  <si>
    <t xml:space="preserve">selected(${root_supplier_in_marketplace_ctgy},'non') </t>
  </si>
  <si>
    <t xml:space="preserve">selected(${root_supplier_location_outside_market_ctgy},'en_dehors_de_ce_pays') </t>
  </si>
  <si>
    <t>Q24. Votre commerce dépend-il principalement d'un seul fournisseur pour  Tubercules ou racines ?</t>
  </si>
  <si>
    <t>root_supplier_unique_ctgy_other</t>
  </si>
  <si>
    <t>Q24.1. Si non ou autre, veuillez préciser le nombre approximatif de fournisseurs pour Tubercules ou racines.</t>
  </si>
  <si>
    <t>selected(${root_supplier_unique_ctgy}, 'non') or selected(${root_supplier_unique_ctgy}, 'autre')</t>
  </si>
  <si>
    <t>select_multiple r_ba_tubercules_ou_racines</t>
  </si>
  <si>
    <t>selected(${root_restocking_difficulty_ctgy},'oui')</t>
  </si>
  <si>
    <t>selected(${root_restocking_difficulty_items_ctgy},'autre')</t>
  </si>
  <si>
    <t>selected(${root_restocking_difficulty_reasons_ctgy},'autre')</t>
  </si>
  <si>
    <t>vegetable_intro</t>
  </si>
  <si>
    <t>Légumes à feuilles vertes</t>
  </si>
  <si>
    <t xml:space="preserve">selected(${availability_shop_item},'tomates') or selected(${availability_shop_item},'oignons') or selected(${availability_shop_item},'carottes') </t>
  </si>
  <si>
    <t>vegetable_intro_note</t>
  </si>
  <si>
    <t>Nous allons maintenant vous posez des questions sur les types de Légumes à feuilles vertes que vous vendez</t>
  </si>
  <si>
    <t>tomates</t>
  </si>
  <si>
    <t>Tomates</t>
  </si>
  <si>
    <t>selected(${availability_shop_item}, 'tomates')</t>
  </si>
  <si>
    <t>Q13. Vendez-vous [Tomates] en unités de [1 Kg] ?</t>
  </si>
  <si>
    <t>tomato_other_unit_item</t>
  </si>
  <si>
    <t>Q13.1. Si ce n'est pas le cas, quelle est l'unité standard que vous utilisez pour vendre [Tomates] ?</t>
  </si>
  <si>
    <t>selected(${tomato_std_unit_item},'non')</t>
  </si>
  <si>
    <t>tomato_other_unit_conversion</t>
  </si>
  <si>
    <t xml:space="preserve">Q13.2. Quelle est la conversion de ${tomato_other_unit_item} de Tomates en gramme? </t>
  </si>
  <si>
    <t>tomato_unit_label</t>
  </si>
  <si>
    <t>if(${tomato_std_unit_item}= 'oui', '1 kg', if(${tomato_std_unit_item}= 'non', ${tomato_other_unit_item}, ''))</t>
  </si>
  <si>
    <t>Q14. Quel est le prix de cette unité de [Tomates] en francs CFA (XOF) ?</t>
  </si>
  <si>
    <t>if(${tomato_std_unit_item}='oui', ${tomato_price_input_item}, if(${tomato_std_unit_item} = 'non', (${tomato_price_input_item} * 1000) div ${tomato_other_unit_conversion}, ""))</t>
  </si>
  <si>
    <t>tomato_price_input_august</t>
  </si>
  <si>
    <t xml:space="preserve">Q15. A quel prix vendiez-vous cette unité de Tomates en francs CFA (XOF) en août/septembre? </t>
  </si>
  <si>
    <t>tomato_price_item_august</t>
  </si>
  <si>
    <t>if(${tomato_std_unit_item}='oui', ${tomato_price_input_august}, if(${tomato_std_unit_item} = 'non', (${tomato_price_input_august} * 1000) div ${tomato_other_unit_conversion}, ""))</t>
  </si>
  <si>
    <t>Q16. Pendant combien de jours, sans compter aujourd'hui, estimez-vous que votre stock de [Tomates] durera dans les conditions actuelles ? Veuillez inclure le stock que vous pouvez avoir ailleurs.</t>
  </si>
  <si>
    <t>Q17. Combien de jours, sans compter aujourd'hui, vous faudrait-il pour réapprovisionner [Tomates] si vous passiez une commande à votre fournisseur aujourd'hui ?</t>
  </si>
  <si>
    <t>oignons</t>
  </si>
  <si>
    <t>Oignons</t>
  </si>
  <si>
    <t>selected(${availability_shop_item}, 'oignons')</t>
  </si>
  <si>
    <t>Q13. Vendez-vous [Oignons] en unités de [1 Kg] ?</t>
  </si>
  <si>
    <t>onion_other_unit_item</t>
  </si>
  <si>
    <t>Q13.1. Si ce n'est pas le cas, quelle est l'unité standard que vous utilisez pour vendre [Oignons] ?</t>
  </si>
  <si>
    <t>selected(${onion_std_unit_item},'non')</t>
  </si>
  <si>
    <t>onion_other_unit_conversion</t>
  </si>
  <si>
    <t xml:space="preserve">Q13.2. Quelle est la conversion de ${onion_other_unit_item} d'Oignons en gramme? </t>
  </si>
  <si>
    <t>onion_unit_label</t>
  </si>
  <si>
    <t>if(${onion_std_unit_item}= 'oui', '1 kg', if(${onion_std_unit_item}= 'non', ${onion_other_unit_item}, ''))</t>
  </si>
  <si>
    <t>Q14. Quel est le prix de cette unité d'[Oignons] en francs CFA (XOF) ?</t>
  </si>
  <si>
    <t>if(${onion_std_unit_item}='oui', ${onion_price_input_item}, if(${onion_std_unit_item} = 'non', (${onion_price_input_item} * 1000) div ${onion_other_unit_conversion}, ""))</t>
  </si>
  <si>
    <t>onion_price_input_august</t>
  </si>
  <si>
    <t xml:space="preserve">Q15. A quel prix vendiez-vous cette unité d'Oignons en francs CFA (XOF) en août/septembre? </t>
  </si>
  <si>
    <t>onion_price_item_august</t>
  </si>
  <si>
    <t>if(${onion_std_unit_item}='oui', ${onion_price_input_august}, if(${onion_std_unit_item} = 'non', (${onion_price_input_august} * 1000) div ${onion_other_unit_conversion}, ""))</t>
  </si>
  <si>
    <t>Q16. Pendant combien de jours, sans compter aujourd'hui, estimez-vous que votre stock de [Oignons] durera dans les conditions actuelles ? Veuillez inclure le stock que vous pouvez avoir ailleurs.</t>
  </si>
  <si>
    <t>Q17. Combien de jours, sans compter aujourd'hui, vous faudrait-il pour réapprovisionner [Oignons] si vous passiez une commande à votre fournisseur aujourd'hui ?</t>
  </si>
  <si>
    <t>carottes</t>
  </si>
  <si>
    <t>Carottes</t>
  </si>
  <si>
    <t>selected(${availability_shop_item}, 'carottes')</t>
  </si>
  <si>
    <t>Q13. Vendez-vous [Carottes] en unités de [1 Kg] ?</t>
  </si>
  <si>
    <t>carrot_other_unit_item</t>
  </si>
  <si>
    <t>Q13.1. Si ce n'est pas le cas, quelle est l'unité standard que vous utilisez pour vendre [Carottes] ?</t>
  </si>
  <si>
    <t>selected(${carrot_std_unit_item},'non')</t>
  </si>
  <si>
    <t>carrot_other_unit_conversion</t>
  </si>
  <si>
    <t xml:space="preserve">Q13.2. Quelle est la conversion de ${carrot_other_unit_item} de Carottes en gramme? </t>
  </si>
  <si>
    <t>carrot_unit_label</t>
  </si>
  <si>
    <t>if(${carrot_std_unit_item}= 'oui', '1 kg', if(${carrot_std_unit_item}= 'non', ${carrot_other_unit_item}, ''))</t>
  </si>
  <si>
    <t>Q14. Quel est le prix de cette unité de [Carottes] en francs CFA (XOF) ?</t>
  </si>
  <si>
    <t>if(${carrot_std_unit_item}='oui', ${carrot_price_input_item}, if(${carrot_std_unit_item} = 'non', (${carrot_price_input_item} * 1000) div ${carrot_other_unit_conversion}, ""))</t>
  </si>
  <si>
    <t>carrot_price_input_august</t>
  </si>
  <si>
    <t xml:space="preserve">Q15. A quel prix vendiez-vous cette unité de Carottes en francs CFA (XOF) en août/septembre? </t>
  </si>
  <si>
    <t>carrot_price_item_august</t>
  </si>
  <si>
    <t>if(${carrot_std_unit_item}='oui', ${carrot_price_input_august}, if(${carrot_std_unit_item} = 'non', (${carrot_price_input_august} * 1000) div ${carrot_other_unit_conversion}, ""))</t>
  </si>
  <si>
    <t>Q16. Pendant combien de jours, sans compter aujourd'hui, estimez-vous que votre stock de [Carottes] durera dans les conditions actuelles ? Veuillez inclure le stock que vous pouvez avoir ailleurs.</t>
  </si>
  <si>
    <t>Q17. Combien de jours, sans compter aujourd'hui, vous faudrait-il pour réapprovisionner [Carottes] si vous passiez une commande à votre fournisseur aujourd'hui ?</t>
  </si>
  <si>
    <t>legumes_feuilles_anticipation</t>
  </si>
  <si>
    <t>selected(${shop_category}, 'legumes_a_feuilles_vertes')</t>
  </si>
  <si>
    <t>Q18. Pensez-vous que les prix des Légumes à feuilles vertes changeront dans le mois à venir ?</t>
  </si>
  <si>
    <t>Q19. Pourquoi pensez-vous que les prix des  Légumes à feuilles vertes vont augmenter ?</t>
  </si>
  <si>
    <t>selected(${vegetable_price_evolution_expectations_ctgy},'oui_augmenteront')</t>
  </si>
  <si>
    <t>selected(${vegetable_price_increase_reason_ctgy},'autre')</t>
  </si>
  <si>
    <t>Q20. Pourquoi pensez-vous que les prix des Légumes à feuilles vertes vont diminuer ?</t>
  </si>
  <si>
    <t>selected(${vegetable_price_evolution_expectations_ctgy},'oui_diminueront')</t>
  </si>
  <si>
    <t>selected(${vegetable_price_decrease_reason_ctgy},'autre')</t>
  </si>
  <si>
    <t>legumes_feuilles_chaines_approvisionnement</t>
  </si>
  <si>
    <t>Q21. Votre principal fournisseur de Légumes à feuilles vertes est-il situé dans ce cercle?</t>
  </si>
  <si>
    <t xml:space="preserve">selected(${vegetable_supplier_in_marketplace_ctgy},'autre') </t>
  </si>
  <si>
    <t>Q22. Si oui, d'où proviennent les Légumes à feuilles vertes de votre principal fournisseur?</t>
  </si>
  <si>
    <t xml:space="preserve">selected(${vegetable_supplier_in_marketplace_ctgy},'oui') </t>
  </si>
  <si>
    <t>vegetable_supplier_of_supplier_location_other_ctgy</t>
  </si>
  <si>
    <t xml:space="preserve">selected(${vegetable_supplier_of_supplier_location_ctgy},'en_dehors_de_ce_pays') </t>
  </si>
  <si>
    <t>Q23. Si ce n'est pas le cas, où se trouve votre principal fournisseur de Légumes à feuilles vertes ?</t>
  </si>
  <si>
    <t xml:space="preserve">selected(${vegetable_supplier_in_marketplace_ctgy},'non') </t>
  </si>
  <si>
    <t xml:space="preserve">selected(${vegetable_supplier_location_outside_market_ctgy},'en_dehors_de_ce_pays') </t>
  </si>
  <si>
    <t>Q24. Votre commerce dépend-il principalement d'un seul fournisseur pour  Légumes à feuilles vertes ?</t>
  </si>
  <si>
    <t>vegetable_supplier_unique_ctgy_other</t>
  </si>
  <si>
    <t>Q24.1. Si non ou autre, veuillez préciser le nombre approximatif de fournisseurs pour Légumes à feuilles vertes.</t>
  </si>
  <si>
    <t>selected(${vegetable_supplier_unique_ctgy}, 'non') or selected(${vegetable_supplier_unique_ctgy}, 'autre')</t>
  </si>
  <si>
    <t>select_multiple r_ba_legumes_a_feuilles_vertes</t>
  </si>
  <si>
    <t>&lt;span style="color:red"&gt;**Cette question s'appuie sur une liste de tous les articles contrôlés, et pas seulement sur les articles que le vendeur vend actuellement, car il peut avoir dû retirer certains produits du stock parce qu'il n'était pas en mesure de les obtenir de manière fiable.</t>
  </si>
  <si>
    <t>selected(${vegetable_restocking_difficulty_ctgy},'oui')</t>
  </si>
  <si>
    <t>selected(${vegetable_restocking_difficulty_items_ctgy},'autre')</t>
  </si>
  <si>
    <t>selected(${vegetable_restocking_difficulty_reasons_ctgy},'autre')</t>
  </si>
  <si>
    <t>légumes_feuilles_chaines_approvisionnement</t>
  </si>
  <si>
    <t>viande_intro</t>
  </si>
  <si>
    <t>Viande</t>
  </si>
  <si>
    <t xml:space="preserve">selected(${availability_shop_item},'viande_avec_os_bovin') or selected(${availability_shop_item},'viande_avec_os_mouton') or selected(${availability_shop_item},'volailles') </t>
  </si>
  <si>
    <t>animal_product_intro_note</t>
  </si>
  <si>
    <t>Nous allons maintenant vous posez des questions sur les types de Viande que vous vendez</t>
  </si>
  <si>
    <t>viande_boeuf</t>
  </si>
  <si>
    <t>Viande avec os (Bœuf)</t>
  </si>
  <si>
    <t>selected(${availability_shop_item}, 'viande_avec_os_bovin')</t>
  </si>
  <si>
    <t>Q13. Vendez-vous [Viande avec os (Bovin)] en unités de [1 Kg] ?</t>
  </si>
  <si>
    <t>beef_meat_other_unit_item</t>
  </si>
  <si>
    <t>Q13.1. Si ce n'est pas le cas, quelle est l'unité standard que vous utilisez pour vendre [Viande avec os (Bovin)] ?</t>
  </si>
  <si>
    <t>selected(${beef_meat_std_unit_item},'non')</t>
  </si>
  <si>
    <t>beef_meat_other_unit_conversion</t>
  </si>
  <si>
    <t xml:space="preserve">Q13.2. Quelle est la conversion de ${beef_meat_other_unit_item} de [Viande avec os (Bovin)] en gramme? </t>
  </si>
  <si>
    <t>beef_meat_unit_label</t>
  </si>
  <si>
    <t>if(${beef_meat_std_unit_item}= 'oui', '1 kg', if(${beef_meat_std_unit_item}= 'non', ${beef_meat_other_unit_item}, ''))</t>
  </si>
  <si>
    <t>Q14. Quel est le prix de cette unité de [Viande avec os (Bovin)] en francs (XOF) ?</t>
  </si>
  <si>
    <t>if(${beef_meat_std_unit_item}='oui', ${beef_meat_price_input_item}, if(${beef_meat_std_unit_item} = 'non', (${beef_meat_price_input_item} * 1000) div ${beef_meat_other_unit_conversion}, ""))</t>
  </si>
  <si>
    <t>beef_meat_price_input_august</t>
  </si>
  <si>
    <t xml:space="preserve">Q15. A quel prix vendiez-vous cette unité de Viande avec os (Bovin) en francs CFA (XOF) en août/septembre? </t>
  </si>
  <si>
    <t>beef_meat_price_item_august</t>
  </si>
  <si>
    <t>if(${beef_meat_std_unit_item}='oui', ${beef_meat_price_input_august}, if(${beef_meat_std_unit_item} = 'non', (${beef_meat_price_input_august} * 1000) div ${beef_meat_other_unit_conversion}, ""))</t>
  </si>
  <si>
    <t>Q16. Pendant combien de jours, sans compter aujourd'hui, estimez-vous que votre stock de [Viande avec os (Bovin)] durera dans les conditions actuelles ? Veuillez inclure le stock que vous pouvez avoir ailleurs.</t>
  </si>
  <si>
    <t>Q17. Combien de jours, sans compter aujourd'hui, vous faudrait-il pour réapprovisionner [Viande avec os (Bovin)] si vous passiez une commande à votre fournisseur aujourd'hui ?</t>
  </si>
  <si>
    <t>viande_mouton</t>
  </si>
  <si>
    <t>Viande avec os (Mouton)</t>
  </si>
  <si>
    <t>selected(${availability_shop_item}, 'viande_avec_os_mouton')</t>
  </si>
  <si>
    <t>Q13. Vendez-vous [Viande avec os mouton] en unités de [1 Kg] ?</t>
  </si>
  <si>
    <t>sheep_meat_other_unit_item</t>
  </si>
  <si>
    <t>Q13.1. Si ce n'est pas le cas, quelle est l'unité standard que vous utilisez pour vendre [Viande avec os mouton] ?</t>
  </si>
  <si>
    <t>selected(${sheep_meat_std_unit_item},'non')</t>
  </si>
  <si>
    <t>sheep_meat_other_unit_conversion</t>
  </si>
  <si>
    <t xml:space="preserve">Q13.2. Quelle est la conversion de ${sheep_meat_other_unit_item} de [Viande avec os (mouton)] en gramme? </t>
  </si>
  <si>
    <t>sheep_meat_unit_label</t>
  </si>
  <si>
    <t>if(${sheep_meat_std_unit_item}= 'oui', '1 kg', if(${sheep_meat_std_unit_item}= 'non', ${sheep_meat_other_unit_item}, ''))</t>
  </si>
  <si>
    <t>Q14. Quel est le prix de cette unité de [Viande avec os mouton] en [XOF] ?</t>
  </si>
  <si>
    <t>if(${sheep_meat_std_unit_item}='oui', ${sheep_meat_price_input_item}, if(${sheep_meat_std_unit_item} = 'non', (${sheep_meat_price_input_item} * 1000) div ${sheep_meat_other_unit_conversion}, ""))</t>
  </si>
  <si>
    <t>sheep_meat_price_input_august</t>
  </si>
  <si>
    <t xml:space="preserve">Q15. A quel prix vendiez-vous cette unité de Viande avec os mouton en francs CFA (XOF) en août/septembre? </t>
  </si>
  <si>
    <t>sheep_meat_price_item_august</t>
  </si>
  <si>
    <t>if(${sheep_meat_std_unit_item}='oui', ${sheep_meat_price_input_august}, if(${sheep_meat_std_unit_item} = 'non', (${sheep_meat_price_input_august} * 1000) div ${sheep_meat_other_unit_conversion}, ""))</t>
  </si>
  <si>
    <t>Q16. Pendant combien de jours, sans compter aujourd'hui, estimez-vous que votre stock de [Viande avec os mouton] durera dans les conditions actuelles ? Veuillez inclure le stock que vous pouvez avoir ailleurs.</t>
  </si>
  <si>
    <t>Q17. Combien de jours, sans compter aujourd'hui, vous faudrait-il pour réapprovisionner [Viande avec os mouton] si vous passiez une commande à votre fournisseur aujourd'hui ?</t>
  </si>
  <si>
    <t>volaille</t>
  </si>
  <si>
    <t>Volaille</t>
  </si>
  <si>
    <t>selected(${availability_shop_item}, 'volaille')</t>
  </si>
  <si>
    <t>Q13. Vendez-vous [Volaille] en unités de [1 Kg] ?</t>
  </si>
  <si>
    <t>chicken_meat_other_unit_item</t>
  </si>
  <si>
    <t>Q13.1. Si ce n'est pas le cas, quelle est l'unité standard que vous utilisez pour vendre [Volaille] ?</t>
  </si>
  <si>
    <t>selected(${chicken_meat_std_unit_item},'non')</t>
  </si>
  <si>
    <t>chicken_meat_other_unit_conversion</t>
  </si>
  <si>
    <t xml:space="preserve">Q13.2. Quelle est la conversion de ${chicken_meat_other_unit_item} de Volaille en gramme? </t>
  </si>
  <si>
    <t>chicken_meat_unit_label</t>
  </si>
  <si>
    <t>if(${chicken_meat_std_unit_item}= 'oui', '1 kg', if(${chicken_meat_std_unit_item}= 'non', ${chicken_meat_other_unit_item}, ''))</t>
  </si>
  <si>
    <t>Q14. Quel est le prix cette unité de [Volaille] en francs CFA (XOF) ?</t>
  </si>
  <si>
    <t>if(${chicken_meat_std_unit_item}='oui', ${chicken_meat_price_input_item}, if(${chicken_meat_std_unit_item} = 'non', (${chicken_meat_price_input_item} * 1000) div ${chicken_meat_other_unit_conversion}, ""))</t>
  </si>
  <si>
    <t>chicken_meat_price_input_august</t>
  </si>
  <si>
    <t xml:space="preserve">Q15. A quel prix vendiez-vous cette unité de Volaille en francs CFA (XOF) en août/septembre? </t>
  </si>
  <si>
    <t>chicken_meat_price_item_august</t>
  </si>
  <si>
    <t>if(${chicken_meat_std_unit_item}='oui', ${chicken_meat_price_input_august}, if(${chicken_meat_std_unit_item} = 'non', (${chicken_meat_price_input_august} * 1000) div ${chicken_meat_other_unit_conversion}, ""))</t>
  </si>
  <si>
    <t>Q16. Pendant combien de jours, sans compter aujourd'hui, estimez-vous que votre stock de [Volaille] durera dans les conditions actuelles ? Veuillez inclure le stock que vous pouvez avoir ailleurs.</t>
  </si>
  <si>
    <t>Q17. Combien de jours, sans compter aujourd'hui, vous faudrait-il pour réapprovisionner [Volaille] si vous passiez une commande à votre fournisseur aujourd'hui ?</t>
  </si>
  <si>
    <t>viande_anticipation</t>
  </si>
  <si>
    <t>selected(${shop_category}, 'produits_animaux')</t>
  </si>
  <si>
    <t>Q18. Pensez-vous que les prix de la Viande changeront dans le mois à venir ?</t>
  </si>
  <si>
    <t>Q19. Pourquoi pensez-vous que les prix de la Viande vont augmenter ?</t>
  </si>
  <si>
    <t>selected(${animal_product_price_evolution_expectations_ctgy},'oui_augmenteront')</t>
  </si>
  <si>
    <t>selected(${animal_product_price_increase_reason_ctgy},'autre')</t>
  </si>
  <si>
    <t>Q20. Pourquoi pensez-vous que les prix de la Viande vont diminuer ?</t>
  </si>
  <si>
    <t>selected(${animal_product_price_evolution_expectations_ctgy},'oui_diminueront')</t>
  </si>
  <si>
    <t>selected(${animal_product_price_decrease_reason_ctgy},'autre')</t>
  </si>
  <si>
    <t>viande_chaines_approvisionnement</t>
  </si>
  <si>
    <t>Q21. Votre principal fournisseur de Viande  est-il situé dans ce cercle?</t>
  </si>
  <si>
    <t xml:space="preserve">selected(${animal_product_supplier_in_marketplace_ctgy},'autre') </t>
  </si>
  <si>
    <t>Q22. Si oui, d'où provient la Viande de votre principal fournisseur?</t>
  </si>
  <si>
    <t xml:space="preserve">selected(${animal_product_supplier_in_marketplace_ctgy},'oui') </t>
  </si>
  <si>
    <t xml:space="preserve">selected(${animal_product_supplier_of_supplier_location_ctgy},'en_dehors_de_ce_pays') </t>
  </si>
  <si>
    <t>Q23. Si ce n'est pas le cas, où se trouve votre principal fournisseur de Viande ?</t>
  </si>
  <si>
    <t xml:space="preserve">selected(${animal_product_supplier_in_marketplace_ctgy},'non') </t>
  </si>
  <si>
    <t xml:space="preserve">selected(${animal_product_supplier_location_outside_market_ctgy},'en_dehors_de_ce_pays') </t>
  </si>
  <si>
    <t>Q24. Votre commerce dépend-il principalement d'un seul fournisseur pour la Viande ?</t>
  </si>
  <si>
    <t>animal_product_supplier_unique_ctgy_other</t>
  </si>
  <si>
    <t>Q24.1. Si non ou autre, veuillez préciser le nombre approximatif de fournisseurs pour la Viande.</t>
  </si>
  <si>
    <t>selected(${animal_product_supplier_unique_ctgy}, 'non') or selected(${animal_product_supplier_unique_ctgy}, 'autre')</t>
  </si>
  <si>
    <t>select_multiple r_ba_viande</t>
  </si>
  <si>
    <t>selected(${animal_product_restocking_difficulty_ctgy},'oui')</t>
  </si>
  <si>
    <t>selected(${animal_product_restocking_difficulty_items_ctgy},'autre')</t>
  </si>
  <si>
    <t>selected(${animal_product_restocking_difficulty_reasons_ctgy},'autre')</t>
  </si>
  <si>
    <t>bean_intro</t>
  </si>
  <si>
    <t>Légumineuses / noisettes</t>
  </si>
  <si>
    <t>selected(${availability_shop_item},'haricot')</t>
  </si>
  <si>
    <t>bean_intro_note</t>
  </si>
  <si>
    <t>Nous allons maintenant vous posez des questions sur les types de Légumineuses/noisettes que vous vendez</t>
  </si>
  <si>
    <t>niebe</t>
  </si>
  <si>
    <t>Haricot (niébé)</t>
  </si>
  <si>
    <t>selected(${availability_shop_item}, 'haricot')</t>
  </si>
  <si>
    <t>Q13. Vendez-vous [Haricot (Niebe)] en unités de [1 Kg] ?</t>
  </si>
  <si>
    <t>bean_wholesale_other_unit_item</t>
  </si>
  <si>
    <t>Q13.1. Si ce n'est pas le cas, quelle est l'unité standard que vous utilisez pour vendre [Haricot (Niebe)] ?</t>
  </si>
  <si>
    <t>selected(${bean_wholesale_std_unit_item},'non')</t>
  </si>
  <si>
    <t>bean_wholesale_other_unit_conversion</t>
  </si>
  <si>
    <t xml:space="preserve">Q13.2. Quelle est la conversion de ${bean_wholesale_other_unit_item} de [Haricot (Niebe)] en gramme? </t>
  </si>
  <si>
    <t>bean_wholesale_unit_label</t>
  </si>
  <si>
    <t>if(${bean_wholesale_std_unit_item}= 'oui', '1 kg', if(${bean_wholesale_std_unit_item}= 'non', ${bean_wholesale_other_unit_item}, ''))</t>
  </si>
  <si>
    <t>Q14. Quel est le prix de cette unité de [Haricot (Niebe)] en francs CFA (XOF) ?</t>
  </si>
  <si>
    <t>if(${bean_wholesale_std_unit_item}='oui', ${bean_wholesale_price_input_item}, if(${bean_wholesale_std_unit_item} = 'non', (${bean_wholesale_price_input_item} * 1000) div ${bean_wholesale_other_unit_conversion}, ""))</t>
  </si>
  <si>
    <t>bean_wholesale_price_input_august</t>
  </si>
  <si>
    <t xml:space="preserve">Q15. A quel prix vendiez-vous cette unité de Haricot (Niébé) en francs CFA (XOF) en août/septembre? </t>
  </si>
  <si>
    <t>bean_wholesale_price_item_august</t>
  </si>
  <si>
    <t>if(${bean_wholesale_std_unit_item}='oui', ${bean_wholesale_price_input_august}, if(${bean_wholesale_std_unit_item} = 'non', (${bean_wholesale_price_input_august} * 1000) div ${bean_wholesale_other_unit_conversion}, ""))</t>
  </si>
  <si>
    <t>Q16. Pendant combien de jours, sans compter aujourd'hui, estimez-vous que votre stock de [Haricot (Niebe)] durera dans les conditions actuelles ? Veuillez inclure le stock que vous pouvez avoir ailleurs.</t>
  </si>
  <si>
    <t>Q17. Combien de jours, sans compter aujourd'hui, vous faudrait-il pour réapprovisionner [Haricot (Niebe)] si vous passiez une commande à votre fournisseur aujourd'hui ?</t>
  </si>
  <si>
    <t>legumineuses_anticipation</t>
  </si>
  <si>
    <t>selected(${shop_category}, 'legumineuses_noisettes')</t>
  </si>
  <si>
    <t>Q18. Pensez-vous que les prix des Légumineuses / noisettes changeront dans le mois à venir ?</t>
  </si>
  <si>
    <t>Q19. Pourquoi pensez-vous que les prix des Légumineuses / noisettes vont augmenter ?</t>
  </si>
  <si>
    <t>selected(${legume_price_evolution_expectations_ctgy},'oui_augmenteront')</t>
  </si>
  <si>
    <t>selected(${legume_price_increase_reason_ctgy},'autre')</t>
  </si>
  <si>
    <t>Q20. Pourquoi pensez-vous que les prix des Légumineuses / noisettes vont diminuer ?</t>
  </si>
  <si>
    <t>selected(${legume_price_evolution_expectations_ctgy},'oui_diminueront')</t>
  </si>
  <si>
    <t>selected(${legume_price_decrease_reason_ctgy},'autre')</t>
  </si>
  <si>
    <t>legumineuses_chaines_approvisionnement</t>
  </si>
  <si>
    <t>Q21. Votre principal fournisseur de Légumineuses / noisettes est-il situé dans ce cercle?</t>
  </si>
  <si>
    <t xml:space="preserve">selected(${legume_supplier_in_marketplace_ctgy},'autre') </t>
  </si>
  <si>
    <t>Q22. Si oui, d'où proviennent les Légumineuses / noisettes de votre principal fournisseur ?</t>
  </si>
  <si>
    <t xml:space="preserve">selected(${legume_supplier_in_marketplace_ctgy},'oui') </t>
  </si>
  <si>
    <t xml:space="preserve">selected(${legume_supplier_of_supplier_location_ctgy},'en_dehors_de_ce_pays') </t>
  </si>
  <si>
    <t>Q23. Si ce n'est pas le cas, où se trouve votre principal fournisseur de Légumineuses / noisettes ?</t>
  </si>
  <si>
    <t xml:space="preserve">selected(${legume_supplier_in_marketplace_ctgy},'non') </t>
  </si>
  <si>
    <t xml:space="preserve">selected(${legume_supplier_location_outside_market_ctgy},'en_dehors_de_ce_pays') </t>
  </si>
  <si>
    <t>Q24. Votre commerce dépend-il principalement d'un seul fournisseur pour les Légumineuses / noisettes ?</t>
  </si>
  <si>
    <t>legume_supplier_unique_ctgy_other</t>
  </si>
  <si>
    <t>Q24.1. Si non ou autre, veuillez préciser le nombre approximatif de fournisseurs pour les Légumineuses / noisettes.</t>
  </si>
  <si>
    <t>selected(${legume_supplier_unique_ctgy}, 'non') or selected(${legume_supplier_unique_ctgy}, 'autre')</t>
  </si>
  <si>
    <t>select_multiple r_ba_legumineusesetnoisettes</t>
  </si>
  <si>
    <t>selected(${legume_restocking_difficulty_ctgy},'oui')</t>
  </si>
  <si>
    <t>selected(${legume_restocking_difficulty_items_ctgy},'autre')</t>
  </si>
  <si>
    <t>selected(${legume_restocking_difficulty_reasons_ctgy},'autre')</t>
  </si>
  <si>
    <t>milk_intro</t>
  </si>
  <si>
    <t>Lait et autres produits laitiers</t>
  </si>
  <si>
    <t>selected(${availability_shop_item},'lait_en_poudre') or selected(${availability_shop_item},'lait')</t>
  </si>
  <si>
    <t>millk_intro_note</t>
  </si>
  <si>
    <t>Nous allons maintenant vous posez des questions sur les types de Lait et autres produits laitiers que vous vendez</t>
  </si>
  <si>
    <t>lait_poudre</t>
  </si>
  <si>
    <t>Lait en poudre</t>
  </si>
  <si>
    <t>selected(${availability_shop_item}, 'lait_en_poudre')</t>
  </si>
  <si>
    <t>Q13. Vendez-vous [Lait en poudre] en unités de [1 Kg] ?</t>
  </si>
  <si>
    <t>powder_milk_other_unit_item</t>
  </si>
  <si>
    <t>Q13.1. Si ce n'est pas le cas, quelle est l'unité standard que vous utilisez pour vendre [Lait en poudre] ?</t>
  </si>
  <si>
    <t>selected(${powder_milk_std_unit_item},'non')</t>
  </si>
  <si>
    <t>powder_milk_other_unit_conversion</t>
  </si>
  <si>
    <t xml:space="preserve">Q13.2. Quelle est la conversion de ${powder_milk_other_unit_item} de [Lait en poudre] en gramme? </t>
  </si>
  <si>
    <t>powder_milk_unit_label</t>
  </si>
  <si>
    <t>if(${powder_milk_std_unit_item}= 'oui', '1 kg', if(${powder_milk_std_unit_item}= 'non', ${powder_milk_other_unit_item}, ''))</t>
  </si>
  <si>
    <t>Q14. Quel est le prix de cette unité de [Lait en poudre] en francs CFA (XOF) ?</t>
  </si>
  <si>
    <t>if(${powder_milk_std_unit_item}='oui', ${powder_milk_price_input_item}, if(${powder_milk_std_unit_item} = 'non', (${powder_milk_price_input_item} * 1000) div ${powder_milk_other_unit_conversion}, ""))</t>
  </si>
  <si>
    <t>powder_milk_price_input_august</t>
  </si>
  <si>
    <t xml:space="preserve">Q15. A quel prix vendiez-vous cette unité de [Lait en poudre] en francs CFA (XOF) en août/septembre? </t>
  </si>
  <si>
    <t>powder_milk_price_item_august</t>
  </si>
  <si>
    <t>if(${powder_milk_std_unit_item}='oui', ${powder_milk_price_input_august}, if(${powder_milk_std_unit_item} = 'non', (${powder_milk_price_input_august} * 1000) div ${powder_milk_other_unit_conversion}, ""))</t>
  </si>
  <si>
    <t>Q16. Pendant combien de jours, sans compter aujourd'hui, estimez-vous que votre stock de [Lait en poudre] durera dans les conditions actuelles ? Veuillez inclure le stock que vous pouvez avoir ailleurs.</t>
  </si>
  <si>
    <t>Q17. Combien de jours, sans compter aujourd'hui, vous faudrait-il pour réapprovisionner [Lait en poudre] si vous passiez une commande à votre fournisseur aujourd'hui ?</t>
  </si>
  <si>
    <t>lait</t>
  </si>
  <si>
    <t>Lait frais</t>
  </si>
  <si>
    <t>selected(${availability_shop_item}, 'lait')</t>
  </si>
  <si>
    <t>Q13. Vendez-vous [Lait] en unités de [1 Litres] ?</t>
  </si>
  <si>
    <t>fresh_milk_other_unit_item</t>
  </si>
  <si>
    <t>Q13.1. Si ce n'est pas le cas, quelle est l'unité standard que vous utilisez pour vendre [Lait] ?</t>
  </si>
  <si>
    <t>selected(${fresh_milk_std_unit_item},'non')</t>
  </si>
  <si>
    <t>fresh_milk_other_unit_conversion</t>
  </si>
  <si>
    <t xml:space="preserve">Q13.2. Quelle est la conversion de ${fresh_milk_other_unit_item} de [Lait] en Litre? </t>
  </si>
  <si>
    <t>fresh_milk_unit_label</t>
  </si>
  <si>
    <t>if(${fresh_milk_std_unit_item}= 'oui', '1 L', if(${fresh_milk_std_unit_item}= 'non', ${fresh_milk_other_unit_item}, ''))</t>
  </si>
  <si>
    <t>Q14. Quel est le prix de cette unité de [Lait] en francs CFA (XOF) ?</t>
  </si>
  <si>
    <t>if(${fresh_milk_std_unit_item}='oui', ${fresh_milk_price_input_item}, if(${fresh_milk_std_unit_item} = 'non', ${fresh_milk_price_input_item} div ${fresh_milk_other_unit_conversion}, ""))</t>
  </si>
  <si>
    <t>fresh_milk_price_input_august</t>
  </si>
  <si>
    <t xml:space="preserve">Q15. A quel prix vendiez-vous cette unité de [Lait] en francs CFA (XOF) en août/septembre? </t>
  </si>
  <si>
    <t>fresh_milk_price_item_august</t>
  </si>
  <si>
    <t>if(${fresh_milk_std_unit_item}='oui', ${fresh_milk_price_input_august}, if(${fresh_milk_std_unit_item} = 'non', ${fresh_milk_price_input_august} div ${fresh_milk_other_unit_conversion}, ""))</t>
  </si>
  <si>
    <t>Q16. Pendant combien de jours, sans compter aujourd'hui, estimez-vous que votre stock de [Lait] durera dans les conditions actuelles ? Veuillez inclure le stock que vous pouvez avoir ailleurs.</t>
  </si>
  <si>
    <t>Q17. Combien de jours, sans compter aujourd'hui, vous faudrait-il pour réapprovisionner [Lait] si vous passiez une commande à votre fournisseur aujourd'hui ?</t>
  </si>
  <si>
    <t>lait_anticipation</t>
  </si>
  <si>
    <t>selected(${shop_category}, 'lait_et_autres_produits_laitiers')</t>
  </si>
  <si>
    <t>Q18. Pensez-vous que les prix du Lait et autres produits laitierschangeront dans le mois à venir ?</t>
  </si>
  <si>
    <t>Q19. Pourquoi pensez-vous que les prix du Lait et autres produits laitiersvont augmenter ?</t>
  </si>
  <si>
    <t>Q20. Pourquoi pensez-vous que les prix du Lait et autres produits laitiersvont diminuer ?</t>
  </si>
  <si>
    <t>lait_chaines_approvisionnement</t>
  </si>
  <si>
    <t>Q21. Votre principal fournisseur de  Lait et autres produits laitiers est-il situé dans ce cercle?</t>
  </si>
  <si>
    <t xml:space="preserve">selected(${drink_supplier_in_marketplace_ctgy},'autre') </t>
  </si>
  <si>
    <t>Q22. Si oui, d'où provient le Lait et autres produits laitiers de votre principal fournisseur?</t>
  </si>
  <si>
    <t xml:space="preserve">selected(${drink_supplier_in_marketplace_ctgy},'oui') </t>
  </si>
  <si>
    <t xml:space="preserve">selected(${drink_supplier_of_supplier_location_ctgy},'en_dehors_de_ce_pays') </t>
  </si>
  <si>
    <t>Q23. Si ce n'est pas le cas, où se trouve votre principal fournisseur de  Lait et autres produits laitiers ?</t>
  </si>
  <si>
    <t xml:space="preserve">selected(${drink_supplier_in_marketplace_ctgy},'non') </t>
  </si>
  <si>
    <t xml:space="preserve">selected(${drink_supplier_location_outside_market_ctgy},'en_dehors_de_ce_pays') </t>
  </si>
  <si>
    <t>Q24. Votre commerce dépend-il principalement d'un seul fournisseur pour  Lait et autres produits laitiers ?</t>
  </si>
  <si>
    <t>drink_supplier_unique_ctgy_other</t>
  </si>
  <si>
    <t>Q24.1. Si non ou autre, veuillez préciser le nombre approximatif de fournisseurs pour le Lait et autres produits laitiers</t>
  </si>
  <si>
    <t>selected(${drink_supplier_unique_ctgy}, 'non') or selected(${drink_supplier_unique_ctgy}, 'autre')</t>
  </si>
  <si>
    <t>select_multiple r_ba_laitetautresproduitslaitiers</t>
  </si>
  <si>
    <t>selected(${drink_restocking_difficulty_ctgy},'oui')</t>
  </si>
  <si>
    <t>selected(${drink_restocking_difficulty_items_ctgy},'autre')</t>
  </si>
  <si>
    <t>selected(${drink_restocking_difficulty_reasons_ctgy},'autre')</t>
  </si>
  <si>
    <t>condiment_intro</t>
  </si>
  <si>
    <t xml:space="preserve">Huiles, Condiments, Œufs </t>
  </si>
  <si>
    <t>selected(${availability_shop_item},'huile_darachide') or selected(${availability_shop_item},'huile_de_palme') or selected(${availability_shop_item},'sucre_en_poudre') or selected(${availability_shop_item},'oeuf')</t>
  </si>
  <si>
    <t>condiment_intro_note</t>
  </si>
  <si>
    <t>Nous allons maintenant vous posez des questions sur les types de Huile, Condiments et œufs que vous vendez</t>
  </si>
  <si>
    <t>huile_arachide</t>
  </si>
  <si>
    <t>Huile d'arachide</t>
  </si>
  <si>
    <t>selected(${availability_shop_item}, 'huile_darachide')</t>
  </si>
  <si>
    <t>Q13. Vendez-vous [Huile d’arachide] en unités de [1 Litre] ?</t>
  </si>
  <si>
    <t>peanut_oil_other_unit_item</t>
  </si>
  <si>
    <t>Q13.1. Si ce n'est pas le cas, quelle est l'unité standard que vous utilisez pour vendre [Huile d’arachide] ?</t>
  </si>
  <si>
    <t>selected(${peanut_oil_std_unit_item},'non')</t>
  </si>
  <si>
    <t>peanut_oil_other_unit_conversion</t>
  </si>
  <si>
    <t xml:space="preserve">Q13.2. Quelle est la conversion de ${peanut_oil_other_unit_item} de [Huile d'arachide] en Litre? </t>
  </si>
  <si>
    <t>peanut_oil_unit_label</t>
  </si>
  <si>
    <t>if(${peanut_oil_std_unit_item}= 'oui', '1 L', if(${peanut_oil_std_unit_item}= 'non', ${peanut_oil_other_unit_item}, ''))</t>
  </si>
  <si>
    <t>Q14. Quel est le prix de cette unité de [Huile d’arachide] en francs CFA (XOF) ?</t>
  </si>
  <si>
    <t>if(${peanut_oil_std_unit_item}='oui', ${peanut_oil_price_input_item}, if(${peanut_oil_std_unit_item} = 'non', ${peanut_oil_price_input_item} div ${peanut_oil_other_unit_conversion}, ""))</t>
  </si>
  <si>
    <t>peanut_oil_price_input_august</t>
  </si>
  <si>
    <t xml:space="preserve">Q15. A quel prix vendiez-vous de cette unité d'Huile d'arachide en francs CFA (XOF) en août/septembre? </t>
  </si>
  <si>
    <t>peanut_oil_price_item_august</t>
  </si>
  <si>
    <t>if(${peanut_oil_std_unit_item}='oui', ${peanut_oil_price_input_august}, if(${peanut_oil_std_unit_item} = 'non', ${peanut_oil_price_input_august}  div ${peanut_oil_other_unit_conversion}, ""))</t>
  </si>
  <si>
    <t>Q16. Pendant combien de jours, sans compter aujourd'hui, estimez-vous que votre stock de [Huile d’arachide] durera dans les conditions actuelles ? Veuillez inclure le stock que vous pouvez avoir ailleurs.</t>
  </si>
  <si>
    <t>Q17. Combien de jours, sans compter aujourd'hui, vous faudrait-il pour réapprovisionner [Huile d’arachide] si vous passiez une commande à votre fournisseur aujourd'hui ?</t>
  </si>
  <si>
    <t>huile_palme</t>
  </si>
  <si>
    <t>Huile de palme</t>
  </si>
  <si>
    <t>selected(${availability_shop_item}, 'huile_de_palme')</t>
  </si>
  <si>
    <t>Q13. Vendez-vous [Huile de palme] en unités de [1 Litres] ?</t>
  </si>
  <si>
    <t>palm_oil_other_unit_item</t>
  </si>
  <si>
    <t>Q13.1. Si ce n'est pas le cas, quelle est l'unité standard que vous utilisez pour vendre [Huile de palme] ?</t>
  </si>
  <si>
    <t>selected(${palm_oil_std_unit_item},'non')</t>
  </si>
  <si>
    <t>palm_oil_other_unit_conversion</t>
  </si>
  <si>
    <t xml:space="preserve">Q13.2. Quelle est la conversion de ${palm_oil_other_unit_item} de [Huile de palme] en Litre? </t>
  </si>
  <si>
    <t>palm_oil_unit_label</t>
  </si>
  <si>
    <t>if(${palm_oil_std_unit_item}= 'oui', '1 L', if(${palm_oil_std_unit_item}= 'non', ${palm_oil_other_unit_item}, ''))</t>
  </si>
  <si>
    <t>Q14. Quel est le prix de cette unité de [Huile de palme] en francs CFA (XOF) ?</t>
  </si>
  <si>
    <t>if(${palm_oil_std_unit_item}='oui', ${palm_oil_price_input_item}, if(${palm_oil_std_unit_item} = 'non', ${palm_oil_price_input_item} div ${palm_oil_other_unit_conversion}, ""))</t>
  </si>
  <si>
    <t>palm_oil_price_input_august</t>
  </si>
  <si>
    <t xml:space="preserve">Q15. A quel prix vendiez-vous cette unité d'Huile de palme en francs CFA (XOF) en août/septembre? </t>
  </si>
  <si>
    <t>palm_oil_price_item_august</t>
  </si>
  <si>
    <t>if(${palm_oil_std_unit_item}='oui', ${palm_oil_price_input_august}, if(${palm_oil_std_unit_item} = 'non', ${palm_oil_price_input_august} div ${palm_oil_other_unit_conversion}, ""))</t>
  </si>
  <si>
    <t>Q16. Pendant combien de jours, sans compter aujourd'hui, estimez-vous que votre stock de [Huile de palme] durera dans les conditions actuelles ? Veuillez inclure le stock que vous pouvez avoir ailleurs.</t>
  </si>
  <si>
    <t>Q17. Combien de jours, sans compter aujourd'hui, vous faudrait-il pour réapprovisionner [Huile de palme] si vous passiez une commande à votre fournisseur aujourd'hui ?</t>
  </si>
  <si>
    <t>sucre</t>
  </si>
  <si>
    <t>Sucre en poudre</t>
  </si>
  <si>
    <t>selected(${availability_shop_item}, 'sucre_en_poudre')</t>
  </si>
  <si>
    <t>Q13. Vendez-vous [Sucre en poudre] en unités de [1 Kg] ?</t>
  </si>
  <si>
    <t>sugar_other_unit_item</t>
  </si>
  <si>
    <t>Q13.1. Si ce n'est pas le cas, quelle est l'unité standard que vous utilisez pour vendre [Sucre en poudre] ?</t>
  </si>
  <si>
    <t>selected(${sugar_std_unit_item},'non')</t>
  </si>
  <si>
    <t>sugar_other_unit_conversion</t>
  </si>
  <si>
    <t xml:space="preserve">Q13.2. Quelle est la conversion de ${sugar_other_unit_item} de [Sucre en poudre] en gramme? </t>
  </si>
  <si>
    <t>sugar_unit_label</t>
  </si>
  <si>
    <t>if(${sugar_std_unit_item}= 'oui', '1 kg', if(${sugar_std_unit_item}= 'non', ${sugar_other_unit_item}, ''))</t>
  </si>
  <si>
    <t>Q14. Quel est le prix cette unité de [Sucre en poudre] en [XOF] ?</t>
  </si>
  <si>
    <t>if(${sugar_std_unit_item}='oui', ${sugar_price_input_item}, if(${sugar_std_unit_item} = 'non', (${sugar_price_input_item} * 1000) div ${sugar_other_unit_conversion}, ""))</t>
  </si>
  <si>
    <t>sugar_price_input_august</t>
  </si>
  <si>
    <t xml:space="preserve">Q15. A quel prix vendiez-vous cette unité de [Sucre en poudre] en francs CFA (XOF) en août/septembre? </t>
  </si>
  <si>
    <t>sugar_price_item_august</t>
  </si>
  <si>
    <t>if(${sugar_std_unit_item}='oui', ${sugar_price_input_august}, if(${sugar_std_unit_item} = 'non', (${sugar_price_input_august} * 1000) div ${sugar_other_unit_conversion}, ""))</t>
  </si>
  <si>
    <t>Q16. Pendant combien de jours, sans compter aujourd'hui, estimez-vous que votre stock de [Sucre en poudre] durera dans les conditions actuelles ? Veuillez inclure le stock que vous pouvez avoir ailleurs.</t>
  </si>
  <si>
    <t>Q17. Combien de jours, sans compter aujourd'hui, vous faudrait-il pour réapprovisionner [Sucre en poudre] si vous passiez une commande à votre fournisseur aujourd'hui ?</t>
  </si>
  <si>
    <t>œuf</t>
  </si>
  <si>
    <t>Œufs</t>
  </si>
  <si>
    <t>selected(${availability_shop_item}, 'oeuf')</t>
  </si>
  <si>
    <t>Q13. Vendez-vous [des oeufs] en unités de [1 unité] ?</t>
  </si>
  <si>
    <t>egg_other_unit_item</t>
  </si>
  <si>
    <t>Q13.1. Si ce n'est pas le cas, quelle est l'unité standard que vous utilisez pour vendre [des oeufs] ?</t>
  </si>
  <si>
    <t>selected(${egg_std_unit_item},'non')</t>
  </si>
  <si>
    <t>egg_other_unit_conversion</t>
  </si>
  <si>
    <t xml:space="preserve">Q13.2. Quelle est la conversion de ${egg_other_unit_item} d' [Œufs] en [1 unité]? </t>
  </si>
  <si>
    <t>egg_unit_label</t>
  </si>
  <si>
    <t>if(${egg_std_unit_item}= 'oui', '1 oeuf', if(${egg_std_unit_item}= 'non', ${egg_other_unit_item}, ''))</t>
  </si>
  <si>
    <t>Q14. Quel est le prix cette unité d' [oeuf] en francs CFA (XOF) ?</t>
  </si>
  <si>
    <t>if(${egg_std_unit_item}='oui', ${egg_price_input_item}, if(${egg_std_unit_item} = 'non', ${egg_price_input_item} div ${egg_other_unit_conversion}, ""))</t>
  </si>
  <si>
    <t>egg_price_input_august</t>
  </si>
  <si>
    <t xml:space="preserve">Q15. A quel prix vendiez-vous cette unité d'oeuf en francs CFA (XOF) en août/septembre? </t>
  </si>
  <si>
    <t>egg_price_item_august</t>
  </si>
  <si>
    <t>if(${egg_std_unit_item}='oui', ${egg_price_input_august}, if(${egg_std_unit_item} = 'non', ${egg_price_input_august}  div ${egg_other_unit_conversion}, ""))</t>
  </si>
  <si>
    <t>Q16. Pendant combien de jours, sans compter aujourd'hui, estimez-vous que votre stock des [oeufs] durera dans les conditions actuelles ? Veuillez inclure le stock que vous pouvez avoir ailleurs.</t>
  </si>
  <si>
    <t>Q17. Combien de jours, sans compter aujourd'hui, vous faudrait-il pour réapprovisionner [des oeufs] si vous passiez une commande à votre fournisseur aujourd'hui ?</t>
  </si>
  <si>
    <t>condiment_anticipation</t>
  </si>
  <si>
    <t>selected(${shop_category}, 'condiments')</t>
  </si>
  <si>
    <t>Q18. Pensez-vous que les prix d'Huile, Condiments ou oeufs changeront dans le mois à venir ?</t>
  </si>
  <si>
    <t>selected(${availability_shop_item},'huile_darachide') or selected(${availability_shop_item},'huile_de_palme') or selected(${availability_shop_item},'sucre_en_poudre') or  selected(${availability_shop_item},'oeuf')</t>
  </si>
  <si>
    <t>Q19. Pourquoi pensez-vous que les prix de l'Huile, Condiments ou œufs vont augmenter ?</t>
  </si>
  <si>
    <t>selected(${condiment_price_evolution_expectations_ctgy},'oui_augmenteront')</t>
  </si>
  <si>
    <t>selected(${condiment_price_increase_reason_ctgy},'autre')</t>
  </si>
  <si>
    <t>Q20. Pourquoi pensez-vous que les prix de l'Huile, Condiments ou œufs vont diminuer ?</t>
  </si>
  <si>
    <t>selected(${condiment_price_evolution_expectations_ctgy},'oui_diminueront')</t>
  </si>
  <si>
    <t>selected(${condiment_price_decrease_reason_ctgy},'autre')</t>
  </si>
  <si>
    <t>condiment_chaines_approvisionnement</t>
  </si>
  <si>
    <t>Q21. Votre principal fournisseur d'Huile, Condiments ou œufs est-il situé dans ce cercle?</t>
  </si>
  <si>
    <t xml:space="preserve">selected(${condiment_supplier_in_marketplace_ctgy},'autre') </t>
  </si>
  <si>
    <t>Q22. Si oui, d'où provient l'Huile, Condiments ou œufs de votre principal fournisseur ?</t>
  </si>
  <si>
    <t xml:space="preserve">selected(${condiment_supplier_in_marketplace_ctgy},'oui') </t>
  </si>
  <si>
    <t xml:space="preserve">selected(${condiment_supplier_of_supplier_location_ctgy},'en_dehors_de_ce_pays') </t>
  </si>
  <si>
    <t>Q23. Si ce n'est pas le cas, où se trouve votre principal fournisseur d'Huile, Condiments ou œufs  ?</t>
  </si>
  <si>
    <t xml:space="preserve">selected(${condiment_supplier_in_marketplace_ctgy},'non') </t>
  </si>
  <si>
    <t xml:space="preserve">selected(${condiment_supplier_location_outside_market_ctgy},'en_dehors_de_ce_pays') </t>
  </si>
  <si>
    <t>Q24. Votre commerce dépend-il principalement d'un seul fournisseur pour l'Huile, Condiments ou œufs  ?</t>
  </si>
  <si>
    <t>condiment_supplier_unique_ctgy_other</t>
  </si>
  <si>
    <t>Q24.1. Si non ou autre, veuillez préciser le nombre approximatif de fournisseurs pour l'Huile, Condiments ou œufs</t>
  </si>
  <si>
    <t>selected(${condiment_supplier_unique_ctgy}, 'non') or selected(${condiment_supplier_unique_ctgy}, 'autre')</t>
  </si>
  <si>
    <t>select_multiple r_ba_condiment</t>
  </si>
  <si>
    <t>selected(${condiment_restocking_difficulty_ctgy},'oui')</t>
  </si>
  <si>
    <t>selected(${condiment_restocking_difficulty_items_ctgy},'autre')</t>
  </si>
  <si>
    <t>selected(${condiment_restocking_difficulty_reasons_ctgy},'autre')</t>
  </si>
  <si>
    <t>abri_intro</t>
  </si>
  <si>
    <t>Abri</t>
  </si>
  <si>
    <t>selected(${availability_shop_item},'moustiquaire')</t>
  </si>
  <si>
    <t>Nous allons maintenant vous posez des questions sur les types de produits d'Abri / moustiquaire que vous vendez</t>
  </si>
  <si>
    <t>moustiquaire</t>
  </si>
  <si>
    <t>Moustiquaire</t>
  </si>
  <si>
    <t>selected(${availability_shop_item}, 'moustiquaire')</t>
  </si>
  <si>
    <t>Q13. Vendez-vous [Moustiquaire à filet insecticide] pour une capacité de deux personnes ?</t>
  </si>
  <si>
    <t>Q13.1. Si ce n'est pas le cas, quelle est la capacité standard des  [Moustiquaire à filet insecticide] que vous vendez?</t>
  </si>
  <si>
    <t>selected(${mosquito_net_std_unit_item},'non')</t>
  </si>
  <si>
    <t>mosquito_net_unit_label</t>
  </si>
  <si>
    <t>if(${mosquito_net_std_unit_item}= 'oui', '2 places', if(${mosquito_net_std_unit_item}= 'non', ${mosquito_net_other_unit_item}, ''))</t>
  </si>
  <si>
    <t>Q14. Quel est le prix de l'unité ci-dessus de [Moustiquaire à filet insecticide] en francs CFA (XOF) ?</t>
  </si>
  <si>
    <t>if(${mosquito_net_std_unit_item}='oui', ${mosquito_net_price_input_item}, if(${mosquito_net_std_unit_item} = 'non', (${mosquito_net_price_input_item} * 2) div ${mosquito_net_other_unit_item}, ""))</t>
  </si>
  <si>
    <t>mosquito_net_price_input_august</t>
  </si>
  <si>
    <t xml:space="preserve">Q15. A quel prix vendiez-vous 1 Moustiquaire à filet insecticide en francs CFA (XOF) en août/septembre? </t>
  </si>
  <si>
    <t>mosquito_net_price_item_august</t>
  </si>
  <si>
    <t>if(${mosquito_net_std_unit_item}='oui', ${mosquito_net_price_input_august}, if(${mosquito_net_std_unit_item} = 'non', (${mosquito_net_price_input_august} * 2) div ${mosquito_net_other_unit_item}, ""))</t>
  </si>
  <si>
    <t>Q16. Pendant combien de jours, sans compter aujourd'hui, estimez-vous que votre stock de [Moustiquaire à filet insecticide] durera dans les conditions actuelles ? Veuillez inclure le stock que vous pouvez avoir ailleurs.</t>
  </si>
  <si>
    <t>Q17. Combien de jours, sans compter aujourd'hui, vous faudrait-il pour réapprovisionner [Moustiquaire à filet insecticide] si vous passiez une commande à votre fournisseur aujourd'hui ?</t>
  </si>
  <si>
    <t>abri_anticipation</t>
  </si>
  <si>
    <t>selected(${shop_category}, 'abri')</t>
  </si>
  <si>
    <t>Q18. Pensez-vous que les prix des articles d'Abri / Moustiquaire changeront dans le mois à venir ?</t>
  </si>
  <si>
    <t>Q19. Pourquoi pensez-vous que les prix des articles d'Abri / Moustiquaire vont augmenter ?</t>
  </si>
  <si>
    <t>selected(${mosquito_net_price_evolution_expectations_ctgy},'oui_augmenteront')</t>
  </si>
  <si>
    <t>selected(${mosquito_net_price_increase_reason_ctgy},'autre')</t>
  </si>
  <si>
    <t>Q20. Pourquoi pensez-vous que les prix des articles d'Abri / Moustiquaire vont diminuer ?</t>
  </si>
  <si>
    <t>selected(${mosquito_net_price_evolution_expectations_ctgy},'oui_diminueront')</t>
  </si>
  <si>
    <t>selected(${mosquito_net_price_decrease_reason_ctgy},'autre')</t>
  </si>
  <si>
    <t>abri_chaines_approvisionnement</t>
  </si>
  <si>
    <t>Q21. Votre principal fournisseur de produits d'Abri / Moustiquaire est-il situé dans ce cercle?</t>
  </si>
  <si>
    <t xml:space="preserve">selected(${mosquito_net_supplier_in_marketplace_ctgy},'autre') </t>
  </si>
  <si>
    <t>Q22. Si oui, d'où proviennent les produits d'Abri / Moustiquaire de votre principal fournisseur ?</t>
  </si>
  <si>
    <t xml:space="preserve">selected(${mosquito_net_supplier_in_marketplace_ctgy},'oui') </t>
  </si>
  <si>
    <t xml:space="preserve">selected(${mosquito_net_supplier_of_supplier_location_ctgy},'en_dehors_de_ce_pays') </t>
  </si>
  <si>
    <t>Q23. Si ce n'est pas le cas, où se trouve votre principal fournisseur de produits d'Abri / Moustiquaire ?</t>
  </si>
  <si>
    <t xml:space="preserve">selected(${mosquito_net_supplier_in_marketplace_ctgy},'non') </t>
  </si>
  <si>
    <t xml:space="preserve">selected(${mosquito_net_supplier_location_outside_market_ctgy},'en_dehors_de_ce_pays') </t>
  </si>
  <si>
    <t>Q24. Votre commerce dépend-il principalement d'un seul fournisseur pour  produits d'Abri / Moustiquaire ?</t>
  </si>
  <si>
    <t>mosquito_net_supplier_unique_ctgy_other</t>
  </si>
  <si>
    <t>Q24.1. Si non ou autre, veuillez préciser le nombre approximatif de fournisseurs pour produits d'Abri / Moustiquaire.</t>
  </si>
  <si>
    <t>selected(${mosquito_net_supplier_unique_ctgy}, 'non') or selected(${mosquito_net_supplier_unique_ctgy}, 'autre')</t>
  </si>
  <si>
    <t>select_multiple r_bna_abri</t>
  </si>
  <si>
    <t>selected(${mosquito_net_restocking_difficulty_ctgy},'oui')</t>
  </si>
  <si>
    <t>selected(${mosquito_net_restocking_difficulty_items_ctgy},'autre')</t>
  </si>
  <si>
    <t>selected(${mosquito_net_restocking_difficulty_reasons_ctgy},'autre')</t>
  </si>
  <si>
    <t>hygiene_intro</t>
  </si>
  <si>
    <t>Articles d'Hygiène</t>
  </si>
  <si>
    <t>selected(${availability_shop_item},'produits_dhygiene_feminine') or selected(${availability_shop_item},'savons_de_toilette') or selected(${availability_shop_item},'savons_de_lessive')</t>
  </si>
  <si>
    <t>hygiene_intro_note</t>
  </si>
  <si>
    <t>Nous allons maintenant vous posez des questions sur les types de produits d'Hygiène que vous vendez</t>
  </si>
  <si>
    <t>savon_toilette</t>
  </si>
  <si>
    <t>Savon de toilette (180g)</t>
  </si>
  <si>
    <t>selected(${availability_shop_item}, 'savons_de_toilette')</t>
  </si>
  <si>
    <t>Q13. Vendez-vous [Savons de toilette (180g)] en unités de [1 Pièce] ?</t>
  </si>
  <si>
    <t>Q13.1. Si ce n'est pas le cas, quelle est l'unité standard que vous utilisez pour vendre [Savons de toilette (180g)] ?</t>
  </si>
  <si>
    <t>selected(${soap_std_unit_item},'non')</t>
  </si>
  <si>
    <t>soap_other_unit_conversion</t>
  </si>
  <si>
    <t>Q13.2. ${soap_other_unit_item} de [Savons de toilette] correspond à combien de grammes?</t>
  </si>
  <si>
    <t>soap_unit_label</t>
  </si>
  <si>
    <t>if(${soap_std_unit_item}= 'oui', '1 Pièce de 180g', if(${soap_std_unit_item}= 'non', ${soap_other_unit_item}, ''))</t>
  </si>
  <si>
    <t>Q14. Quel est le prix de l'unité ci-dessus de [Savons de toilette (180g)] en francs CFA (XOF) ?</t>
  </si>
  <si>
    <t>if(${soap_std_unit_item}='oui', ${soap_price_input_item}, if(${soap_std_unit_item} = 'non', (${soap_price_input_item} * 180) div ${soap_other_unit_conversion}, ""))</t>
  </si>
  <si>
    <t>soap_price_input_august</t>
  </si>
  <si>
    <t xml:space="preserve">Q15. A quel prix vendiez-vous l'unité ci-dessus de [Savons de toilette (180g)] en francs CFA (XOF) en août/septembre? </t>
  </si>
  <si>
    <t>soap_price_item_august</t>
  </si>
  <si>
    <t>if(${soap_std_unit_item}='oui', ${soap_price_input_august}, if(${soap_std_unit_item} = 'non', (${soap_price_input_august} * 180) div ${soap_other_unit_conversion}, ""))</t>
  </si>
  <si>
    <t>Q16. Pendant combien de jours, sans compter aujourd'hui, estimez-vous que votre stock de [Savons de toilette (180g)] durera dans les conditions actuelles ? Veuillez inclure le stock que vous pouvez avoir ailleurs.</t>
  </si>
  <si>
    <t>Q17. Combien de jours, sans compter aujourd'hui, vous faudrait-il pour réapprovisionner [Savons de toilette (180g)] si vous passiez une commande à votre fournisseur aujourd'hui ?</t>
  </si>
  <si>
    <t>savon_lessive</t>
  </si>
  <si>
    <t>Savon de lessive (180g)</t>
  </si>
  <si>
    <t>selected(${availability_shop_item}, 'savons_de_lessive')</t>
  </si>
  <si>
    <t>Q13. Vendez-vous [Savons de lessive (180g)] en unités de [1 Pièce] ?</t>
  </si>
  <si>
    <t>Q13.1. Si ce n'est pas le cas, quelle est l'unité standard que vous utilisez pour vendre [Savons de lessive (180g)] ?</t>
  </si>
  <si>
    <t>selected(${laundry_detergent_powder_std_unit_item},'non')</t>
  </si>
  <si>
    <t>laundry_detergent_powder_other_unit_conversion</t>
  </si>
  <si>
    <t>Q13.2. ${laundry_detergent_powder_other_unit_item} de [Savons de lessive] correspond à combien de grammes?</t>
  </si>
  <si>
    <t>laundry_detergent_powder_unit_label</t>
  </si>
  <si>
    <t>if(${laundry_detergent_powder_std_unit_item}= 'oui', '1 Pièce de 180g', if(${laundry_detergent_powder_std_unit_item}= 'non', ${laundry_detergent_powder_other_unit_item}, ''))</t>
  </si>
  <si>
    <t>Q14. Quel est le prix de l'unité ci-dessus de [Savons de lessive (180g)] en francs CFA (XOF) ?</t>
  </si>
  <si>
    <t>if(${laundry_detergent_powder_std_unit_item}='oui', ${laundry_detergent_powder_price_input_item}, if(${laundry_detergent_powder_std_unit_item} = 'non', (${laundry_detergent_powder_price_input_item} * 180) div ${laundry_detergent_powder_other_unit_conversion}, ""))</t>
  </si>
  <si>
    <t>laundry_detergent_powder_price_input_august</t>
  </si>
  <si>
    <t xml:space="preserve">Q15. A quel prix vendiez-vous l'unité ci-dessus de [Savons de lessive (180g)] en francs CFA (XOF) en août/septembre? </t>
  </si>
  <si>
    <t>laundry_detergent_powder_price_item_august</t>
  </si>
  <si>
    <t>if(${laundry_detergent_powder_std_unit_item}='oui', ${laundry_detergent_powder_price_input_august}, if(${laundry_detergent_powder_std_unit_item} = 'non', (${laundry_detergent_powder_price_input_august} * 180) div ${laundry_detergent_powder_other_unit_conversion}, ""))</t>
  </si>
  <si>
    <t>Q16. Pendant combien de jours, sans compter aujourd'hui, estimez-vous que votre stock de [Savons de lessive (180g)] durera dans les conditions actuelles ? Veuillez inclure le stock que vous pouvez avoir ailleurs.</t>
  </si>
  <si>
    <t>Q17. Combien de jours, sans compter aujourd'hui, vous faudrait-il pour réapprovisionner [Savons de lessive (180g)] si vous passiez une commande à votre fournisseur aujourd'hui ?</t>
  </si>
  <si>
    <t>produit_hygiene_feminine</t>
  </si>
  <si>
    <t>Produits d'hygiène féminine</t>
  </si>
  <si>
    <t>selected(${availability_shop_item}, 'produits_dhygiene_feminine')</t>
  </si>
  <si>
    <t>Q13. Vendez-vous [Produits d'hygiène féminine] en unités de [1 Pièce] ?</t>
  </si>
  <si>
    <t>Q13.1. Si ce n'est pas le cas, quelle est l'unité standard que vous utilisez pour vendre [Produits d'hygiène féminine] ?</t>
  </si>
  <si>
    <t>selected(${sanitary_pad_std_unit_item},'non')</t>
  </si>
  <si>
    <t>sanitary_pad_other_unit_conversion</t>
  </si>
  <si>
    <t>Q13.2. ${sanitary_pad_other_unit_item} de [Produits d'hygiène féminine] correspond à combien de Pièce(s)?</t>
  </si>
  <si>
    <t>sanitary_pad_unit_label</t>
  </si>
  <si>
    <t>if(${sanitary_pad_std_unit_item}= 'oui', '1 Pièce', if(${sanitary_pad_std_unit_item}= 'non', ${sanitary_pad_other_unit_item}, ''))</t>
  </si>
  <si>
    <t>Q14. Quel est le prix de l'unité ci-dessus de [Produits d'hygiène féminine] en francs CFA (XOF) ?</t>
  </si>
  <si>
    <t>if(${sanitary_pad_std_unit_item}='oui', ${sanitary_pad_price_input_item}, if(${sanitary_pad_std_unit_item} = 'non', ${sanitary_pad_price_input_item}  div ${sanitary_pad_other_unit_conversion}, ""))</t>
  </si>
  <si>
    <t>sanitary_pad_price_input_august</t>
  </si>
  <si>
    <t xml:space="preserve">Q15. A quel prix vendiez-vous l'unité ci-dessus de [Produits d'hygiène féminine] en francs CFA (XOF) en août/septembre? </t>
  </si>
  <si>
    <t>sanitary_pad_price_item_august</t>
  </si>
  <si>
    <t>if(${sanitary_pad_std_unit_item}='oui', ${sanitary_pad_price_input_august}, if(${sanitary_pad_std_unit_item} = 'non', ${sanitary_pad_price_input_august}  div ${sanitary_pad_other_unit_conversion}, ""))</t>
  </si>
  <si>
    <t>Q16. Pendant combien de jours, sans compter aujourd'hui, estimez-vous que votre stock de [Produits d'hygiène féminine] durera dans les conditions actuelles ? Veuillez inclure le stock que vous pouvez avoir ailleurs.</t>
  </si>
  <si>
    <t>Q17. Combien de jours, sans compter aujourd'hui, vous faudrait-il pour réapprovisionner [Produits d'hygiène féminine] si vous passiez une commande à votre fournisseur aujourd'hui ?</t>
  </si>
  <si>
    <t>hygiene_anticipation</t>
  </si>
  <si>
    <t>selected(${shop_category}, 'eha_hygiene')</t>
  </si>
  <si>
    <t>Q18. Pensez-vous que les prix des articles d'Hygiène changeront dans le mois à venir ?</t>
  </si>
  <si>
    <t>Q19. Pourquoi pensez-vous que les prix des articles d'Hygiène vont augmenter ?</t>
  </si>
  <si>
    <t>selected(${personal_hygiene_price_evolution_expectations_ctgy},'oui_augmenteront')</t>
  </si>
  <si>
    <t>selected(${personal_hygiene_price_increase_reason_ctgy},'autre')</t>
  </si>
  <si>
    <t>Q20. Pourquoi pensez-vous que les prix des articles d'Hygiène vont diminuer ?</t>
  </si>
  <si>
    <t>selected(${personal_hygiene_price_evolution_expectations_ctgy},'oui_diminueront')</t>
  </si>
  <si>
    <t>selected(${personal_hygiene_price_decrease_reason_ctgy},'autre')</t>
  </si>
  <si>
    <t>hygiene_chaines_approvisionnement</t>
  </si>
  <si>
    <t>Q21. Votre principal fournisseur de produits d'Hygiène est-il situé dans ce cercle?</t>
  </si>
  <si>
    <t xml:space="preserve">selected(${personal_hygiene_supplier_in_marketplace_ctgy},'autre') </t>
  </si>
  <si>
    <t>Q22. Si oui, d'où proviennent les produits d'Hygiène de votre principal fournisseur ?</t>
  </si>
  <si>
    <t xml:space="preserve">selected(${personal_hygiene_supplier_in_marketplace_ctgy},'oui') </t>
  </si>
  <si>
    <t xml:space="preserve">selected(${personal_hygiene_supplier_of_supplier_location_ctgy},'en_dehors_de_ce_pays') </t>
  </si>
  <si>
    <t>Q23. Si ce n'est pas le cas, où se trouve votre principal fournisseur de produits d'Hygiène ?</t>
  </si>
  <si>
    <t xml:space="preserve">selected(${personal_hygiene_supplier_in_marketplace_ctgy},'non') </t>
  </si>
  <si>
    <t xml:space="preserve">selected(${personal_hygiene_supplier_location_outside_market_ctgy},'en_dehors_de_ce_pays') </t>
  </si>
  <si>
    <t>Q24. Votre commerce dépend-il principalement d'un seul fournisseur pour des  produits d'Hygiène ?</t>
  </si>
  <si>
    <t>personal_hygiene_supplier_unique_ctgy_other</t>
  </si>
  <si>
    <t>Q24.1. Si non ou autre, veuillez préciser le nombre approximatif de fournisseurs pour produits d'Hygiène.</t>
  </si>
  <si>
    <t>selected(${personal_hygiene_supplier_unique_ctgy}, 'non') or selected(${personal_hygiene_supplier_unique_ctgy}, 'autre')</t>
  </si>
  <si>
    <t>select_multiple r_bna_eha_hygiene</t>
  </si>
  <si>
    <t>selected(${personal_hygiene_restocking_difficulty_ctgy},'oui')</t>
  </si>
  <si>
    <t>selected(${personal_hygiene_restocking_difficulty_items_ctgy},'autre')</t>
  </si>
  <si>
    <t>selected(${personal_hygiene_restocking_difficulty_reasons_ctgy},'autre')</t>
  </si>
  <si>
    <t>health_intro</t>
  </si>
  <si>
    <t>Santé</t>
  </si>
  <si>
    <t>selected(${availability_shop_item},'ibuprofene') or selected(${availability_shop_item},'paracetamol')</t>
  </si>
  <si>
    <t>health_intro_note</t>
  </si>
  <si>
    <t>Nous allons maintenant vous posez des questions sur les types de produits de Santé que vous vendez</t>
  </si>
  <si>
    <t>ibuprofene</t>
  </si>
  <si>
    <t>Ibuprofene</t>
  </si>
  <si>
    <t>selected(${availability_shop_item}, 'ibuprofene')</t>
  </si>
  <si>
    <t>ibuprofene_std_unit_item</t>
  </si>
  <si>
    <t>Q13. Vendez-vous de l'Ibuprofene en unités de [1 plaquette de 10 pilules] ?</t>
  </si>
  <si>
    <t>ibuprofene_other_unit_item</t>
  </si>
  <si>
    <t>Q13.1. Si ce n'est pas le cas, quelle est l'unité standard que vous utilisez pour vendre d'Ibuprofene ?</t>
  </si>
  <si>
    <t>selected(${ibuprofene_std_unit_item},'non')</t>
  </si>
  <si>
    <t>ibuprofene_other_unit_conversion</t>
  </si>
  <si>
    <t xml:space="preserve">Q13.2. Quelle est la conversion de ${ibuprofene_other_unit_item} d'Ibuprofene en pilules? </t>
  </si>
  <si>
    <t>ibuprofene_unit_label</t>
  </si>
  <si>
    <t>if(${ibuprofene_std_unit_item}= 'oui', '1 plaquette 10 pilule', if(${ibuprofene_std_unit_item}= 'non', ${ibuprofene_other_unit_item}, ''))</t>
  </si>
  <si>
    <t>ibuprofene_price_input_item</t>
  </si>
  <si>
    <t>Q14. Quel est le prix de l'unité ci-dessus de l'Ibuprofene en francs CFA (XOF) ?</t>
  </si>
  <si>
    <t>ibuprofene_price_item</t>
  </si>
  <si>
    <t>if(${ibuprofene_std_unit_item}='oui', ${ibuprofene_price_input_item}, if(${ibuprofene_std_unit_item} = 'non', (${ibuprofene_price_input_item} * 10) div ${ibuprofene_other_unit_conversion}, ""))</t>
  </si>
  <si>
    <t>ibuprofene_price_input_august</t>
  </si>
  <si>
    <t xml:space="preserve">Q15. A quel prix vendiez-vous l'unité ci-dessus d'Ibuprofene en francs CFA (XOF) en août/septembre? </t>
  </si>
  <si>
    <t>ibuprofene_price_item_august</t>
  </si>
  <si>
    <t>if(${ibuprofene_std_unit_item}='oui', ${ibuprofene_price_input_august}, if(${ibuprofene_std_unit_item} = 'non', (${ibuprofene_price_input_august} * 10) div ${ibuprofene_other_unit_conversion}, ""))</t>
  </si>
  <si>
    <t>ibuprofene_stock_duration_days_item</t>
  </si>
  <si>
    <t>Q16. Pendant combien de jours, sans compter aujourd'hui, estimez-vous que votre stock d'Ibuprofene durera dans les conditions actuelles ? Veuillez inclure le stock que vous pouvez avoir ailleurs.</t>
  </si>
  <si>
    <t>ibuprofene_restock_wait_days_item</t>
  </si>
  <si>
    <t>Q17. Combien de jours, sans compter aujourd'hui, vous faudrait-il pour réapprovisionner d'Ibuprofene si vous passiez une commande à votre fournisseur aujourd'hui ?</t>
  </si>
  <si>
    <t>paracetamol</t>
  </si>
  <si>
    <t>Paracetamol</t>
  </si>
  <si>
    <t>selected(${availability_shop_item}, 'paracetamol')</t>
  </si>
  <si>
    <t>Q13. Vendez-vous du Paracetamol (Doliprane, etc…) en unités de [1 plaquette de 10 pilules] ?</t>
  </si>
  <si>
    <t>Q13.1. Si ce n'est pas le cas, quelle est l'unité standard que vous utilisez pour vendre du [Paracetamol] ?</t>
  </si>
  <si>
    <t>selected(${paracetamol_std_unit_item},'non')</t>
  </si>
  <si>
    <t>paracetamol_other_unit_conversion</t>
  </si>
  <si>
    <t xml:space="preserve">Q13.2. Quelle est la conversion de ${paracetamol_other_unit_item} de [Paracetamol] en pilules? </t>
  </si>
  <si>
    <t>paracetamol_unit_label</t>
  </si>
  <si>
    <t>if(${paracetamol_std_unit_item}= 'oui', '1 plaquette 10 pilules', if(${paracetamol_std_unit_item}= 'non', ${paracetamol_other_unit_item}, ''))</t>
  </si>
  <si>
    <t>Q14. Quel est le prix de l'unité ci-dessus de Paracetamol en francs CFA (XOF) ?</t>
  </si>
  <si>
    <t>if(${paracetamol_std_unit_item}='oui', ${paracetamol_price_input_item}, if(${paracetamol_std_unit_item} = 'non', (${paracetamol_price_input_item} * 10) div ${paracetamol_other_unit_conversion}, ""))</t>
  </si>
  <si>
    <t>paracetamol_price_input_august</t>
  </si>
  <si>
    <t xml:space="preserve">Q15. A quel prix vendiez-vous  l'unité ci-dessus de [Paracetamol]  en francs CFA (XOF) en août/septembre? </t>
  </si>
  <si>
    <t>paracetamol_price_item_august</t>
  </si>
  <si>
    <t>if(${paracetamol_std_unit_item}='oui', ${paracetamol_price_input_august}, if(${paracetamol_std_unit_item} = 'non', (${paracetamol_price_input_august} * 10) div ${paracetamol_other_unit_conversion}, ""))</t>
  </si>
  <si>
    <t>Q16. Pendant combien de jours, sans compter aujourd'hui, estimez-vous que votre stock du [Paracetamol] durera dans les conditions actuelles ? Veuillez inclure le stock que vous pouvez avoir ailleurs.</t>
  </si>
  <si>
    <t>Q17. Combien de jours, sans compter aujourd'hui, vous faudrait-il pour réapprovisionner du [Paracetamol] si vous passiez une commande à votre fournisseur aujourd'hui ?</t>
  </si>
  <si>
    <t>health_anticipation</t>
  </si>
  <si>
    <t>selected(${shop_category}, 'sante')</t>
  </si>
  <si>
    <t>Q18. Pensez-vous que les prix des articles de Santé changeront dans le mois à venir ?</t>
  </si>
  <si>
    <t>Q19. Pourquoi pensez-vous que les prix des articles de Santé vont augmenter ?</t>
  </si>
  <si>
    <t>selected(${pharmacy_price_evolution_expectations_ctgy},'oui_augmenteront')</t>
  </si>
  <si>
    <t>selected(${pharmacy_price_increase_reason_ctgy},'autre')</t>
  </si>
  <si>
    <t>Q20. Pourquoi pensez-vous que les prix des articles de Santé vont diminuer ?</t>
  </si>
  <si>
    <t>selected(${pharmacy_price_evolution_expectations_ctgy},'oui_diminueront')</t>
  </si>
  <si>
    <t>selected(${pharmacy_price_decrease_reason_ctgy},'autre')</t>
  </si>
  <si>
    <t>health_chaines_approvisionnement</t>
  </si>
  <si>
    <t>Q21. Votre principal fournisseur de produits de Santé est-il situé dans ce cercle?</t>
  </si>
  <si>
    <t xml:space="preserve">selected(${pharmacy_supplier_in_marketplace_ctgy},'autre') </t>
  </si>
  <si>
    <t>Q22. Si oui, d'où proviennent les produits de Santé de votre principal fournisseur?</t>
  </si>
  <si>
    <t xml:space="preserve">selected(${pharmacy_supplier_in_marketplace_ctgy},'oui') </t>
  </si>
  <si>
    <t xml:space="preserve">selected(${pharmacy_supplier_of_supplier_location_ctgy},'en_dehors_de_ce_pays') </t>
  </si>
  <si>
    <t>Q23. Si ce n'est pas le cas, où se trouve votre principal fournisseur de produits de Santé ?</t>
  </si>
  <si>
    <t xml:space="preserve">selected(${pharmacy_supplier_in_marketplace_ctgy},'non') </t>
  </si>
  <si>
    <t xml:space="preserve">selected(${pharmacy_supplier_location_outside_market_ctgy},'en_dehors_de_ce_pays') </t>
  </si>
  <si>
    <t>Q24. Votre commerce dépend-il principalement d'un seul fournisseur pour les produits de Santé ?</t>
  </si>
  <si>
    <t>pharmacy_supplier_unique_ctgy_other</t>
  </si>
  <si>
    <t>Q24.1. Si non ou autre, veuillez préciser le nombre approximatif de fournisseurs pour les produits de Santé.</t>
  </si>
  <si>
    <t>selected(${pharmacy_supplier_unique_ctgy}, 'non') or selected(${pharmacy_supplier_unique_ctgy}, 'autre')</t>
  </si>
  <si>
    <t>select_multiple r_bna_sante</t>
  </si>
  <si>
    <t>selected(${pharmacy_restocking_difficulty_ctgy},'oui')</t>
  </si>
  <si>
    <t>selected(${pharmacy_restocking_difficulty_items_ctgy},'autre')</t>
  </si>
  <si>
    <t>selected(${pharmacy_restocking_difficulty_reasons_ctgy},'autre')</t>
  </si>
  <si>
    <t>water_intro</t>
  </si>
  <si>
    <t>EHA - Eau</t>
  </si>
  <si>
    <t xml:space="preserve">selected(${availability_shop_item},'potable_sachet') or selected(${availability_shop_item},'potable_bouteille') </t>
  </si>
  <si>
    <t>water_intro_note</t>
  </si>
  <si>
    <t>Nous allons maintenant vous posez des questions sur les types de produits d'Eau que vous vendez</t>
  </si>
  <si>
    <t>eau_sachet</t>
  </si>
  <si>
    <t>Eau potable, sachet</t>
  </si>
  <si>
    <t>selected(${availability_shop_item}, 'potable_sachet')</t>
  </si>
  <si>
    <t>Q13. Vendez-vous [Sachet d'eau potable] en unités de [1 Sachet de 500ml] ?</t>
  </si>
  <si>
    <t>water_sachet_other_unit_item</t>
  </si>
  <si>
    <t>Q13.1. Si ce n'est pas le cas, quelle est l'unité standard que vous utilisez pour vendre [Sachet d'eau potable] ?</t>
  </si>
  <si>
    <t>selected(${water_sachet_std_unit_item},'non')</t>
  </si>
  <si>
    <t>water_sachet_other_unit_conversion</t>
  </si>
  <si>
    <t xml:space="preserve">Q13.2. Quelle est la conversion de ${water_sachet_other_unit_item} de [Sachet d'eau potable] en Litre? </t>
  </si>
  <si>
    <t>water_sachet_unit_label</t>
  </si>
  <si>
    <t>if(${water_sachet_std_unit_item}= 'oui', '0.5 L', if(${water_sachet_std_unit_item}= 'non', ${water_sachet_other_unit_item}, ''))</t>
  </si>
  <si>
    <t>Q14. Quel est le prix de cette unité de [Sachet d'eau potable] en francs CFA (XOF) ?</t>
  </si>
  <si>
    <t>if(${water_sachet_std_unit_item}='oui', ${water_sachet_price_input_item}, if(${water_sachet_std_unit_item} = 'non', (${water_sachet_price_input_item} * 0.5) div ${water_sachet_other_unit_conversion}, ""))</t>
  </si>
  <si>
    <t>water_sachet_price_input_august</t>
  </si>
  <si>
    <t xml:space="preserve">Q15. A quel prix vendiez-vous cette unité de [Sachet d'eau potable]  en francs CFA (XOF) en août/septembre? </t>
  </si>
  <si>
    <t>water_sachet_price_item_august</t>
  </si>
  <si>
    <t>if(${water_sachet_std_unit_item}='oui', ${water_sachet_price_input_august}, if(${water_sachet_std_unit_item} = 'non', (${water_sachet_price_input_august} * 0.5) div ${water_sachet_other_unit_conversion}, ""))</t>
  </si>
  <si>
    <t>Q16. Pendant combien de jours, sans compter aujourd'hui, estimez-vous que votre stock de [Sachet d'eau potable] durera dans les conditions actuelles ? Veuillez inclure le stock que vous pouvez avoir ailleurs.</t>
  </si>
  <si>
    <t>Q17. Combien de jours, sans compter aujourd'hui, vous faudrait-il pour réapprovisionner [Sachet d'eau potable] si vous passiez une commande à votre fournisseur aujourd'hui ?</t>
  </si>
  <si>
    <t>eau_bouteille</t>
  </si>
  <si>
    <t>Eau potable, bouteille</t>
  </si>
  <si>
    <t>selected(${availability_shop_item}, 'potable_bouteille')</t>
  </si>
  <si>
    <t>Q13. Vendez-vous [Bouteilles d'eau potable ] en unités de [1 bouteille de 1,5L] ?</t>
  </si>
  <si>
    <t>water_bottle_other_unit_item</t>
  </si>
  <si>
    <t>Q13.1. Si ce n'est pas le cas, quelle est l'unité standard que vous utilisez pour vendre [Bouteilles d'eau potable] ?</t>
  </si>
  <si>
    <t>selected(${water_bottle_std_unit_item},'non')</t>
  </si>
  <si>
    <t>water_bottle_other_unit_conversion</t>
  </si>
  <si>
    <t xml:space="preserve">Q13.2. Quelle est la conversion de ${water_bottle_other_unit_item} de [Bouteilles d'eau potable] en Litre? </t>
  </si>
  <si>
    <t>water_bottle_unit_label</t>
  </si>
  <si>
    <t>if(${water_bottle_std_unit_item}= 'oui', '1,5 L', if(${water_bottle_std_unit_item}= 'non', ${water_bottle_other_unit_item}, ''))</t>
  </si>
  <si>
    <t>Q14. Quel est le prix de cette unité de [Bouteilles d'eau potable ] en [XOF] ?</t>
  </si>
  <si>
    <t>if(${water_bottle_std_unit_item}='oui', ${water_bottle_price_input_item}, if(${water_bottle_std_unit_item} = 'non', (${water_bottle_price_input_item} * 1.5) div ${water_bottle_other_unit_conversion}, ""))</t>
  </si>
  <si>
    <t>water_bottle_price_input_august</t>
  </si>
  <si>
    <t xml:space="preserve">Q15. A quel prix vendiez-vous cette unité de [Bouteilles d'eau potable ]  en francs CFA (XOF) en août/septembre? </t>
  </si>
  <si>
    <t>water_bottle_price_item_august</t>
  </si>
  <si>
    <t>if(${water_bottle_std_unit_item}='oui', ${water_bottle_price_input_august}, if(${water_bottle_std_unit_item} = 'non', (${water_bottle_price_input_august} * 1.5) div ${water_bottle_other_unit_conversion}, ""))</t>
  </si>
  <si>
    <t>Q16. Pendant combien de jours, sans compter aujourd'hui, estimez-vous que votre stock de [Bouteilles d'eau potable ] durera dans les conditions actuelles ? Veuillez inclure le stock que vous pouvez avoir ailleurs.</t>
  </si>
  <si>
    <t>Q17. Combien de jours, sans compter aujourd'hui, vous faudrait-il pour réapprovisionner [Bouteilles d'eau potable ] si vous passiez une commande à votre fournisseur aujourd'hui ?</t>
  </si>
  <si>
    <t>eau_anticipation</t>
  </si>
  <si>
    <t>selected(${shop_category}, 'eha_eau')</t>
  </si>
  <si>
    <t>Q18. Pensez-vous que les prix des articles d'Eau changeront dans le mois à venir ?</t>
  </si>
  <si>
    <t>Q19. Pourquoi pensez-vous que les prix des articles d'Eau vont augmenter ?</t>
  </si>
  <si>
    <t>selected(${water_price_evolution_expectations_ctgy},'oui_augmenteront')</t>
  </si>
  <si>
    <t>selected(${water_price_increase_reason_ctgy},'autre')</t>
  </si>
  <si>
    <t>Q20. Pourquoi pensez-vous que les prix des articles d'Eau vont diminuer ?</t>
  </si>
  <si>
    <t>selected(${water_price_evolution_expectations_ctgy},'oui_diminueront')</t>
  </si>
  <si>
    <t>selected(${water_price_decrease_reason_ctgy},'autre')</t>
  </si>
  <si>
    <t>eau_chaines_approvisionnement</t>
  </si>
  <si>
    <t>Q21. Votre principal fournisseur d'Eau est-il situé dans ce cercle?</t>
  </si>
  <si>
    <t xml:space="preserve">selected(${water_supplier_in_marketplace_ctgy},'autre') </t>
  </si>
  <si>
    <t>Q22. Si oui, d'où proviennent les articles d'Eau de votre principal fournisseur ?</t>
  </si>
  <si>
    <t xml:space="preserve">selected(${water_supplier_in_marketplace_ctgy},'oui') </t>
  </si>
  <si>
    <t xml:space="preserve">selected(${water_supplier_of_supplier_location_ctgy},'en_dehors_de_ce_pays') </t>
  </si>
  <si>
    <t>Q23. Si ce n'est pas le cas, où se trouve votre principal fournisseur d'Eau ?</t>
  </si>
  <si>
    <t xml:space="preserve">selected(${water_supplier_in_marketplace_ctgy},'non') </t>
  </si>
  <si>
    <t xml:space="preserve">selected(${water_supplier_location_outside_market_ctgy},'en_dehors_de_ce_pays') </t>
  </si>
  <si>
    <t>Q24. Votre commerce dépend-il principalement d'un seul fournisseur pour l'Eau ?</t>
  </si>
  <si>
    <t>water_supplier_unique_ctgy_other</t>
  </si>
  <si>
    <t>Q24.1. Si non ou autre, veuillez préciser le nombre approximatif de fournisseurs pour l'Eau.</t>
  </si>
  <si>
    <t>selected(${water_supplier_unique_ctgy}, 'non') or selected(${water_supplier_unique_ctgy}, 'autre')</t>
  </si>
  <si>
    <t>select_multiple r_bna_eha_eau</t>
  </si>
  <si>
    <t>selected(${water_restocking_difficulty_ctgy},'oui')</t>
  </si>
  <si>
    <t>selected(${water_restocking_difficulty_items_ctgy},'autre')</t>
  </si>
  <si>
    <t>selected(${water_restocking_difficulty_reasons_ctgy},'autre')</t>
  </si>
  <si>
    <t>energy_intro</t>
  </si>
  <si>
    <t>Energie</t>
  </si>
  <si>
    <t xml:space="preserve">selected(${availability_shop_item},'charbon_bois') or selected(${availability_shop_item},'bois') or selected(${availability_shop_item},'cylindre_a_gas') </t>
  </si>
  <si>
    <t>energy_intro_note</t>
  </si>
  <si>
    <t>Nous allons maintenant vous posez des questions sur les types de produits d'Energie que vous vendez</t>
  </si>
  <si>
    <t>charbon_bois</t>
  </si>
  <si>
    <t>Charbon de bois</t>
  </si>
  <si>
    <t>selected(${availability_shop_item}, 'charbon_bois')</t>
  </si>
  <si>
    <t>Q13. Vendez-vous du [Charbon Bois] en unités de [sachet de 1 Kg] ?</t>
  </si>
  <si>
    <t>Q13.1. Si ce n'est pas le cas, quelle est l'unité standard que vous utilisez pour vendre [Charbon Bois] ?</t>
  </si>
  <si>
    <t>selected(${charcoal_std_unit_item},'non')</t>
  </si>
  <si>
    <t>charcoal_other_unit_conversion</t>
  </si>
  <si>
    <t xml:space="preserve">Q13.2. Quelle est la conversion de ${charcoal_other_unit_item} de [Charbon Bois] en gramme? </t>
  </si>
  <si>
    <t>charcoal_unit_label</t>
  </si>
  <si>
    <t>if(${charcoal_std_unit_item}= 'oui', '1 kg', if(${charcoal_std_unit_item}= 'non', ${charcoal_other_unit_item}, ''))</t>
  </si>
  <si>
    <t>Q14. Quel est le prix de l'unité ci-dessus du [Charbon Bois] en [XOF] ?</t>
  </si>
  <si>
    <t>if(${charcoal_std_unit_item}='oui', ${charcoal_price_input_item}, if(${charcoal_std_unit_item} = 'non', (${charcoal_price_input_item} * 1000) div ${charcoal_other_unit_conversion}, ""))</t>
  </si>
  <si>
    <t>charcoal_price_input_august</t>
  </si>
  <si>
    <t xml:space="preserve">Q15. A quel prix vendiez-vousl'unité ci-dessus de [Charbon Bois] en francs CFA (XOF) en août/septembre? </t>
  </si>
  <si>
    <t>charcoal_price_item_august</t>
  </si>
  <si>
    <t>if(${charcoal_std_unit_item}='oui', ${charcoal_price_input_august}, if(${charcoal_std_unit_item} = 'non', (${charcoal_price_input_august} * 1000) div ${charcoal_other_unit_conversion}, ""))</t>
  </si>
  <si>
    <t>Q16. Pendant combien de jours, sans compter aujourd'hui, estimez-vous que votre stock du [Charbon Bois] durera dans les conditions actuelles ? Veuillez inclure le stock que vous pouvez avoir ailleurs.</t>
  </si>
  <si>
    <t>Q17. Combien de jours, sans compter aujourd'hui, vous faudrait-il pour réapprovisionner du [Charbon Bois] si vous passiez une commande à votre fournisseur aujourd'hui ?</t>
  </si>
  <si>
    <t>bois</t>
  </si>
  <si>
    <t>Bois</t>
  </si>
  <si>
    <t>selected(${availability_shop_item}, 'bois')</t>
  </si>
  <si>
    <t>Q13. Vendez-vous du [Bois] en unités de [sachet de 1 Kg] ?</t>
  </si>
  <si>
    <t>Q13.1. Si ce n'est pas le cas, quelle est l'unité standard que vous utilisez pour vendre [Bois] ?</t>
  </si>
  <si>
    <t>selected(${firewood_std_unit_item},'non')</t>
  </si>
  <si>
    <t>firewood_other_unit_conversion</t>
  </si>
  <si>
    <t xml:space="preserve">Q13.2. Quelle est la conversion de ${firewood_other_unit_item} de [Bois] en kilogramme? </t>
  </si>
  <si>
    <t>firewood_unit_label</t>
  </si>
  <si>
    <t>if(${firewood_std_unit_item}= 'oui', '1 kg', if(${firewood_std_unit_item}= 'non', ${firewood_other_unit_item}, ''))</t>
  </si>
  <si>
    <t>Q14. Quel est le prix de l'unité ci-dessus de [Bois] en [XOF] ?</t>
  </si>
  <si>
    <t>if(${firewood_std_unit_item}='oui', ${firewood_price_input_item}, if(${firewood_std_unit_item} = 'non', (${firewood_price_input_item} * 1000) div ${firewood_other_unit_conversion}, ""))</t>
  </si>
  <si>
    <t>firewood_price_input_august</t>
  </si>
  <si>
    <t xml:space="preserve">Q15. A quel prix vendiez-vousl'unité ci-dessus de [Bois] en francs CFA (XOF) en août/septembre? </t>
  </si>
  <si>
    <t>firewood_price_item_august</t>
  </si>
  <si>
    <t>if(${firewood_std_unit_item}='oui', ${firewood_price_input_august}, if(${firewood_std_unit_item} = 'non', (${firewood_price_input_august} * 1000) div ${firewood_other_unit_conversion}, ""))</t>
  </si>
  <si>
    <t>Q16. Pendant combien de jours, sans compter aujourd'hui, estimez-vous que votre stock du [Bois] durera dans les conditions actuelles ? Veuillez inclure le stock que vous pouvez avoir ailleurs.</t>
  </si>
  <si>
    <t>Q17. Combien de jours, sans compter aujourd'hui, vous faudrait-il pour réapprovisionner du [Bois] si vous passiez une commande à votre fournisseur aujourd'hui ?</t>
  </si>
  <si>
    <t>cylindre_gaz</t>
  </si>
  <si>
    <t>Cylindre à gaz</t>
  </si>
  <si>
    <t>selected(${availability_shop_item}, 'cylindre_a_gas')</t>
  </si>
  <si>
    <t>Q13. Vendez-vous des  [Cylindre à gaz] en unités de [1 Cylindre de 6L] ?</t>
  </si>
  <si>
    <t>Q13.1. Si ce n'est pas le cas, quelle est l'unité standard que vous utilisez pour vendre [Cylindre à gaz] ?</t>
  </si>
  <si>
    <t>selected(${cooking_fuel_std_unit_item},'non')</t>
  </si>
  <si>
    <t>cooking_fuel_other_unit_conversion</t>
  </si>
  <si>
    <t xml:space="preserve">Q13.2. Quelle est la conversion de ${cooking_fuel_other_unit_item} de [Cyliindre à gaz] en Litre? </t>
  </si>
  <si>
    <t>cooking_fuel_unit_label</t>
  </si>
  <si>
    <t>if(${cooking_fuel_std_unit_item}= 'oui', '6 L', if(${cooking_fuel_std_unit_item}= 'non', ${cooking_fuel_other_unit_item}, ''))</t>
  </si>
  <si>
    <t>Q14. Quel est le prix de l'unité ci-dessus des  [Cylindre à gaz] en francs CFA (XOF) ?</t>
  </si>
  <si>
    <t>if(${cooking_fuel_std_unit_item}='oui', ${cooking_fuel_price_input_item}, if(${cooking_fuel_std_unit_item} = 'non', (${cooking_fuel_price_input_item} * 6) div ${cooking_fuel_other_unit_conversion}, ""))</t>
  </si>
  <si>
    <t>cooking_fuel_price_input_august</t>
  </si>
  <si>
    <t xml:space="preserve">Q15. A quel prix vendiez-vousl'unité ci-dessus de [Cylindre à gaz] en francs CFA (XOF) en août/septembre? </t>
  </si>
  <si>
    <t>cooking_fuel_price_item_august</t>
  </si>
  <si>
    <t>if(${cooking_fuel_std_unit_item}='oui', ${cooking_fuel_price_input_august}, if(${cooking_fuel_std_unit_item} = 'non', (${cooking_fuel_price_input_august} * 6) div ${cooking_fuel_other_unit_conversion}, ""))</t>
  </si>
  <si>
    <t>Q16. Pendant combien de jours, sans compter aujourd'hui, estimez-vous que votre stock des  [Cylindre à gaz] durera dans les conditions actuelles ? Veuillez inclure le stock que vous pouvez avoir ailleurs.</t>
  </si>
  <si>
    <t>Q17. Combien de jours, sans compter aujourd'hui, vous faudrait-il pour réapprovisionner des  [Cylindre à gaz] si vous passiez une commande à votre fournisseur aujourd'hui ?</t>
  </si>
  <si>
    <t>energie_anticipation</t>
  </si>
  <si>
    <t>selected(${shop_category}, 'energie')</t>
  </si>
  <si>
    <t>Q18. Pensez-vous que les prix des articles d'Energie changeront dans le mois à venir ?</t>
  </si>
  <si>
    <t>Q19. Pourquoi pensez-vous que les prix des articles d'Energie vont augmenter ?</t>
  </si>
  <si>
    <t>selected(${energy_price_evolution_expectations_ctgy},'oui_augmenteront')</t>
  </si>
  <si>
    <t>selected(${energy_price_increase_reason_ctgy},'autre')</t>
  </si>
  <si>
    <t>Q20. Pourquoi pensez-vous que les prix des articles d'Energie vont diminuer ?</t>
  </si>
  <si>
    <t>selected(${energy_price_evolution_expectations_ctgy},'oui_diminueront')</t>
  </si>
  <si>
    <t>selected(${energy_price_decrease_reason_ctgy},'autre')</t>
  </si>
  <si>
    <t>energie_chaines_approvisionnement</t>
  </si>
  <si>
    <t>Q21. Votre principal fournisseur d'Energie est-il situé dans ce cercle?</t>
  </si>
  <si>
    <t xml:space="preserve">selected(${energy_supplier_in_marketplace_ctgy},'autre') </t>
  </si>
  <si>
    <t xml:space="preserve">Q22. Si oui, d'où proviennent les articles d'Energie de votre principal fournisseur? </t>
  </si>
  <si>
    <t xml:space="preserve">selected(${energy_supplier_in_marketplace_ctgy},'oui') </t>
  </si>
  <si>
    <t xml:space="preserve">selected(${energy_supplier_of_supplier_location_ctgy},'en_dehors_de_ce_pays') </t>
  </si>
  <si>
    <t>Q23. Si ce n'est pas le cas, où se trouve votre principal fournisseur d'Energie ?</t>
  </si>
  <si>
    <t xml:space="preserve">selected(${energy_supplier_in_marketplace_ctgy},'non') </t>
  </si>
  <si>
    <t xml:space="preserve">selected(${energy_supplier_location_outside_market_ctgy},'en_dehors_de_ce_pays') </t>
  </si>
  <si>
    <t>Q24. Votre commerce dépend-il principalement d'un seul fournisseur pour  l'Energie ?</t>
  </si>
  <si>
    <t>energy_supplier_unique_ctgy_other</t>
  </si>
  <si>
    <t>Q24.1. Si non ou autre, veuillez préciser le nombre approximatif de fournisseurs pour l'Energie.</t>
  </si>
  <si>
    <t>selected(${energy_supplier_unique_ctgy}, 'non') or selected(${energy_supplier_unique_ctgy}, 'autre')</t>
  </si>
  <si>
    <t>select_multiple r_bna_energie</t>
  </si>
  <si>
    <t>selected(${energy_restocking_difficulty_ctgy},'oui')</t>
  </si>
  <si>
    <t>selected(${energy_restocking_difficulty_items_ctgy},'autre')</t>
  </si>
  <si>
    <t>selected(${energy_restocking_difficulty_reasons_ctgy},'autre')</t>
  </si>
  <si>
    <t>disponibilite</t>
  </si>
  <si>
    <t>Disponibilité</t>
  </si>
  <si>
    <t>disponibilite_ba</t>
  </si>
  <si>
    <t>Disponibilité Biens Alimentaires</t>
  </si>
  <si>
    <t xml:space="preserve">selected(${shop_category}, 'cereales') or selected(${shop_category}, 'tubercules_ou_racines') or selected(${shop_category}, 'legumes_a_feuilles_vertes') or selected(${shop_category}, 'produits_animaux') or selected(${shop_category}, 'legumineuses_noisettes') or selected(${shop_category}, 'lait_et_autres_produits_laitiers') or  selected(${shop_category}, 'condiments') </t>
  </si>
  <si>
    <t>availability_cereals_intro</t>
  </si>
  <si>
    <t xml:space="preserve">Q30. Comment décririez-vous la disponibilité actuelle des  Produits alimentaires suivants dans ce marché? </t>
  </si>
  <si>
    <t>&lt;span style="color:red"&gt;**Note: Si vous ne vendez pas certains de ces produits, répondez selon vos observations**&lt;/span&gt;</t>
  </si>
  <si>
    <t>select_one r_disponibilite</t>
  </si>
  <si>
    <t>Q30.1. Mil (sorgho)</t>
  </si>
  <si>
    <t>Q30.2. Petit mil</t>
  </si>
  <si>
    <t>Q30.3. Maïs blanc</t>
  </si>
  <si>
    <t>Q30.4. Maïs jaune</t>
  </si>
  <si>
    <t>Q30.5. Riz local</t>
  </si>
  <si>
    <t>Q30.6. Riz importé</t>
  </si>
  <si>
    <t>Q30.7. Semoule</t>
  </si>
  <si>
    <t>Q30.8. Pommes de terre</t>
  </si>
  <si>
    <t>Q30.9. Patates douces</t>
  </si>
  <si>
    <t>Q30.10. Tomates</t>
  </si>
  <si>
    <t>Q30.11. Oignons</t>
  </si>
  <si>
    <t>Q30.12. Carottes</t>
  </si>
  <si>
    <t>Q30.13. Viande avec os (bœuf)</t>
  </si>
  <si>
    <t>Q30.14. Viande avec os (mouton)</t>
  </si>
  <si>
    <t>Q30.15. Volaille</t>
  </si>
  <si>
    <t>Q30.16. Œufs</t>
  </si>
  <si>
    <t>beans_availability_market_item</t>
  </si>
  <si>
    <t>Q30.17. Haricots (niébé)</t>
  </si>
  <si>
    <t>Q30.18. Lait en poudre</t>
  </si>
  <si>
    <t>Q30.19. Lait frais</t>
  </si>
  <si>
    <t>Q30.20. Huile d'arachide</t>
  </si>
  <si>
    <t>Q30.21. Huile de palme</t>
  </si>
  <si>
    <t>Q30.22. Sucre en poudre</t>
  </si>
  <si>
    <t>disponibilite_nba</t>
  </si>
  <si>
    <t>Disponibilité Biens Non Alimentaires</t>
  </si>
  <si>
    <t>selected(${shop_category}, 'abri') or selected(${shop_category}, 'eha_hygiene') or selected(${shop_category}, 'sante')</t>
  </si>
  <si>
    <t>availability_nba_intro</t>
  </si>
  <si>
    <t>Q31. Comment décririez-vous la disponibilité actuelle des Biens Non Alimentaires suivants dans ce marché?</t>
  </si>
  <si>
    <t>Q31.1 Moustiquaire à filet insecticide</t>
  </si>
  <si>
    <t>Q31.2 Produits d'hygiène féminine</t>
  </si>
  <si>
    <t>Q31.3 Savons de toilette (180g)</t>
  </si>
  <si>
    <t>Q31.4 Savons de lessive (180g)</t>
  </si>
  <si>
    <t>ibuprofene_availability_market_item</t>
  </si>
  <si>
    <t>Q31.5 Ibuprofene</t>
  </si>
  <si>
    <t>Q31.6 Paracetamol</t>
  </si>
  <si>
    <t>disponibilite_eau</t>
  </si>
  <si>
    <t xml:space="preserve">Disponibilité Eau </t>
  </si>
  <si>
    <t>availability_eau_intro</t>
  </si>
  <si>
    <t>Q32.  Comment décririez-vous la disponibilité actuelle des Produits d'Eau suivants dans ce marché?</t>
  </si>
  <si>
    <t>Q32.1. Sachet d'éau potable de 500ml</t>
  </si>
  <si>
    <t>Q32.2.  Bouteilles d'eau potable de 1,5L</t>
  </si>
  <si>
    <t>disponibilite_energie</t>
  </si>
  <si>
    <t>Disponibilité Energie</t>
  </si>
  <si>
    <t>availability_energie_intro</t>
  </si>
  <si>
    <t>Q33. Comment décririez-vous la disponibilité actuelle des Produits Energie suivants dans ce marché?</t>
  </si>
  <si>
    <t>Q33.1. Charbon Bois</t>
  </si>
  <si>
    <t>Q33.2.  Bois</t>
  </si>
  <si>
    <t>Q33.3. Cylindre à gaz</t>
  </si>
  <si>
    <t>market_functionality</t>
  </si>
  <si>
    <t>Marché</t>
  </si>
  <si>
    <t>select_multiple r_type_de_paiement</t>
  </si>
  <si>
    <t>Q36. Quels types de paiement acceptez-vous de la part de vos clients ?</t>
  </si>
  <si>
    <t>Q36.1. Si autre, veuillez préciser</t>
  </si>
  <si>
    <t>selected(${mfs_in3_accepted_payment_modality_sm},'autre')</t>
  </si>
  <si>
    <t>Q37. Appliquez-vous une majoration aux clients qui choisissent d'utiliser certains types de paiement ?</t>
  </si>
  <si>
    <t>count-selected(${mfs_in3_accepted_payment_modality_sm}) &gt; 1</t>
  </si>
  <si>
    <t>mfs_in4_payment_modality_price_difference_other</t>
  </si>
  <si>
    <t>Q37.1. Si oui, quels types de paiement?</t>
  </si>
  <si>
    <t>selected(${mfs_in3_accepted_payment_modality_sm}, name)</t>
  </si>
  <si>
    <t>selected(${mfs_in4_payment_modality_price_difference_yn},'oui')</t>
  </si>
  <si>
    <t>select_one r_change</t>
  </si>
  <si>
    <t>Q38. Le nombre de vendeurs opérant sur ce marché a-t-il changé par rapport à il y a un mois ?</t>
  </si>
  <si>
    <t>select_one r_change_pourcentage</t>
  </si>
  <si>
    <t>Q38.1. Si augmenté : Selon vos estimations, quel est le pourcentage d’augmentation du nombre de vendeurs par rapport au mois dernier ?</t>
  </si>
  <si>
    <t>selected(${MLI_shop_number_change_so},'augmente')</t>
  </si>
  <si>
    <t>Q38.2. Si diminué : Selon vos estimations, quel est le pourcentage de diminution du nombre de vendeurs par rapport au mois dernier ?</t>
  </si>
  <si>
    <t>selected(${MLI_shop_number_change_so},'diminue')</t>
  </si>
  <si>
    <t>Q39. Le nombre de clients venant à votre boutique par semaine a-t-il changé par rapport à il y a un mois ?</t>
  </si>
  <si>
    <t>Q39.1. Si augmenté : Selon vos estimations, quel est le pourcentage d'augmentation du nombre de clients venant à votre boutique par semaine par rapport au mois dernier ?</t>
  </si>
  <si>
    <t>selected(${MLI_costumer_number_change_yn},'augmente')</t>
  </si>
  <si>
    <t>Q39.2. Si diminué : Selon vos estimations, quel est le pourcentage de diminution du nombre de clients venant à votre boutique par semaine par rapport au mois dernier?</t>
  </si>
  <si>
    <t>selected(${MLI_costumer_number_change_yn},'diminue')</t>
  </si>
  <si>
    <t>select_multiple r_problemes</t>
  </si>
  <si>
    <t xml:space="preserve">Q40. Au cours de ce dernier mois, des problèmes ont-ils empêché des clients ou des commerçants de se rendre physiquement sur ce marché, d'y travailler ou d'y faire des achats ?
</t>
  </si>
  <si>
    <t>not(selected(.,'aucun') and count-selected( . ) &gt; 1)  and not(selected(.,'nsp') and count-selected( . ) &gt; 1) and not(selected(.,'nspr') and count-selected( . ) &gt; 1) and count-selected( . ) &gt;= 1</t>
  </si>
  <si>
    <t>Ne peut pas sélectionner "Aucun" ou "Ne sait pas" ou "Préfère ne pas répondre" avec une autre option de réponse</t>
  </si>
  <si>
    <t>Q40.1. Si autre, veuillez préciser</t>
  </si>
  <si>
    <t>selected(${mfs_ac1_physical_access_mkt_issues_sm},'autre')</t>
  </si>
  <si>
    <t>select_multiple r_groupes_de_personnes</t>
  </si>
  <si>
    <t>Q41. Au cours du dernier mois, y a-t-il eu des groupes de personnes qui ont parfois évité de venir sur ce marché en raison de la discrimination, de l'exclusion ou parce qu'ils ne se sentaient pas les bienvenus ?</t>
  </si>
  <si>
    <t>not(selected(.,'aucun') and count-selected( . ) &gt; 1) and not(selected(.,'nsp') and count-selected( . ) &gt; 1) and not(selected(.,'nspr') and count-selected( . ) &gt; 1) and count-selected( . ) &gt;= 1</t>
  </si>
  <si>
    <t>Q42. Au cours du dernier mois, avez-vous observé ou entendu parler d'incidents de sécurité ou de sûreté ayant eu lieu sur ce marché ?</t>
  </si>
  <si>
    <t>select_multiple r_incidents_de_securite_au_marche_type</t>
  </si>
  <si>
    <t>Q43. Quels types d'incidents de sécurité ou de sûreté avez-vous observés ou entendus ?</t>
  </si>
  <si>
    <t>selected(${mfs_ac4_physical_access_security_issues_yn},'oui')</t>
  </si>
  <si>
    <t>mfs_ac4_physical_access_security_issues_sm_other</t>
  </si>
  <si>
    <t>Q43.1. Si autre, veuillez préciser</t>
  </si>
  <si>
    <t>selected(${mfs_ac4_physical_access_security_issues_sm},'autre')</t>
  </si>
  <si>
    <t>select_multiple r_difficultes_financieres</t>
  </si>
  <si>
    <t>Q44. Les clients de votre magasin font-ils face à des difficultés financières lorsqu’ils se rendent chez vous ou qu’ils paient les marchandises dont ils ont besoin ?</t>
  </si>
  <si>
    <t>Q44.1. Si autre, veuillez préciser</t>
  </si>
  <si>
    <t>selected(${mfs_af2_financial_challenges_customers_sm},'autre')</t>
  </si>
  <si>
    <t>Q45. Pensez aux articles les plus populaires que vous vendez. Si nous vous demandions quel prix vos fournisseurs vous factureront pour ces articles dans un mois, pensez-vous que vous pourriez le deviner correctement ?</t>
  </si>
  <si>
    <t>select_multiple r_approviosionnement</t>
  </si>
  <si>
    <t>Q46. Éprouvez-vous actuellement des difficultés à maintenir votre établissement opérationnel et bien approvisionné ?</t>
  </si>
  <si>
    <t>Q46.1. Si autre, veuillez préciser</t>
  </si>
  <si>
    <t>selected(${mfs_re4_shop_operational_difficulties_sm},'autre')</t>
  </si>
  <si>
    <t>select_one r_stockage_securise</t>
  </si>
  <si>
    <t>Q47. Au cours des derniers 7 jours, avez-vous eu accès à une installation de stockage (entrepôt, etc…) verrouillée et sécurisée dans votre établissement commercial ou votre marché ?</t>
  </si>
  <si>
    <t>Q47.1. Si autre, veuillez préciser</t>
  </si>
  <si>
    <t>selected(${mfs_in2_available_storage_facility_so},'autre')</t>
  </si>
  <si>
    <t>Q48. Avez-vous d'autres commentaires que vous souhaitez partager sur votre magasin ou votre marché ?</t>
  </si>
  <si>
    <t>geopoint</t>
  </si>
  <si>
    <t>l_gender</t>
  </si>
  <si>
    <t>Age du/de la commerçant.e</t>
  </si>
  <si>
    <t>Genre</t>
  </si>
  <si>
    <t>1. Masculin 2. Féminin 3. pnpr</t>
  </si>
  <si>
    <t>r_sold</t>
  </si>
  <si>
    <t xml:space="preserve"> Parmi les produits de cette liste, quels sont les produits que vous vendez cette semaine?</t>
  </si>
  <si>
    <t>Si ce n'est pas le cas, quelle est l'unité standard que vous utilisez pour vendre Mil (sorgho) ?</t>
  </si>
  <si>
    <t>Quelle est la conversion de ${millet_other_unit_item} de Mil (sorgho) en gramme?</t>
  </si>
  <si>
    <t>list_name</t>
  </si>
  <si>
    <t>filter_admin1</t>
  </si>
  <si>
    <t>filter_admin2</t>
  </si>
  <si>
    <t>filter_product_type</t>
  </si>
  <si>
    <t>bamako</t>
  </si>
  <si>
    <t>bankass</t>
  </si>
  <si>
    <t>Bankass</t>
  </si>
  <si>
    <t>gao</t>
  </si>
  <si>
    <t>kati</t>
  </si>
  <si>
    <t>Kati</t>
  </si>
  <si>
    <t>kayes</t>
  </si>
  <si>
    <t>kidal</t>
  </si>
  <si>
    <t>kita</t>
  </si>
  <si>
    <t>Kita</t>
  </si>
  <si>
    <t>koulikoro</t>
  </si>
  <si>
    <t>koro</t>
  </si>
  <si>
    <t>Koro</t>
  </si>
  <si>
    <t>menaka</t>
  </si>
  <si>
    <t>Menaka</t>
  </si>
  <si>
    <t>mopti</t>
  </si>
  <si>
    <t>nara</t>
  </si>
  <si>
    <t>Nara</t>
  </si>
  <si>
    <t>segou</t>
  </si>
  <si>
    <t>Segou</t>
  </si>
  <si>
    <t>sevare</t>
  </si>
  <si>
    <t>Sevare</t>
  </si>
  <si>
    <t>sikasso</t>
  </si>
  <si>
    <t>tombouctou</t>
  </si>
  <si>
    <t>code_evaluateur</t>
  </si>
  <si>
    <t>r_organisation_nom</t>
  </si>
  <si>
    <t>reach</t>
  </si>
  <si>
    <t>REACH</t>
  </si>
  <si>
    <t>acped</t>
  </si>
  <si>
    <t>ACPED</t>
  </si>
  <si>
    <t>acted</t>
  </si>
  <si>
    <t>Acted</t>
  </si>
  <si>
    <t>engim</t>
  </si>
  <si>
    <t>ENGIM</t>
  </si>
  <si>
    <t>weworld</t>
  </si>
  <si>
    <t>WeWorld</t>
  </si>
  <si>
    <t>autre</t>
  </si>
  <si>
    <t>Autre</t>
  </si>
  <si>
    <t>r_collecte_de_donnees_type</t>
  </si>
  <si>
    <t>face_a_face</t>
  </si>
  <si>
    <t>Face à face</t>
  </si>
  <si>
    <t>a_distance</t>
  </si>
  <si>
    <t>A distance</t>
  </si>
  <si>
    <t>r_type_de_fournisseur</t>
  </si>
  <si>
    <t>magasin_general</t>
  </si>
  <si>
    <t>Magasin général pour l'alimentation et les articles de première nécessité</t>
  </si>
  <si>
    <t>magasin_specialise</t>
  </si>
  <si>
    <t>Magasin spécialisé dans un bâtiment commercial</t>
  </si>
  <si>
    <t>stand_permanent</t>
  </si>
  <si>
    <t>Stand permanent sur un marché</t>
  </si>
  <si>
    <t>vendeur_en_plein_air</t>
  </si>
  <si>
    <t>Vendeur en plein air</t>
  </si>
  <si>
    <t>cereales</t>
  </si>
  <si>
    <t>Céréales (sorgho, petit mil, maïs, riz, semoule)</t>
  </si>
  <si>
    <t>tubercules_ou_racines</t>
  </si>
  <si>
    <t>Tubercules ou racines (pommes de terre, etc)</t>
  </si>
  <si>
    <t>legumes_a_feuilles_vertes</t>
  </si>
  <si>
    <t>Légumes à feuilles vertes (tomates, carottes)</t>
  </si>
  <si>
    <t xml:space="preserve">produits_animaux </t>
  </si>
  <si>
    <t>Viandes</t>
  </si>
  <si>
    <t>legumineuses_noisettes</t>
  </si>
  <si>
    <t>Légumineuses / noisettes (niébé)</t>
  </si>
  <si>
    <t>lait_et_autres_produits_laitiers</t>
  </si>
  <si>
    <t>condiments</t>
  </si>
  <si>
    <t>Huiles, Condiments, Œufs</t>
  </si>
  <si>
    <t>abri</t>
  </si>
  <si>
    <t>Articles de maison / Mousquitaire</t>
  </si>
  <si>
    <t>eha_hygiene</t>
  </si>
  <si>
    <t>sante</t>
  </si>
  <si>
    <t>Produits de Santé</t>
  </si>
  <si>
    <t>eha_eau</t>
  </si>
  <si>
    <t>Eau</t>
  </si>
  <si>
    <t>energie</t>
  </si>
  <si>
    <t>oui</t>
  </si>
  <si>
    <t>non</t>
  </si>
  <si>
    <t>Non</t>
  </si>
  <si>
    <t>nsp</t>
  </si>
  <si>
    <t>Ne sait pas</t>
  </si>
  <si>
    <t>nspr</t>
  </si>
  <si>
    <t>Préfère ne pas répondre</t>
  </si>
  <si>
    <t>Mais blanc</t>
  </si>
  <si>
    <t>Mais jaune</t>
  </si>
  <si>
    <t>riz_local</t>
  </si>
  <si>
    <t>aucun</t>
  </si>
  <si>
    <t>Aucun</t>
  </si>
  <si>
    <t>r_ba_tubercules_ou_racines</t>
  </si>
  <si>
    <t>pommes_de_terre</t>
  </si>
  <si>
    <t>viande_avec_os_bovin</t>
  </si>
  <si>
    <t>Viande avec os (Boeuf)</t>
  </si>
  <si>
    <t>viande_avec_os_mouton</t>
  </si>
  <si>
    <t>haricot</t>
  </si>
  <si>
    <t>Haricot (Niébé)</t>
  </si>
  <si>
    <t>lait_en_poudre</t>
  </si>
  <si>
    <t>Lait</t>
  </si>
  <si>
    <t>r_ba_condiment</t>
  </si>
  <si>
    <t>huile_darachide</t>
  </si>
  <si>
    <t>Huile d’arachide</t>
  </si>
  <si>
    <t>huile_de_palme</t>
  </si>
  <si>
    <t>sucre_en_poudre</t>
  </si>
  <si>
    <t>oeuf</t>
  </si>
  <si>
    <t>Œuf</t>
  </si>
  <si>
    <t>produits_dhygiene_feminine</t>
  </si>
  <si>
    <t>savons_de_toilette</t>
  </si>
  <si>
    <t>Savons de toilette (180g)</t>
  </si>
  <si>
    <t>savons_de_lessive</t>
  </si>
  <si>
    <t>Savons de lessive (180g)</t>
  </si>
  <si>
    <t>potable_sachet</t>
  </si>
  <si>
    <t>Potable, sachet</t>
  </si>
  <si>
    <t>potable_bouteille</t>
  </si>
  <si>
    <t>Potable, bouteille</t>
  </si>
  <si>
    <t>Charbon Bois</t>
  </si>
  <si>
    <t>cylindre_a_gas</t>
  </si>
  <si>
    <t>Cylindre à Gaz</t>
  </si>
  <si>
    <t>especes_monnaie_locale</t>
  </si>
  <si>
    <t>Espèces (monnaie locale)</t>
  </si>
  <si>
    <t>especes_devises_etrangeres</t>
  </si>
  <si>
    <t>Espèces (devises étrangères)</t>
  </si>
  <si>
    <t>mobile_money</t>
  </si>
  <si>
    <t>Mobile money</t>
  </si>
  <si>
    <t>cartes_de_credit_debit</t>
  </si>
  <si>
    <t>Cartes de crédit/débit</t>
  </si>
  <si>
    <t>transferts_dargent</t>
  </si>
  <si>
    <t>Transferts d'argent</t>
  </si>
  <si>
    <t>cheques</t>
  </si>
  <si>
    <t>Chèques</t>
  </si>
  <si>
    <t>bons_dachat</t>
  </si>
  <si>
    <t>Bons d'achat</t>
  </si>
  <si>
    <t>credit_informel</t>
  </si>
  <si>
    <t>Crédit informel (les clients peuvent acheter maintenant et payer plus tard)</t>
  </si>
  <si>
    <t>troc</t>
  </si>
  <si>
    <t>Troc (les clients peuvent payer des biens avec d'autres biens)</t>
  </si>
  <si>
    <t>augmente</t>
  </si>
  <si>
    <t>Augmenté</t>
  </si>
  <si>
    <t>reste_le_meme</t>
  </si>
  <si>
    <t>Resté le même</t>
  </si>
  <si>
    <t>diminue</t>
  </si>
  <si>
    <t>Diminué</t>
  </si>
  <si>
    <t>1_10</t>
  </si>
  <si>
    <t>1-10 %</t>
  </si>
  <si>
    <t>11_25</t>
  </si>
  <si>
    <t>11-25 %</t>
  </si>
  <si>
    <t>26_50</t>
  </si>
  <si>
    <t>26-50 %</t>
  </si>
  <si>
    <t>51_75</t>
  </si>
  <si>
    <t>51-75 %</t>
  </si>
  <si>
    <t>76_100</t>
  </si>
  <si>
    <t>76-100 %</t>
  </si>
  <si>
    <t>plus_de_100</t>
  </si>
  <si>
    <t>Plus de 100 %</t>
  </si>
  <si>
    <t>r_problemes</t>
  </si>
  <si>
    <t>Aucun problème d’accès physique au marché</t>
  </si>
  <si>
    <t>couvre_feu</t>
  </si>
  <si>
    <t>Couvre-feu ou restrictions de mouvement</t>
  </si>
  <si>
    <t>combats_en_cours</t>
  </si>
  <si>
    <t>Combats en cours / actifs dans la région</t>
  </si>
  <si>
    <t>batiments_dangereux</t>
  </si>
  <si>
    <t>Bâtiments dangereux, endommagés ou inadéquates sur le marché</t>
  </si>
  <si>
    <t>dangers_dommages</t>
  </si>
  <si>
    <t>Dangers ou dommages sur les routes menant au marché</t>
  </si>
  <si>
    <t>manque_transport</t>
  </si>
  <si>
    <t>Options de transport limitées / manque de transport</t>
  </si>
  <si>
    <t>mobilite_reduite</t>
  </si>
  <si>
    <t>Les vendeurs sont difficiles d’accès pour les personnes handicapées ou à mobilité réduite</t>
  </si>
  <si>
    <t>marche_eloigne</t>
  </si>
  <si>
    <t>Le marché est trop éloigné de personnes qui en ont besoin</t>
  </si>
  <si>
    <t>marche_pas_fonctionnel</t>
  </si>
  <si>
    <t>Le marché ne fonctionne qu’à des heures limitées</t>
  </si>
  <si>
    <t>clients_pas_en_securite</t>
  </si>
  <si>
    <t>Clients ne se sentent pas en sécurité avec certaines personnes sur le marché</t>
  </si>
  <si>
    <t xml:space="preserve">Autre </t>
  </si>
  <si>
    <t>Je ne sais pas</t>
  </si>
  <si>
    <t>Je préfère ne pas répondre</t>
  </si>
  <si>
    <t>femmes</t>
  </si>
  <si>
    <t>Femmes</t>
  </si>
  <si>
    <t>hommes</t>
  </si>
  <si>
    <t>Hommes</t>
  </si>
  <si>
    <t>enfants_de_moins_de_18_ans</t>
  </si>
  <si>
    <t>Enfants de moins de 18 ans</t>
  </si>
  <si>
    <t>personnes_agees_de_plus_de_60_ans</t>
  </si>
  <si>
    <t>Personnes âgées de plus de 60 ans</t>
  </si>
  <si>
    <t>personnes_handicapees</t>
  </si>
  <si>
    <t>Personnes handicapées</t>
  </si>
  <si>
    <t>personnes_atteintes_de_maladies</t>
  </si>
  <si>
    <t>Personnes atteintes de maladies chroniques ou de conditions médicales</t>
  </si>
  <si>
    <t>r_incidents_de_securite_au_marche_type</t>
  </si>
  <si>
    <t>vol_ou_cambriolage_de_biens</t>
  </si>
  <si>
    <t>Vol ou cambriolage de biens</t>
  </si>
  <si>
    <t>vol_ou_cambriolage_dargent_liquide</t>
  </si>
  <si>
    <t>Vol ou cambriolage d'argent liquide</t>
  </si>
  <si>
    <t>agressions_physiques_contre_les_commerçants</t>
  </si>
  <si>
    <t>Agressions physiques contre les commerçants</t>
  </si>
  <si>
    <t>agressions_physiques_contre_les_clients</t>
  </si>
  <si>
    <t>Agressions physiques contre les clients</t>
  </si>
  <si>
    <t>harcèlement_verbal_des_commerçants</t>
  </si>
  <si>
    <t>Harcèlement verbal des commerçants</t>
  </si>
  <si>
    <t>harcèlement_verbal_des_clients</t>
  </si>
  <si>
    <t>Harcèlement verbal des clients</t>
  </si>
  <si>
    <t>infrastructures_dangereuses_menant_au_marche</t>
  </si>
  <si>
    <t>Infrastructures dangereuses menant au marché (routes, ponts, transports, etc.)</t>
  </si>
  <si>
    <t>infrastructures_dangereuses_dans_le_marche</t>
  </si>
  <si>
    <t>Infrastructures dangereuses dans le marché lui-même (zones dangereuses, bâtiments instables, etc.)</t>
  </si>
  <si>
    <t>r_difficultes_financieres</t>
  </si>
  <si>
    <t>clients_aucun_probleme_financier</t>
  </si>
  <si>
    <t>La plupart des clients n’ont aucun problème d’accès financier</t>
  </si>
  <si>
    <t>clients_pas_permettre_articles</t>
  </si>
  <si>
    <t>De nombreux clients ne peuvent pas se permettre les articles disponibles</t>
  </si>
  <si>
    <t>clients_pas_payer_articles</t>
  </si>
  <si>
    <t>De nombreux clients ne peuvent pas payer leurs articles d’une manière que vous pouvez accepter (par exemple, pas assez d’argent, pas de compte d’argent mobile, etc.)</t>
  </si>
  <si>
    <t>transport_cher</t>
  </si>
  <si>
    <t>Les transports publics sont trop chers pour de nombreux clients</t>
  </si>
  <si>
    <t>essence_cher</t>
  </si>
  <si>
    <t>L'essence est trop chère pour de nombreux clients</t>
  </si>
  <si>
    <t>Aucune difficulté</t>
  </si>
  <si>
    <t>difficulte_dispo_produits</t>
  </si>
  <si>
    <t>Difficultés liées à la disponibilité des produits de base</t>
  </si>
  <si>
    <t>augmentation_prix</t>
  </si>
  <si>
    <t>Les augmentations de prix/prix élevés des fournisseurs ont un impact sur la capacité d’achat d’actions</t>
  </si>
  <si>
    <t>difficulte_importer_produits</t>
  </si>
  <si>
    <t>Les grands détaillants/grossistes rencontrent des difficultés pour importer des biens/fournitures transfrontalières</t>
  </si>
  <si>
    <t>deficit_approvisionnement</t>
  </si>
  <si>
    <t>Déficits d’approvisionnement agricole</t>
  </si>
  <si>
    <t>augmentation_frais_douane</t>
  </si>
  <si>
    <t>Augmentation/coût élevé des frais de douane</t>
  </si>
  <si>
    <t>maqnue_fonds</t>
  </si>
  <si>
    <t>Manque de fonds</t>
  </si>
  <si>
    <t>difficulte_acces_billet</t>
  </si>
  <si>
    <t>Difficultés d’accès à suffisamment de billets physiques pour payer les fournisseurs</t>
  </si>
  <si>
    <t>difficulte_dotation_personnel</t>
  </si>
  <si>
    <t>Difficultés à doter votre magasin en personnel</t>
  </si>
  <si>
    <t>difficulte_payer_facture</t>
  </si>
  <si>
    <t>Difficultés à payer les factures pour les services essentiels du magasin (c.-à-d. eau, électricité)</t>
  </si>
  <si>
    <t>restriction_mouvement</t>
  </si>
  <si>
    <t>Les restrictions de mouvement ont un impact sur le transport des stocks</t>
  </si>
  <si>
    <t>difficulte_cond_dangereuses</t>
  </si>
  <si>
    <t>Difficultés liées aux conditions physiquement dangereuses dans cette zone</t>
  </si>
  <si>
    <t>services_electricite_perturbes</t>
  </si>
  <si>
    <t>Services d’électricité perturbés ou peu fiables</t>
  </si>
  <si>
    <t>services_eau_perturbes</t>
  </si>
  <si>
    <t>Services d’eau perturbés / non dépendants</t>
  </si>
  <si>
    <t>r_stockage_securise</t>
  </si>
  <si>
    <t>oui_dans_mon_propre_commerce</t>
  </si>
  <si>
    <t>Oui, dans mon propre commerce</t>
  </si>
  <si>
    <t>oui_ailleurs_sur_marche</t>
  </si>
  <si>
    <t>Oui, ailleurs sur le marché</t>
  </si>
  <si>
    <t>stockage_autre_installation</t>
  </si>
  <si>
    <t>Non, je stocke des marchandises dans une autre installation en dehors de ce marché</t>
  </si>
  <si>
    <t>stockage_domicile</t>
  </si>
  <si>
    <t>Non, je stocke des marchandises à mon domicile</t>
  </si>
  <si>
    <t>largement_disponible</t>
  </si>
  <si>
    <t>Largement disponible</t>
  </si>
  <si>
    <t>disponibilite_limitee</t>
  </si>
  <si>
    <t>Disponibilité limitée (vendu uniquement en petites quantités ou par un petit nombre de commerçants)</t>
  </si>
  <si>
    <t>totalement_indisponible</t>
  </si>
  <si>
    <t>Totalement indisponible</t>
  </si>
  <si>
    <t>non_inchanges</t>
  </si>
  <si>
    <t>Non, les prix resteront inchangés</t>
  </si>
  <si>
    <t>oui_augmenteront</t>
  </si>
  <si>
    <t>Oui, les prix augmenteront</t>
  </si>
  <si>
    <t>oui_diminueront</t>
  </si>
  <si>
    <t>Oui, les prix diminueront</t>
  </si>
  <si>
    <t>le_taux_de_change_augmente</t>
  </si>
  <si>
    <t>Le taux de change augmente</t>
  </si>
  <si>
    <t>la_demande_va_augmenter_manquer_articles</t>
  </si>
  <si>
    <t>La demande va augmenter - les clients vont manquer de ces articles</t>
  </si>
  <si>
    <t>la_demande_va_augmenter_distributions_arreter</t>
  </si>
  <si>
    <t>La demande va augmenter - les distributions humanitaires vont s'arrêter</t>
  </si>
  <si>
    <t>la_demande_augmentera_emigreront</t>
  </si>
  <si>
    <t>La demande augmentera - davantage de personnes émigreront ici</t>
  </si>
  <si>
    <t>loffre_diminuera_les_vendeurs_peut_pas_obtenir</t>
  </si>
  <si>
    <t>L'offre diminuera - les vendeurs locaux ne seront pas en mesure d'obtenir ces articles</t>
  </si>
  <si>
    <t>loffre_diminuera_les_vendeurs_fermer_portes</t>
  </si>
  <si>
    <t>L'offre diminuera - les vendeurs locaux seront contraints de fermer leurs portes</t>
  </si>
  <si>
    <t>loffre_diminuera_les_vendeurs_pas_access_marches</t>
  </si>
  <si>
    <t>L'offre diminuera - les vendeurs locaux ne pourront pas accéder aux marchés</t>
  </si>
  <si>
    <t>loffre_diminuera_les_routes_sedegradera</t>
  </si>
  <si>
    <t>L'offre diminuera - l'état des routes se dégradera</t>
  </si>
  <si>
    <t>loffre_diminuera_les_routes_bloques</t>
  </si>
  <si>
    <t>L'offre diminuera - les routes seront moins sûres ou bloquées</t>
  </si>
  <si>
    <t>loffre_diminuera_les_frontieres_fermes</t>
  </si>
  <si>
    <t>L'offre diminuera - les frontières fermeront ou resteront fermées</t>
  </si>
  <si>
    <t>le_taux_de_change_baisse</t>
  </si>
  <si>
    <t>Le taux de change baisse</t>
  </si>
  <si>
    <t>la_demande_diminuera_pas_access</t>
  </si>
  <si>
    <t>La demande diminuera - les clients ne seront pas en mesure d'accéder aux marchés</t>
  </si>
  <si>
    <t>la_demande_diminuera_pas_produire_euxmemes</t>
  </si>
  <si>
    <t>La demande diminuera - les clients commenceront à produire ces articles eux-mêmes</t>
  </si>
  <si>
    <t>la_demande_diminuera_pas_voudront_mois_produits</t>
  </si>
  <si>
    <t>La demande diminuera - les clients voudront moins de ces produits</t>
  </si>
  <si>
    <t>la_demande_diminuera_pas_distribution_humanitaires</t>
  </si>
  <si>
    <t>La demande diminuera - les distributions humanitaires commenceront ou se poursuivront</t>
  </si>
  <si>
    <t>la_demande_diminuera_pas_emigeront</t>
  </si>
  <si>
    <t>La demande diminuera - davantage de personnes émigreront ailleurs</t>
  </si>
  <si>
    <t>loffre_augmentera_davantage_produits</t>
  </si>
  <si>
    <t>L'offre augmentera - les vendeurs locaux vendront davantage de ces produits</t>
  </si>
  <si>
    <t>loffre_augmentera_nouveaux_venduers</t>
  </si>
  <si>
    <t>L'offre augmentera - de nouveaux vendeurs commenceront à vendre ces articles</t>
  </si>
  <si>
    <t>loffre_augmentera_nouveaux_routes_sameliorera</t>
  </si>
  <si>
    <t>L'offre augmentera - l'état des routes s'améliorera</t>
  </si>
  <si>
    <t>loffre_augmentera_nouveaux_routes_rouvertes</t>
  </si>
  <si>
    <t>L'offre augmentera - les routes seront plus sûres ou rouvertes</t>
  </si>
  <si>
    <t>loffre_augmentera_nouveaux_frontiers_ouvertres</t>
  </si>
  <si>
    <t>L'offre augmentera - les frontières rouvriront ou resteront ouvertes</t>
  </si>
  <si>
    <t>usd</t>
  </si>
  <si>
    <t>USD</t>
  </si>
  <si>
    <t>eur</t>
  </si>
  <si>
    <t>EUR</t>
  </si>
  <si>
    <t>gbp</t>
  </si>
  <si>
    <t>GBP</t>
  </si>
  <si>
    <t>dzd</t>
  </si>
  <si>
    <t>DZD (Dinar algérien)</t>
  </si>
  <si>
    <t>mur</t>
  </si>
  <si>
    <t>MUR (Ouguiya mauritanienne)</t>
  </si>
  <si>
    <t>gnf</t>
  </si>
  <si>
    <t>GNF (Franc guinéen)</t>
  </si>
  <si>
    <t>r_liste_pays_voisins</t>
  </si>
  <si>
    <t>algerie</t>
  </si>
  <si>
    <t>Algerie</t>
  </si>
  <si>
    <t>burkina_faso</t>
  </si>
  <si>
    <t>Burkina Faso</t>
  </si>
  <si>
    <t>cote_divoire</t>
  </si>
  <si>
    <t>Cote d'ivoire</t>
  </si>
  <si>
    <t>guinee</t>
  </si>
  <si>
    <t>Guinée</t>
  </si>
  <si>
    <t>mauritanie</t>
  </si>
  <si>
    <t>Mauritanie</t>
  </si>
  <si>
    <t>niger</t>
  </si>
  <si>
    <t>Niger</t>
  </si>
  <si>
    <t>senegal</t>
  </si>
  <si>
    <t>Senegal</t>
  </si>
  <si>
    <t>pas_assez_dargent</t>
  </si>
  <si>
    <t>Je n'ai pas assez d'argent pour acheter ces articles dans les quantités dont j'ai besoin.</t>
  </si>
  <si>
    <t>pas_credit</t>
  </si>
  <si>
    <t>Mon fournisseur ne m'accordera plus de crédit pour acheter ces produits dans les quantités dont j'ai besoin.</t>
  </si>
  <si>
    <t>moins_articles</t>
  </si>
  <si>
    <t>Les producteurs ont produit moins de ces articles</t>
  </si>
  <si>
    <t>la_demande_augmente</t>
  </si>
  <si>
    <t>La demande de ces produits a augmenté</t>
  </si>
  <si>
    <t>pas_en_mesure_de_repondre</t>
  </si>
  <si>
    <t>Les fournisseurs avec lesquels je traite habituellement n'ont pas été en mesure de répondre à la demande de mes clients.</t>
  </si>
  <si>
    <t>restrictions_transport</t>
  </si>
  <si>
    <t>Les restrictions de transport intérieur ont coupé les voies d'approvisionnement de ces marchandises</t>
  </si>
  <si>
    <t>fermetures_frontiers</t>
  </si>
  <si>
    <t>Les fermetures de frontières internationales ont coupé les voies d'approvisionnement de ces produits.</t>
  </si>
  <si>
    <t>penurie_transporteurs</t>
  </si>
  <si>
    <t>Il y a une pénurie de transporteurs pouvant acheminer les marchandises dont j'ai besoin.</t>
  </si>
  <si>
    <t>ML00</t>
  </si>
  <si>
    <t>ML01</t>
  </si>
  <si>
    <t>ML02</t>
  </si>
  <si>
    <t>ML03</t>
  </si>
  <si>
    <t>ML04</t>
  </si>
  <si>
    <t>ML05</t>
  </si>
  <si>
    <t>ML06</t>
  </si>
  <si>
    <t>ML07</t>
  </si>
  <si>
    <t>ML08</t>
  </si>
  <si>
    <t>ML09</t>
  </si>
  <si>
    <t>Taoudenni</t>
  </si>
  <si>
    <t>ML10</t>
  </si>
  <si>
    <t>Ménaka</t>
  </si>
  <si>
    <t>ML11</t>
  </si>
  <si>
    <t>Nioro</t>
  </si>
  <si>
    <t>ML12</t>
  </si>
  <si>
    <t>ML13</t>
  </si>
  <si>
    <t>Dioïla</t>
  </si>
  <si>
    <t>ML14</t>
  </si>
  <si>
    <t>ML15</t>
  </si>
  <si>
    <t>Bougouni</t>
  </si>
  <si>
    <t>ML16</t>
  </si>
  <si>
    <t>Koutiala</t>
  </si>
  <si>
    <t>ML17</t>
  </si>
  <si>
    <t>San</t>
  </si>
  <si>
    <t>ML18</t>
  </si>
  <si>
    <t>Douentza</t>
  </si>
  <si>
    <t>ML19</t>
  </si>
  <si>
    <t>Bandiagara</t>
  </si>
  <si>
    <t>ML0101</t>
  </si>
  <si>
    <t>ML0102</t>
  </si>
  <si>
    <t>Bafoulabé</t>
  </si>
  <si>
    <t>ML0103</t>
  </si>
  <si>
    <t>Yélimané</t>
  </si>
  <si>
    <t>ML0104</t>
  </si>
  <si>
    <t>Kéniéba</t>
  </si>
  <si>
    <t>ML0105</t>
  </si>
  <si>
    <t>Ambidédi</t>
  </si>
  <si>
    <t>ML0106</t>
  </si>
  <si>
    <t>Aourou</t>
  </si>
  <si>
    <t>ML0107</t>
  </si>
  <si>
    <t>Diamou</t>
  </si>
  <si>
    <t>ML0108</t>
  </si>
  <si>
    <t>Oussoubidiagna</t>
  </si>
  <si>
    <t>ML0109</t>
  </si>
  <si>
    <t>Ségala</t>
  </si>
  <si>
    <t>ML0110</t>
  </si>
  <si>
    <t>Sadiola</t>
  </si>
  <si>
    <t>ML0201</t>
  </si>
  <si>
    <t>ML0202</t>
  </si>
  <si>
    <t>Banamba</t>
  </si>
  <si>
    <t>ML0203</t>
  </si>
  <si>
    <t>Kangaba</t>
  </si>
  <si>
    <t>ML0204</t>
  </si>
  <si>
    <t>ML0205</t>
  </si>
  <si>
    <t>Kolokani</t>
  </si>
  <si>
    <t>ML0206</t>
  </si>
  <si>
    <t>Nyamina</t>
  </si>
  <si>
    <t>ML0207</t>
  </si>
  <si>
    <t>Siby</t>
  </si>
  <si>
    <t>ML0208</t>
  </si>
  <si>
    <t>Néguéla</t>
  </si>
  <si>
    <t>ML0301</t>
  </si>
  <si>
    <t>ML0302</t>
  </si>
  <si>
    <t>Kadiolo</t>
  </si>
  <si>
    <t>ML0303</t>
  </si>
  <si>
    <t>Dandérésso</t>
  </si>
  <si>
    <t>ML0304</t>
  </si>
  <si>
    <t>Kignan</t>
  </si>
  <si>
    <t>ML0305</t>
  </si>
  <si>
    <t>Kléla</t>
  </si>
  <si>
    <t>ML0306</t>
  </si>
  <si>
    <t>Lobougoula</t>
  </si>
  <si>
    <t>ML0307</t>
  </si>
  <si>
    <t>Loulouni</t>
  </si>
  <si>
    <t>ML0308</t>
  </si>
  <si>
    <t>Niéna</t>
  </si>
  <si>
    <t>ML0401</t>
  </si>
  <si>
    <t>ML0402</t>
  </si>
  <si>
    <t>Bla</t>
  </si>
  <si>
    <t>ML0403</t>
  </si>
  <si>
    <t>Barouéli</t>
  </si>
  <si>
    <t>ML0404</t>
  </si>
  <si>
    <t>Niono</t>
  </si>
  <si>
    <t>ML0405</t>
  </si>
  <si>
    <t>Macina</t>
  </si>
  <si>
    <t>ML0406</t>
  </si>
  <si>
    <t>Dioro</t>
  </si>
  <si>
    <t>ML0407</t>
  </si>
  <si>
    <t>Farako</t>
  </si>
  <si>
    <t>ML0408</t>
  </si>
  <si>
    <t>Nampala</t>
  </si>
  <si>
    <t>ML0409</t>
  </si>
  <si>
    <t>Sokolo</t>
  </si>
  <si>
    <t>ML0410</t>
  </si>
  <si>
    <t>Markala</t>
  </si>
  <si>
    <t>ML0411</t>
  </si>
  <si>
    <t>Sarro</t>
  </si>
  <si>
    <t>ML0501</t>
  </si>
  <si>
    <t>ML0502</t>
  </si>
  <si>
    <t>Djenné</t>
  </si>
  <si>
    <t>ML0503</t>
  </si>
  <si>
    <t>Ténenkou</t>
  </si>
  <si>
    <t>ML0504</t>
  </si>
  <si>
    <t>Youwarou</t>
  </si>
  <si>
    <t>ML0505</t>
  </si>
  <si>
    <t>Konna</t>
  </si>
  <si>
    <t>ML0506</t>
  </si>
  <si>
    <t>Korientzé</t>
  </si>
  <si>
    <t>ML0507</t>
  </si>
  <si>
    <t>Sofara</t>
  </si>
  <si>
    <t>ML0508</t>
  </si>
  <si>
    <t>Toguéré-Coumbé</t>
  </si>
  <si>
    <t>ML0601</t>
  </si>
  <si>
    <t>ML0602</t>
  </si>
  <si>
    <t>Goundam</t>
  </si>
  <si>
    <t>ML0603</t>
  </si>
  <si>
    <t>Diré</t>
  </si>
  <si>
    <t>ML0604</t>
  </si>
  <si>
    <t>Niafunké</t>
  </si>
  <si>
    <t>ML0605</t>
  </si>
  <si>
    <t>Gourma-Rharous</t>
  </si>
  <si>
    <t>ML0606</t>
  </si>
  <si>
    <t>Bintagoungou</t>
  </si>
  <si>
    <t>ML0607</t>
  </si>
  <si>
    <t>Saraféré</t>
  </si>
  <si>
    <t>ML0608</t>
  </si>
  <si>
    <t>Bambara-Maoudé</t>
  </si>
  <si>
    <t>ML0609</t>
  </si>
  <si>
    <t>Léré</t>
  </si>
  <si>
    <t>ML0610</t>
  </si>
  <si>
    <t>Gossi</t>
  </si>
  <si>
    <t>ML0611</t>
  </si>
  <si>
    <t>Tonka</t>
  </si>
  <si>
    <t>ML0612</t>
  </si>
  <si>
    <t>Ber</t>
  </si>
  <si>
    <t>ML0613</t>
  </si>
  <si>
    <t>Gargando</t>
  </si>
  <si>
    <t>ML0701</t>
  </si>
  <si>
    <t>ML0702</t>
  </si>
  <si>
    <t xml:space="preserve">Bourem </t>
  </si>
  <si>
    <t>ML0703</t>
  </si>
  <si>
    <t>Ansongo</t>
  </si>
  <si>
    <t>ML0704</t>
  </si>
  <si>
    <t>Almoustrat</t>
  </si>
  <si>
    <t>ML0705</t>
  </si>
  <si>
    <t>Bamba</t>
  </si>
  <si>
    <t>ML0706</t>
  </si>
  <si>
    <t>Ouattagouna</t>
  </si>
  <si>
    <t>ML0707</t>
  </si>
  <si>
    <t>Soni Aliber</t>
  </si>
  <si>
    <t>ML0708</t>
  </si>
  <si>
    <t>Djebock</t>
  </si>
  <si>
    <t>ML0709</t>
  </si>
  <si>
    <t>Talataye</t>
  </si>
  <si>
    <t>ML0710</t>
  </si>
  <si>
    <t>Tessit</t>
  </si>
  <si>
    <t>ML0711</t>
  </si>
  <si>
    <t>N'Tillit</t>
  </si>
  <si>
    <t>ML0712</t>
  </si>
  <si>
    <t>Haoussa-Foulane Gabéro</t>
  </si>
  <si>
    <t>ML0713</t>
  </si>
  <si>
    <t>Ersane</t>
  </si>
  <si>
    <t>ML0714</t>
  </si>
  <si>
    <t>Tabankort</t>
  </si>
  <si>
    <t>ML0715</t>
  </si>
  <si>
    <t>Tin-Aouker</t>
  </si>
  <si>
    <t>ML0716</t>
  </si>
  <si>
    <t>Kassambéré</t>
  </si>
  <si>
    <t>ML0801</t>
  </si>
  <si>
    <t>ML0802</t>
  </si>
  <si>
    <t>Abeïbara</t>
  </si>
  <si>
    <t>ML0803</t>
  </si>
  <si>
    <t>Tin-Essako</t>
  </si>
  <si>
    <t>ML0804</t>
  </si>
  <si>
    <t>Tessalit</t>
  </si>
  <si>
    <t>ML0805</t>
  </si>
  <si>
    <t>Achibogho</t>
  </si>
  <si>
    <t>ML0806</t>
  </si>
  <si>
    <t>Anéfif</t>
  </si>
  <si>
    <t>ML0807</t>
  </si>
  <si>
    <t>Timétrine</t>
  </si>
  <si>
    <t>ML0808</t>
  </si>
  <si>
    <t>Aguel-Hoc</t>
  </si>
  <si>
    <t>ML0809</t>
  </si>
  <si>
    <t>Takalote</t>
  </si>
  <si>
    <t>ML0901</t>
  </si>
  <si>
    <t>ML0902</t>
  </si>
  <si>
    <t>Araouane</t>
  </si>
  <si>
    <t>ML0903</t>
  </si>
  <si>
    <t>Foum-Elba</t>
  </si>
  <si>
    <t>ML0904</t>
  </si>
  <si>
    <t>Boujbeha</t>
  </si>
  <si>
    <t>ML0905</t>
  </si>
  <si>
    <t>Al-Ourche</t>
  </si>
  <si>
    <t>ML0906</t>
  </si>
  <si>
    <t>Achouratt</t>
  </si>
  <si>
    <t>ML1001</t>
  </si>
  <si>
    <t>ML1002</t>
  </si>
  <si>
    <t>Tidermène</t>
  </si>
  <si>
    <t>ML1003</t>
  </si>
  <si>
    <t>lnékar</t>
  </si>
  <si>
    <t>ML1004</t>
  </si>
  <si>
    <t>Andéramboukane</t>
  </si>
  <si>
    <t>ML1005</t>
  </si>
  <si>
    <t>Anouzagrène</t>
  </si>
  <si>
    <t>ML1006</t>
  </si>
  <si>
    <t>Inlamawane (Fanfi)</t>
  </si>
  <si>
    <t>ML1101</t>
  </si>
  <si>
    <t>ML1102</t>
  </si>
  <si>
    <t>Diéma</t>
  </si>
  <si>
    <t>ML1103</t>
  </si>
  <si>
    <t>Diangounté Camara</t>
  </si>
  <si>
    <t>ML1104</t>
  </si>
  <si>
    <t>Sandaré</t>
  </si>
  <si>
    <t>ML1105</t>
  </si>
  <si>
    <t>Troungoumbé</t>
  </si>
  <si>
    <t>ML1106</t>
  </si>
  <si>
    <t>Béma</t>
  </si>
  <si>
    <t>ML1201</t>
  </si>
  <si>
    <t>ML1202</t>
  </si>
  <si>
    <t>Sagabari</t>
  </si>
  <si>
    <t>ML1203</t>
  </si>
  <si>
    <t>Sébékoro</t>
  </si>
  <si>
    <t>ML1204</t>
  </si>
  <si>
    <t>Toukoto</t>
  </si>
  <si>
    <t>ML1205</t>
  </si>
  <si>
    <t>Séféto</t>
  </si>
  <si>
    <t>ML1206</t>
  </si>
  <si>
    <t>Sirakoro</t>
  </si>
  <si>
    <t>ML1301</t>
  </si>
  <si>
    <t>ML1302</t>
  </si>
  <si>
    <t>Banco</t>
  </si>
  <si>
    <t>ML1303</t>
  </si>
  <si>
    <t>Béléko</t>
  </si>
  <si>
    <t>ML1304</t>
  </si>
  <si>
    <t>Fana</t>
  </si>
  <si>
    <t>ML1305</t>
  </si>
  <si>
    <t>Massigui</t>
  </si>
  <si>
    <t>ML1306</t>
  </si>
  <si>
    <t>Ména</t>
  </si>
  <si>
    <t>ML1401</t>
  </si>
  <si>
    <t>ML1402</t>
  </si>
  <si>
    <t>Ballé</t>
  </si>
  <si>
    <t>ML1403</t>
  </si>
  <si>
    <t>Dilly</t>
  </si>
  <si>
    <t>ML1404</t>
  </si>
  <si>
    <t>Mourdiah</t>
  </si>
  <si>
    <t>ML1405</t>
  </si>
  <si>
    <t>Guiré</t>
  </si>
  <si>
    <t>ML1406</t>
  </si>
  <si>
    <t>Fallou</t>
  </si>
  <si>
    <t>ML1501</t>
  </si>
  <si>
    <t>ML1502</t>
  </si>
  <si>
    <t>Yanfolila</t>
  </si>
  <si>
    <t>ML1503</t>
  </si>
  <si>
    <t>Kolondiéba</t>
  </si>
  <si>
    <t>ML1504</t>
  </si>
  <si>
    <t>Garalo</t>
  </si>
  <si>
    <t>ML1505</t>
  </si>
  <si>
    <t>Koumantou</t>
  </si>
  <si>
    <t>ML1506</t>
  </si>
  <si>
    <t>Kangaré-Sélingué</t>
  </si>
  <si>
    <t>ML1507</t>
  </si>
  <si>
    <t>Ouélessébougou</t>
  </si>
  <si>
    <t>ML1508</t>
  </si>
  <si>
    <t>Kadiana</t>
  </si>
  <si>
    <t>ML1509</t>
  </si>
  <si>
    <t>Fakola</t>
  </si>
  <si>
    <t>ML1510</t>
  </si>
  <si>
    <t>Dogo</t>
  </si>
  <si>
    <t>ML1601</t>
  </si>
  <si>
    <t>ML1602</t>
  </si>
  <si>
    <t>Yorosso</t>
  </si>
  <si>
    <t>ML1603</t>
  </si>
  <si>
    <t>M'Péssoba</t>
  </si>
  <si>
    <t>ML1604</t>
  </si>
  <si>
    <t>Molobala</t>
  </si>
  <si>
    <t>ML1605</t>
  </si>
  <si>
    <t>Koury</t>
  </si>
  <si>
    <t>ML1606</t>
  </si>
  <si>
    <t>Konséguéla</t>
  </si>
  <si>
    <t>ML1607</t>
  </si>
  <si>
    <t>Kouniana</t>
  </si>
  <si>
    <t>ML1608</t>
  </si>
  <si>
    <t>Zangasso</t>
  </si>
  <si>
    <t>ML1701</t>
  </si>
  <si>
    <t>ML1702</t>
  </si>
  <si>
    <t>Tominian</t>
  </si>
  <si>
    <t>ML1703</t>
  </si>
  <si>
    <t>Kimparana</t>
  </si>
  <si>
    <t>ML1704</t>
  </si>
  <si>
    <t>Yangasso</t>
  </si>
  <si>
    <t>ML1705</t>
  </si>
  <si>
    <t>Fangasso</t>
  </si>
  <si>
    <t>ML1706</t>
  </si>
  <si>
    <t>Mandiakuy</t>
  </si>
  <si>
    <t>ML1707</t>
  </si>
  <si>
    <t>Sy</t>
  </si>
  <si>
    <t>ML1801</t>
  </si>
  <si>
    <t>ML1802</t>
  </si>
  <si>
    <t>Boré</t>
  </si>
  <si>
    <t>ML1803</t>
  </si>
  <si>
    <t>Hombori</t>
  </si>
  <si>
    <t>ML1804</t>
  </si>
  <si>
    <t>N'Gouma</t>
  </si>
  <si>
    <t>ML1805</t>
  </si>
  <si>
    <t>Mondoro</t>
  </si>
  <si>
    <t>ML1806</t>
  </si>
  <si>
    <t>Boni</t>
  </si>
  <si>
    <t>ML1901</t>
  </si>
  <si>
    <t>ML1902</t>
  </si>
  <si>
    <t>ML1903</t>
  </si>
  <si>
    <t>ML1904</t>
  </si>
  <si>
    <t>Kendié</t>
  </si>
  <si>
    <t>ML1905</t>
  </si>
  <si>
    <t>Ningari</t>
  </si>
  <si>
    <t>ML1906</t>
  </si>
  <si>
    <t>Diallassagou</t>
  </si>
  <si>
    <t>ML1907</t>
  </si>
  <si>
    <t>Sangha</t>
  </si>
  <si>
    <t>ML1908</t>
  </si>
  <si>
    <t>Kani</t>
  </si>
  <si>
    <t>ML1909</t>
  </si>
  <si>
    <t>Sokoura</t>
  </si>
  <si>
    <t>ML0000</t>
  </si>
  <si>
    <t>ML01010101</t>
  </si>
  <si>
    <t>Commune urbaine Kayes</t>
  </si>
  <si>
    <t>ML01010102</t>
  </si>
  <si>
    <t>Bangassi</t>
  </si>
  <si>
    <t>ML01010103</t>
  </si>
  <si>
    <t>Colimbiné</t>
  </si>
  <si>
    <t>ML01010104</t>
  </si>
  <si>
    <t>Gory Gopela</t>
  </si>
  <si>
    <t>ML01010105</t>
  </si>
  <si>
    <t>Commune urbaine Goumera</t>
  </si>
  <si>
    <t>ML01010106</t>
  </si>
  <si>
    <t>Khouloum</t>
  </si>
  <si>
    <t>ML01010107</t>
  </si>
  <si>
    <t>Liberté Dembaya</t>
  </si>
  <si>
    <t>ML01010201</t>
  </si>
  <si>
    <t>Séro Diamanou</t>
  </si>
  <si>
    <t>ML01010301</t>
  </si>
  <si>
    <t>Hawa Dembaya</t>
  </si>
  <si>
    <t>ML01010401</t>
  </si>
  <si>
    <t>Samé Diongoma</t>
  </si>
  <si>
    <t>ML01010402</t>
  </si>
  <si>
    <t>Commune urbaine Somankidy</t>
  </si>
  <si>
    <t>ML01020101</t>
  </si>
  <si>
    <t>ML01020201</t>
  </si>
  <si>
    <t>Bamafélé</t>
  </si>
  <si>
    <t>ML01020202</t>
  </si>
  <si>
    <t>Diokeli</t>
  </si>
  <si>
    <t>ML01020301</t>
  </si>
  <si>
    <t>Koundian</t>
  </si>
  <si>
    <t>ML01020401</t>
  </si>
  <si>
    <t>Mahina</t>
  </si>
  <si>
    <t>ML01020402</t>
  </si>
  <si>
    <t>Gounfan</t>
  </si>
  <si>
    <t>ML01020403</t>
  </si>
  <si>
    <t>Niambia</t>
  </si>
  <si>
    <t>ML01020501</t>
  </si>
  <si>
    <t>Oualia</t>
  </si>
  <si>
    <t>ML01030101</t>
  </si>
  <si>
    <t>Guidime</t>
  </si>
  <si>
    <t>ML01030102</t>
  </si>
  <si>
    <t>Fanga</t>
  </si>
  <si>
    <t>ML01030103</t>
  </si>
  <si>
    <t>Gory</t>
  </si>
  <si>
    <t>ML01030104</t>
  </si>
  <si>
    <t>Toya</t>
  </si>
  <si>
    <t>ML01030105</t>
  </si>
  <si>
    <t>Soumpou</t>
  </si>
  <si>
    <t>ML01030201</t>
  </si>
  <si>
    <t>Kirané Kaniaga</t>
  </si>
  <si>
    <t>ML01030202</t>
  </si>
  <si>
    <t>Krémis</t>
  </si>
  <si>
    <t>ML01030301</t>
  </si>
  <si>
    <t>Diafolillou Gary</t>
  </si>
  <si>
    <t>ML01030302</t>
  </si>
  <si>
    <t>Diafounou Diongaga</t>
  </si>
  <si>
    <t>ML01030303</t>
  </si>
  <si>
    <t>Konsiga</t>
  </si>
  <si>
    <t>ML01030304</t>
  </si>
  <si>
    <t>Marekaffo</t>
  </si>
  <si>
    <t>ML01040101</t>
  </si>
  <si>
    <t>ML01040102</t>
  </si>
  <si>
    <t>Dabia</t>
  </si>
  <si>
    <t>ML01040103</t>
  </si>
  <si>
    <t>Guénégoré</t>
  </si>
  <si>
    <t>ML01040104</t>
  </si>
  <si>
    <t>Sitakilly</t>
  </si>
  <si>
    <t>ML01040201</t>
  </si>
  <si>
    <t>Dombia</t>
  </si>
  <si>
    <t>ML01040202</t>
  </si>
  <si>
    <t>Baye</t>
  </si>
  <si>
    <t>ML01040301</t>
  </si>
  <si>
    <t>Faléa</t>
  </si>
  <si>
    <t>ML01040401</t>
  </si>
  <si>
    <t>Faraba</t>
  </si>
  <si>
    <t>ML01040402</t>
  </si>
  <si>
    <t>Kroukoto</t>
  </si>
  <si>
    <t>ML01040403</t>
  </si>
  <si>
    <t>Sagalo</t>
  </si>
  <si>
    <t>ML01040501</t>
  </si>
  <si>
    <t>Kassama</t>
  </si>
  <si>
    <t>ML01050101</t>
  </si>
  <si>
    <t>Kéméné Tambo</t>
  </si>
  <si>
    <t>ML01050102</t>
  </si>
  <si>
    <t>Guidimakan Keri Kaffo</t>
  </si>
  <si>
    <t>ML01050103</t>
  </si>
  <si>
    <t>Sony</t>
  </si>
  <si>
    <t>ML01050104</t>
  </si>
  <si>
    <t>Tafacirga</t>
  </si>
  <si>
    <t>ML01050201</t>
  </si>
  <si>
    <t>Falémé</t>
  </si>
  <si>
    <t>ML01050202</t>
  </si>
  <si>
    <t>Commune urbaine F égui</t>
  </si>
  <si>
    <t>ML01060101</t>
  </si>
  <si>
    <t>Djélébou</t>
  </si>
  <si>
    <t>ML01060102</t>
  </si>
  <si>
    <t>Sahel</t>
  </si>
  <si>
    <t>ML01060201</t>
  </si>
  <si>
    <t>Koussané</t>
  </si>
  <si>
    <t>ML01060301</t>
  </si>
  <si>
    <t>Karakoro</t>
  </si>
  <si>
    <t>ML01070101</t>
  </si>
  <si>
    <t>ML01070201</t>
  </si>
  <si>
    <t>Logo</t>
  </si>
  <si>
    <t>ML01080101</t>
  </si>
  <si>
    <t>Tomora</t>
  </si>
  <si>
    <t>ML01080201</t>
  </si>
  <si>
    <t>Diakon</t>
  </si>
  <si>
    <t>ML01080301</t>
  </si>
  <si>
    <t>Diallan</t>
  </si>
  <si>
    <t>ML01080401</t>
  </si>
  <si>
    <t>Kontela</t>
  </si>
  <si>
    <t>ML01080501</t>
  </si>
  <si>
    <t>Sidibéla</t>
  </si>
  <si>
    <t>ML01090101</t>
  </si>
  <si>
    <t>ML01090102</t>
  </si>
  <si>
    <t>Commune urbaine Kouniakary</t>
  </si>
  <si>
    <t>ML01090103</t>
  </si>
  <si>
    <t>Maréna Diombougou</t>
  </si>
  <si>
    <t>ML01090104</t>
  </si>
  <si>
    <t>Marintoumania</t>
  </si>
  <si>
    <t>ML01090201</t>
  </si>
  <si>
    <t>Tringa</t>
  </si>
  <si>
    <t>ML01100101</t>
  </si>
  <si>
    <t>ML01100201</t>
  </si>
  <si>
    <t>Dialafara</t>
  </si>
  <si>
    <t>ML02010101</t>
  </si>
  <si>
    <t>Commune Urbaine de Koulikoro</t>
  </si>
  <si>
    <t>ML02010102</t>
  </si>
  <si>
    <t>Méguetan</t>
  </si>
  <si>
    <t>ML02010201</t>
  </si>
  <si>
    <t>Dinandougou</t>
  </si>
  <si>
    <t>ML02010301</t>
  </si>
  <si>
    <t>Koula</t>
  </si>
  <si>
    <t>ML02010302</t>
  </si>
  <si>
    <t>Doumba</t>
  </si>
  <si>
    <t>ML02010401</t>
  </si>
  <si>
    <t>Sirakorola</t>
  </si>
  <si>
    <t>ML02010501</t>
  </si>
  <si>
    <t>Tienfala</t>
  </si>
  <si>
    <t>ML02020101</t>
  </si>
  <si>
    <t>ML02020102</t>
  </si>
  <si>
    <t>Benkadi</t>
  </si>
  <si>
    <t>ML02020103</t>
  </si>
  <si>
    <t>Kiban</t>
  </si>
  <si>
    <t>ML02020201</t>
  </si>
  <si>
    <t>Boron</t>
  </si>
  <si>
    <t>ML02020301</t>
  </si>
  <si>
    <t>Madina-Sacko</t>
  </si>
  <si>
    <t>ML02020401</t>
  </si>
  <si>
    <t>Sébété</t>
  </si>
  <si>
    <t>ML02020402</t>
  </si>
  <si>
    <t>Toubacoro</t>
  </si>
  <si>
    <t>ML02020501</t>
  </si>
  <si>
    <t>Duguwolowula</t>
  </si>
  <si>
    <t>ML02020601</t>
  </si>
  <si>
    <t>Toukoroba</t>
  </si>
  <si>
    <t>ML02030101</t>
  </si>
  <si>
    <t>Minidian</t>
  </si>
  <si>
    <t>ML02030102</t>
  </si>
  <si>
    <t>Kaniogo</t>
  </si>
  <si>
    <t>ML02030103</t>
  </si>
  <si>
    <t>Maramandougou</t>
  </si>
  <si>
    <t>ML02030104</t>
  </si>
  <si>
    <t>Nouga</t>
  </si>
  <si>
    <t>ML02030201</t>
  </si>
  <si>
    <t>Balan Bakama</t>
  </si>
  <si>
    <t>ML02030202</t>
  </si>
  <si>
    <t>ML02030203</t>
  </si>
  <si>
    <t>Commune urbaine de Karan</t>
  </si>
  <si>
    <t>ML02030204</t>
  </si>
  <si>
    <t>Naréna</t>
  </si>
  <si>
    <t>ML02040101</t>
  </si>
  <si>
    <t>Commune Urbaine de Kati</t>
  </si>
  <si>
    <t>ML02040102</t>
  </si>
  <si>
    <t>Diago</t>
  </si>
  <si>
    <t>ML02040103</t>
  </si>
  <si>
    <t>Dio-Gare</t>
  </si>
  <si>
    <t>ML02040104</t>
  </si>
  <si>
    <t>Dornbila</t>
  </si>
  <si>
    <t>ML02040105</t>
  </si>
  <si>
    <t>Doubabougou</t>
  </si>
  <si>
    <t>ML02040106</t>
  </si>
  <si>
    <t>Kalifabougou</t>
  </si>
  <si>
    <t>ML02040107</t>
  </si>
  <si>
    <t>Kambila</t>
  </si>
  <si>
    <t>ML02040108</t>
  </si>
  <si>
    <t>Yélékébougou</t>
  </si>
  <si>
    <t>ML02040109</t>
  </si>
  <si>
    <t>Safo</t>
  </si>
  <si>
    <t>ML02040201</t>
  </si>
  <si>
    <t>Bougoula</t>
  </si>
  <si>
    <t>ML02040202</t>
  </si>
  <si>
    <t>Sanankoroba</t>
  </si>
  <si>
    <t>ML02040203</t>
  </si>
  <si>
    <t>Dialakoroba</t>
  </si>
  <si>
    <t>ML02040301</t>
  </si>
  <si>
    <t>N'Gouraba</t>
  </si>
  <si>
    <t>ML02040302</t>
  </si>
  <si>
    <t>Tiélé</t>
  </si>
  <si>
    <t>ML02040303</t>
  </si>
  <si>
    <t>Baguinéda-camp</t>
  </si>
  <si>
    <t>ML02040304</t>
  </si>
  <si>
    <t>Mountougoula</t>
  </si>
  <si>
    <t>ML02040401</t>
  </si>
  <si>
    <t>Mandé</t>
  </si>
  <si>
    <t>ML02050101</t>
  </si>
  <si>
    <t>Guihoyo</t>
  </si>
  <si>
    <t>ML02050102</t>
  </si>
  <si>
    <t>ML02050103</t>
  </si>
  <si>
    <t>Sébékoro l</t>
  </si>
  <si>
    <t>ML02050104</t>
  </si>
  <si>
    <t>Tioribougou</t>
  </si>
  <si>
    <t>ML02050201</t>
  </si>
  <si>
    <t>Didiéni</t>
  </si>
  <si>
    <t>ML02050202</t>
  </si>
  <si>
    <t>Sagabala</t>
  </si>
  <si>
    <t>ML02050301</t>
  </si>
  <si>
    <t>Nonkon</t>
  </si>
  <si>
    <t>ML02050302</t>
  </si>
  <si>
    <t>Nossornbougou</t>
  </si>
  <si>
    <t>ML02050303</t>
  </si>
  <si>
    <t>Ouolodo</t>
  </si>
  <si>
    <t>ML02050401</t>
  </si>
  <si>
    <t>Massantola</t>
  </si>
  <si>
    <t>ML02060101</t>
  </si>
  <si>
    <t>ML02060201</t>
  </si>
  <si>
    <t>Tougouni</t>
  </si>
  <si>
    <t>ML02070101</t>
  </si>
  <si>
    <t>Niouma Makana</t>
  </si>
  <si>
    <t>ML02070102</t>
  </si>
  <si>
    <t>ML02070201</t>
  </si>
  <si>
    <t>Bancownana</t>
  </si>
  <si>
    <t>ML02070301</t>
  </si>
  <si>
    <t>Sobra</t>
  </si>
  <si>
    <t>ML02080101</t>
  </si>
  <si>
    <t>Bossofala</t>
  </si>
  <si>
    <t>ML02080102</t>
  </si>
  <si>
    <t>Diédougou</t>
  </si>
  <si>
    <t>ML02080201</t>
  </si>
  <si>
    <t>Daban</t>
  </si>
  <si>
    <t>ML02080301</t>
  </si>
  <si>
    <t>N'Ijiba</t>
  </si>
  <si>
    <t>ML03010101</t>
  </si>
  <si>
    <t>Diomatènè</t>
  </si>
  <si>
    <t>ML03010102</t>
  </si>
  <si>
    <t>Finkolo</t>
  </si>
  <si>
    <t>ML03010103</t>
  </si>
  <si>
    <t>Kaboïla</t>
  </si>
  <si>
    <t>ML03010104</t>
  </si>
  <si>
    <t>Kafouziéla</t>
  </si>
  <si>
    <t>ML03010105</t>
  </si>
  <si>
    <t>Kapala</t>
  </si>
  <si>
    <t>ML03010106</t>
  </si>
  <si>
    <t>Missirikoro</t>
  </si>
  <si>
    <t>ML03010107</t>
  </si>
  <si>
    <t>Natien</t>
  </si>
  <si>
    <t>ML03010108</t>
  </si>
  <si>
    <t>Pimperna</t>
  </si>
  <si>
    <t>ML03010109</t>
  </si>
  <si>
    <t>Commune urbaine de Sikasso</t>
  </si>
  <si>
    <t>ML03010110</t>
  </si>
  <si>
    <t>Sokourani -Missirikoro</t>
  </si>
  <si>
    <t>ML03010111</t>
  </si>
  <si>
    <t>Zangaradougou</t>
  </si>
  <si>
    <t>ML03010112</t>
  </si>
  <si>
    <t>Dallé</t>
  </si>
  <si>
    <t>ML03010201</t>
  </si>
  <si>
    <t>Farakala</t>
  </si>
  <si>
    <t>ML03010202</t>
  </si>
  <si>
    <t>Kapolondougou</t>
  </si>
  <si>
    <t>ML03010203</t>
  </si>
  <si>
    <t>Kofan</t>
  </si>
  <si>
    <t>ML03010204</t>
  </si>
  <si>
    <t>Zanférébougou</t>
  </si>
  <si>
    <t>ML03020101</t>
  </si>
  <si>
    <t>Diou</t>
  </si>
  <si>
    <t>ML03020102</t>
  </si>
  <si>
    <t>Dioumaténé</t>
  </si>
  <si>
    <t>ML03020103</t>
  </si>
  <si>
    <t>ML03020201</t>
  </si>
  <si>
    <t>Fourou</t>
  </si>
  <si>
    <t>ML03020301</t>
  </si>
  <si>
    <t>Misseni</t>
  </si>
  <si>
    <t>ML03020401</t>
  </si>
  <si>
    <t>Zégoua</t>
  </si>
  <si>
    <t>ML03030101</t>
  </si>
  <si>
    <t>Danderesso</t>
  </si>
  <si>
    <t>ML03030201</t>
  </si>
  <si>
    <t>Nongo-Souala</t>
  </si>
  <si>
    <t>ML03040101</t>
  </si>
  <si>
    <t>Dialakoro</t>
  </si>
  <si>
    <t>ML03040102</t>
  </si>
  <si>
    <t>ML03040103</t>
  </si>
  <si>
    <t>Koumankou</t>
  </si>
  <si>
    <t>ML03040104</t>
  </si>
  <si>
    <t>Kourouma</t>
  </si>
  <si>
    <t>ML03040105</t>
  </si>
  <si>
    <t>Sanzana</t>
  </si>
  <si>
    <t>ML03040106</t>
  </si>
  <si>
    <t>Tella</t>
  </si>
  <si>
    <t>ML03040201</t>
  </si>
  <si>
    <t>Dogoni</t>
  </si>
  <si>
    <t>ML03040202</t>
  </si>
  <si>
    <t>Kabarasso</t>
  </si>
  <si>
    <t>ML03040301</t>
  </si>
  <si>
    <t>Doumanaba</t>
  </si>
  <si>
    <t>ML03050101</t>
  </si>
  <si>
    <t>Gongasso</t>
  </si>
  <si>
    <t>ML03050102</t>
  </si>
  <si>
    <t>ML03050201</t>
  </si>
  <si>
    <t>Fama</t>
  </si>
  <si>
    <t>ML03050301</t>
  </si>
  <si>
    <t>Kouoro</t>
  </si>
  <si>
    <t>ML03060101</t>
  </si>
  <si>
    <t>ML03060201</t>
  </si>
  <si>
    <t>Kolokoba</t>
  </si>
  <si>
    <t>ML03070101</t>
  </si>
  <si>
    <t>ML03070102</t>
  </si>
  <si>
    <t>Nimbougou</t>
  </si>
  <si>
    <t>ML03070201</t>
  </si>
  <si>
    <t>Kaï</t>
  </si>
  <si>
    <t>ML03080101</t>
  </si>
  <si>
    <t>Miniko</t>
  </si>
  <si>
    <t>ML03080102</t>
  </si>
  <si>
    <t>ML03080103</t>
  </si>
  <si>
    <t>N'Tjikouna</t>
  </si>
  <si>
    <t>ML03080104</t>
  </si>
  <si>
    <t>Waténi</t>
  </si>
  <si>
    <t>ML0309</t>
  </si>
  <si>
    <t>ML03080105</t>
  </si>
  <si>
    <t>Zaniéna</t>
  </si>
  <si>
    <t>ML03080201</t>
  </si>
  <si>
    <t>ML03080202</t>
  </si>
  <si>
    <t>Blendio</t>
  </si>
  <si>
    <t>ML03080203</t>
  </si>
  <si>
    <t>Dembéla</t>
  </si>
  <si>
    <t>ML03080204</t>
  </si>
  <si>
    <t>Miria</t>
  </si>
  <si>
    <t>ML03080205</t>
  </si>
  <si>
    <t>Tiankadi</t>
  </si>
  <si>
    <t>ML0310</t>
  </si>
  <si>
    <t>ML03080301</t>
  </si>
  <si>
    <t>Finkolo Ganadougou</t>
  </si>
  <si>
    <t>ML04010101</t>
  </si>
  <si>
    <t>Konodimini</t>
  </si>
  <si>
    <t>ML04010102</t>
  </si>
  <si>
    <t>Massala</t>
  </si>
  <si>
    <t>ML04010103</t>
  </si>
  <si>
    <t>N'Gara</t>
  </si>
  <si>
    <t>ML04010104</t>
  </si>
  <si>
    <t>Pelengana</t>
  </si>
  <si>
    <t>ML04010105</t>
  </si>
  <si>
    <t>Sakoïba</t>
  </si>
  <si>
    <t>ML04010106</t>
  </si>
  <si>
    <t>Sébougou</t>
  </si>
  <si>
    <t>ML04010107</t>
  </si>
  <si>
    <t>Soignébougou</t>
  </si>
  <si>
    <t>ML04010108</t>
  </si>
  <si>
    <t>Commune urbaine de Ségou</t>
  </si>
  <si>
    <t>ML04010201</t>
  </si>
  <si>
    <t>Cinzana</t>
  </si>
  <si>
    <t>ML04010202</t>
  </si>
  <si>
    <t>Saminè</t>
  </si>
  <si>
    <t>ML04010301</t>
  </si>
  <si>
    <t>Diouna</t>
  </si>
  <si>
    <t>ML04010302</t>
  </si>
  <si>
    <t>Fatinè</t>
  </si>
  <si>
    <t>ML04010303</t>
  </si>
  <si>
    <t>Katiéna</t>
  </si>
  <si>
    <t>ML04020101</t>
  </si>
  <si>
    <t>Béguéné</t>
  </si>
  <si>
    <t>ML04020102</t>
  </si>
  <si>
    <t>ML04020103</t>
  </si>
  <si>
    <t>Kéméni</t>
  </si>
  <si>
    <t>ML04020104</t>
  </si>
  <si>
    <t>Niala</t>
  </si>
  <si>
    <t>ML04020105</t>
  </si>
  <si>
    <t>Tiéména</t>
  </si>
  <si>
    <t>ML04020201</t>
  </si>
  <si>
    <t>Falo</t>
  </si>
  <si>
    <t>ML04020301</t>
  </si>
  <si>
    <t>Diéna</t>
  </si>
  <si>
    <t>ML04020302</t>
  </si>
  <si>
    <t>Touna</t>
  </si>
  <si>
    <t>ML04020401</t>
  </si>
  <si>
    <t>Samabogo</t>
  </si>
  <si>
    <t>ML04020402</t>
  </si>
  <si>
    <t>Somasso</t>
  </si>
  <si>
    <t>ML04020501</t>
  </si>
  <si>
    <t>Dougouolo</t>
  </si>
  <si>
    <t>ML04030101</t>
  </si>
  <si>
    <t>ML04030102</t>
  </si>
  <si>
    <t>Kalaké</t>
  </si>
  <si>
    <t>ML04030201</t>
  </si>
  <si>
    <t>Konobougou</t>
  </si>
  <si>
    <t>ML04030301</t>
  </si>
  <si>
    <t>Gouendo</t>
  </si>
  <si>
    <t>ML04030302</t>
  </si>
  <si>
    <t>N'Gassola</t>
  </si>
  <si>
    <t>ML04030303</t>
  </si>
  <si>
    <t>Sanando</t>
  </si>
  <si>
    <t>ML04030304</t>
  </si>
  <si>
    <t>Tésserela</t>
  </si>
  <si>
    <t>ML04030401</t>
  </si>
  <si>
    <t>Boidiè</t>
  </si>
  <si>
    <t>ML04030402</t>
  </si>
  <si>
    <t>Dougoufé</t>
  </si>
  <si>
    <t>ML04030403</t>
  </si>
  <si>
    <t>Somo</t>
  </si>
  <si>
    <t>ML04030404</t>
  </si>
  <si>
    <t>Tamani</t>
  </si>
  <si>
    <t>ML04040101</t>
  </si>
  <si>
    <t>Kala Siguida</t>
  </si>
  <si>
    <t>ML04040102</t>
  </si>
  <si>
    <t>Mariko</t>
  </si>
  <si>
    <t>ML04040103</t>
  </si>
  <si>
    <t>Commune urbaine de Niono</t>
  </si>
  <si>
    <t>ML04040104</t>
  </si>
  <si>
    <t>Siribala</t>
  </si>
  <si>
    <t>ML04040105</t>
  </si>
  <si>
    <t>Sirifila-Boundy</t>
  </si>
  <si>
    <t>ML04040106</t>
  </si>
  <si>
    <t>Toridaga-Ko</t>
  </si>
  <si>
    <t>ML04040107</t>
  </si>
  <si>
    <t>Yèrèdon Saniona</t>
  </si>
  <si>
    <t>ML04040201</t>
  </si>
  <si>
    <t>Pogo</t>
  </si>
  <si>
    <t>ML04050101</t>
  </si>
  <si>
    <t>ML04050201</t>
  </si>
  <si>
    <t>Boky Wèrè</t>
  </si>
  <si>
    <t>ML04050202</t>
  </si>
  <si>
    <t>Kokry Centre</t>
  </si>
  <si>
    <t>ML04050203</t>
  </si>
  <si>
    <t>Kolongo</t>
  </si>
  <si>
    <t>ML04050301</t>
  </si>
  <si>
    <t>Monimpébougou</t>
  </si>
  <si>
    <t>ML04050401</t>
  </si>
  <si>
    <t>Matomo</t>
  </si>
  <si>
    <t>ML04050402</t>
  </si>
  <si>
    <t>Sana</t>
  </si>
  <si>
    <t>ML04060101</t>
  </si>
  <si>
    <t>ML04060102</t>
  </si>
  <si>
    <t>Kamiandougou</t>
  </si>
  <si>
    <t>ML04060201</t>
  </si>
  <si>
    <t>ML04060301</t>
  </si>
  <si>
    <t>Farakou Massa</t>
  </si>
  <si>
    <t>ML04070101</t>
  </si>
  <si>
    <t>Diganidougou</t>
  </si>
  <si>
    <t>ML04070102</t>
  </si>
  <si>
    <t>ML04070103</t>
  </si>
  <si>
    <t>Sama Foulala</t>
  </si>
  <si>
    <t>ML04070104</t>
  </si>
  <si>
    <t>Souba</t>
  </si>
  <si>
    <t>ML04070201</t>
  </si>
  <si>
    <t>Baguindadougou</t>
  </si>
  <si>
    <t>ML04070202</t>
  </si>
  <si>
    <t>Bellen</t>
  </si>
  <si>
    <t>ML04070203</t>
  </si>
  <si>
    <t>N'Koumandougou</t>
  </si>
  <si>
    <t>ML04080101</t>
  </si>
  <si>
    <t>Nampalari</t>
  </si>
  <si>
    <t>ML04080201</t>
  </si>
  <si>
    <t>Kareri</t>
  </si>
  <si>
    <t>ML04080301</t>
  </si>
  <si>
    <t>Beïty Bimiya</t>
  </si>
  <si>
    <t>ML04080401</t>
  </si>
  <si>
    <t>Diguiciré</t>
  </si>
  <si>
    <t>ML04090101</t>
  </si>
  <si>
    <t>ML04090201</t>
  </si>
  <si>
    <t>Dogofry</t>
  </si>
  <si>
    <t>ML04090301</t>
  </si>
  <si>
    <t>Diabaly</t>
  </si>
  <si>
    <t>ML04100101</t>
  </si>
  <si>
    <t>Dougabougou</t>
  </si>
  <si>
    <t>ML04100102</t>
  </si>
  <si>
    <t>ML04100103</t>
  </si>
  <si>
    <t>Togou</t>
  </si>
  <si>
    <t>ML04100201</t>
  </si>
  <si>
    <t>Sansanding</t>
  </si>
  <si>
    <t>ML04100202</t>
  </si>
  <si>
    <t>Sibila</t>
  </si>
  <si>
    <t>ML04100301</t>
  </si>
  <si>
    <t>Boussin</t>
  </si>
  <si>
    <t>ML04110101</t>
  </si>
  <si>
    <t>Folomana</t>
  </si>
  <si>
    <t>ML04110102</t>
  </si>
  <si>
    <t>Saloba</t>
  </si>
  <si>
    <t>ML04110103</t>
  </si>
  <si>
    <t>Tongué</t>
  </si>
  <si>
    <t>ML04110201</t>
  </si>
  <si>
    <t>Souleye</t>
  </si>
  <si>
    <t>ML05010101</t>
  </si>
  <si>
    <t>Commune urbaine de Mopti</t>
  </si>
  <si>
    <t>ML05010102</t>
  </si>
  <si>
    <t>Socoura</t>
  </si>
  <si>
    <t>ML05010201</t>
  </si>
  <si>
    <t>Dialloubé</t>
  </si>
  <si>
    <t>ML05010301</t>
  </si>
  <si>
    <t>Bassirou</t>
  </si>
  <si>
    <t>ML05010302</t>
  </si>
  <si>
    <t>Fatoma</t>
  </si>
  <si>
    <t>ML05010303</t>
  </si>
  <si>
    <t>Kounari</t>
  </si>
  <si>
    <t>ML05010401</t>
  </si>
  <si>
    <t>Ouroubé Doudé</t>
  </si>
  <si>
    <t>ML05010501</t>
  </si>
  <si>
    <t>Sio</t>
  </si>
  <si>
    <t>ML05010601</t>
  </si>
  <si>
    <t>Soye</t>
  </si>
  <si>
    <t>ML05010701</t>
  </si>
  <si>
    <t>Ouro-Modi</t>
  </si>
  <si>
    <t>ML05010702</t>
  </si>
  <si>
    <t>Sasalbé</t>
  </si>
  <si>
    <t>ML05010703</t>
  </si>
  <si>
    <t>Koubaye</t>
  </si>
  <si>
    <t>ML05020101</t>
  </si>
  <si>
    <t>Derary</t>
  </si>
  <si>
    <t>ML05020102</t>
  </si>
  <si>
    <t>ML05020103</t>
  </si>
  <si>
    <t>Ouro Ali</t>
  </si>
  <si>
    <t>ML05020104</t>
  </si>
  <si>
    <t>Pondori</t>
  </si>
  <si>
    <t>ML05020105</t>
  </si>
  <si>
    <t>Madiama</t>
  </si>
  <si>
    <t>ML05020201</t>
  </si>
  <si>
    <t>Dandougou Fakala</t>
  </si>
  <si>
    <t>ML05020202</t>
  </si>
  <si>
    <t>Niansanarie</t>
  </si>
  <si>
    <t>ML05020301</t>
  </si>
  <si>
    <t>Kewa</t>
  </si>
  <si>
    <t>ML05020302</t>
  </si>
  <si>
    <t>Togué Mourari</t>
  </si>
  <si>
    <t>ML05020401</t>
  </si>
  <si>
    <t>Néma Badenyakafo</t>
  </si>
  <si>
    <t>ML05020501</t>
  </si>
  <si>
    <t>Femaye</t>
  </si>
  <si>
    <t>ML05030101</t>
  </si>
  <si>
    <t>Ouro Ardo</t>
  </si>
  <si>
    <t>ML05030102</t>
  </si>
  <si>
    <t>Ouro Guiré</t>
  </si>
  <si>
    <t>ML05030103</t>
  </si>
  <si>
    <t>Sougoulbé</t>
  </si>
  <si>
    <t>ML05030104</t>
  </si>
  <si>
    <t>Diaka</t>
  </si>
  <si>
    <t>ML05030105</t>
  </si>
  <si>
    <t>Commune urbaine Ténenkou</t>
  </si>
  <si>
    <t>ML05030201</t>
  </si>
  <si>
    <t>Diafarabé</t>
  </si>
  <si>
    <t>ML05030301</t>
  </si>
  <si>
    <t>Diondiori</t>
  </si>
  <si>
    <t>ML05030401</t>
  </si>
  <si>
    <t>Togoro Kotia</t>
  </si>
  <si>
    <t>ML05040101</t>
  </si>
  <si>
    <t>ML05040201</t>
  </si>
  <si>
    <t>Farimaké</t>
  </si>
  <si>
    <t>ML05040301</t>
  </si>
  <si>
    <t>Déboye</t>
  </si>
  <si>
    <t>ML05040401</t>
  </si>
  <si>
    <t>N'Dodjiga</t>
  </si>
  <si>
    <t>ML05040501</t>
  </si>
  <si>
    <t>Dongo</t>
  </si>
  <si>
    <t>ML05040502</t>
  </si>
  <si>
    <t>Dirma</t>
  </si>
  <si>
    <t>ML05040601</t>
  </si>
  <si>
    <t>Bimbéré Tama</t>
  </si>
  <si>
    <t>ML05050101</t>
  </si>
  <si>
    <t>ML05050201</t>
  </si>
  <si>
    <t>Borondougou</t>
  </si>
  <si>
    <t>ML05050301</t>
  </si>
  <si>
    <t>Kontza</t>
  </si>
  <si>
    <t>ML05060101</t>
  </si>
  <si>
    <t>Korombana</t>
  </si>
  <si>
    <t>ML05060201</t>
  </si>
  <si>
    <t>N'Gorodia</t>
  </si>
  <si>
    <t>ML05060301</t>
  </si>
  <si>
    <t>Doko</t>
  </si>
  <si>
    <t>ML05060401</t>
  </si>
  <si>
    <t>Gouloumbou</t>
  </si>
  <si>
    <t>ML05070101</t>
  </si>
  <si>
    <t>Fakala</t>
  </si>
  <si>
    <t>ML05070201</t>
  </si>
  <si>
    <t>Bonguel</t>
  </si>
  <si>
    <t>ML05080101</t>
  </si>
  <si>
    <t>ML05080201</t>
  </si>
  <si>
    <t>Ouronguia</t>
  </si>
  <si>
    <t>ML05080301</t>
  </si>
  <si>
    <t>Doungoura</t>
  </si>
  <si>
    <t>ML06010101</t>
  </si>
  <si>
    <t>Alafia</t>
  </si>
  <si>
    <t>ML06010102</t>
  </si>
  <si>
    <t>Commune urbaine de Tombouctou</t>
  </si>
  <si>
    <t>ML06010201</t>
  </si>
  <si>
    <t>Lafia</t>
  </si>
  <si>
    <t>ML06010301</t>
  </si>
  <si>
    <t>Bourem Inaly</t>
  </si>
  <si>
    <t>ML06020101</t>
  </si>
  <si>
    <t>Doukouria</t>
  </si>
  <si>
    <t>ML06020102</t>
  </si>
  <si>
    <t>Commune urbaine de Goundam</t>
  </si>
  <si>
    <t>ML06020103</t>
  </si>
  <si>
    <t>Kaneye</t>
  </si>
  <si>
    <t>ML06020104</t>
  </si>
  <si>
    <t>Télé</t>
  </si>
  <si>
    <t>ML06020201</t>
  </si>
  <si>
    <t>Douékiré</t>
  </si>
  <si>
    <t>ML06020301</t>
  </si>
  <si>
    <t>Essakane</t>
  </si>
  <si>
    <t>ML06030101</t>
  </si>
  <si>
    <t>Arham</t>
  </si>
  <si>
    <t>ML06030102</t>
  </si>
  <si>
    <t>Bourem Sidi Amar</t>
  </si>
  <si>
    <t>ML06030103</t>
  </si>
  <si>
    <t>Commune urbaine de Diré</t>
  </si>
  <si>
    <t>ML06030104</t>
  </si>
  <si>
    <t>Kirchamba</t>
  </si>
  <si>
    <t>ML06030105</t>
  </si>
  <si>
    <t>Kondi</t>
  </si>
  <si>
    <t>ML06030106</t>
  </si>
  <si>
    <t>Tienkour</t>
  </si>
  <si>
    <t>ML06030107</t>
  </si>
  <si>
    <t>Tindirma</t>
  </si>
  <si>
    <t>ML06030108</t>
  </si>
  <si>
    <t>Tinguereguif Gari</t>
  </si>
  <si>
    <t>ML06030201</t>
  </si>
  <si>
    <t>Binga</t>
  </si>
  <si>
    <t>ML06030202</t>
  </si>
  <si>
    <t>Saréyamou</t>
  </si>
  <si>
    <t>ML06030301</t>
  </si>
  <si>
    <t>Haibongo</t>
  </si>
  <si>
    <t>ML06030401</t>
  </si>
  <si>
    <t>Dangha</t>
  </si>
  <si>
    <t>ML06030402</t>
  </si>
  <si>
    <t>Garbakoira</t>
  </si>
  <si>
    <t>ML06040101</t>
  </si>
  <si>
    <t>Soboundou</t>
  </si>
  <si>
    <t>ML06040201</t>
  </si>
  <si>
    <t>Soumpi</t>
  </si>
  <si>
    <t>ML06050101</t>
  </si>
  <si>
    <t>Banikane</t>
  </si>
  <si>
    <t>ML06050102</t>
  </si>
  <si>
    <t>Rharous</t>
  </si>
  <si>
    <t>ML06050201</t>
  </si>
  <si>
    <t>Hanzakoma</t>
  </si>
  <si>
    <t>ML06050202</t>
  </si>
  <si>
    <t>Séréré</t>
  </si>
  <si>
    <t>ML06060101</t>
  </si>
  <si>
    <t>ML06060102</t>
  </si>
  <si>
    <t>Issa Bery</t>
  </si>
  <si>
    <t>ML06060201</t>
  </si>
  <si>
    <t>Adarmalane</t>
  </si>
  <si>
    <t>ML06060202</t>
  </si>
  <si>
    <t>M'Bouna</t>
  </si>
  <si>
    <t>ML06070101</t>
  </si>
  <si>
    <t>Fittouga</t>
  </si>
  <si>
    <t>ML06070201</t>
  </si>
  <si>
    <t>Banikane Narhawa</t>
  </si>
  <si>
    <t>ML06070301</t>
  </si>
  <si>
    <t>Koumaïra</t>
  </si>
  <si>
    <t>ML06070401</t>
  </si>
  <si>
    <t>N'Gorkou</t>
  </si>
  <si>
    <t>ML06080101</t>
  </si>
  <si>
    <t>ML06080201</t>
  </si>
  <si>
    <t>Inadiatafane</t>
  </si>
  <si>
    <t>ML06080301</t>
  </si>
  <si>
    <t>Haribomo</t>
  </si>
  <si>
    <t>ML06090101</t>
  </si>
  <si>
    <t>ML06090201</t>
  </si>
  <si>
    <t>Dianké</t>
  </si>
  <si>
    <t>ML06100101</t>
  </si>
  <si>
    <t>ML06100201</t>
  </si>
  <si>
    <t>Ouinerden</t>
  </si>
  <si>
    <t>ML06110101</t>
  </si>
  <si>
    <t>ML06110201</t>
  </si>
  <si>
    <t>Tv:Iékoreye</t>
  </si>
  <si>
    <t>ML06120101</t>
  </si>
  <si>
    <t>ML06120201</t>
  </si>
  <si>
    <t>Zarho</t>
  </si>
  <si>
    <t>ML06130101</t>
  </si>
  <si>
    <t>ML06130201</t>
  </si>
  <si>
    <t>Raz-El-Ma</t>
  </si>
  <si>
    <t>ML06130301</t>
  </si>
  <si>
    <t>Alzounoub</t>
  </si>
  <si>
    <t>ML06130302</t>
  </si>
  <si>
    <t>Tilemsi</t>
  </si>
  <si>
    <t>ML07010101</t>
  </si>
  <si>
    <t>Commune urbaine de Gao</t>
  </si>
  <si>
    <t>ML07010201</t>
  </si>
  <si>
    <t>Gounzoureye</t>
  </si>
  <si>
    <t>ML07020101</t>
  </si>
  <si>
    <t>Bourem</t>
  </si>
  <si>
    <t>ML07020201</t>
  </si>
  <si>
    <t>Taboye</t>
  </si>
  <si>
    <t>ML07030101</t>
  </si>
  <si>
    <t>ML07030102</t>
  </si>
  <si>
    <t>Bara</t>
  </si>
  <si>
    <t>ML07030103</t>
  </si>
  <si>
    <t>Bourra</t>
  </si>
  <si>
    <t>ML07030201</t>
  </si>
  <si>
    <t>Tin-Hamma</t>
  </si>
  <si>
    <t>ML07040101</t>
  </si>
  <si>
    <t>Tarkint</t>
  </si>
  <si>
    <t>ML07040102</t>
  </si>
  <si>
    <t>ML07040201</t>
  </si>
  <si>
    <t>Agharous</t>
  </si>
  <si>
    <t>ML07040301</t>
  </si>
  <si>
    <t>M'Beikit Ljoul</t>
  </si>
  <si>
    <t>ML07050101</t>
  </si>
  <si>
    <t>ML07050201</t>
  </si>
  <si>
    <t>Téméra</t>
  </si>
  <si>
    <t>ML07060101</t>
  </si>
  <si>
    <t>ML07060201</t>
  </si>
  <si>
    <t>Fafa</t>
  </si>
  <si>
    <t>ML07060301</t>
  </si>
  <si>
    <t>Labbézanga</t>
  </si>
  <si>
    <t>ML07070101</t>
  </si>
  <si>
    <t>ML07070201</t>
  </si>
  <si>
    <t>Magnadaoué</t>
  </si>
  <si>
    <t>ML07080101</t>
  </si>
  <si>
    <t>ML07080201</t>
  </si>
  <si>
    <t>Anchawadji</t>
  </si>
  <si>
    <t>ML07080301</t>
  </si>
  <si>
    <t>Tacharane</t>
  </si>
  <si>
    <t>ML07090101</t>
  </si>
  <si>
    <t>ML07090201</t>
  </si>
  <si>
    <t>lndélimane</t>
  </si>
  <si>
    <t>ML07100101</t>
  </si>
  <si>
    <t>ML07100201</t>
  </si>
  <si>
    <t>Aroun</t>
  </si>
  <si>
    <t>ML07100301</t>
  </si>
  <si>
    <t>Keygouroutane</t>
  </si>
  <si>
    <t>ML07100401</t>
  </si>
  <si>
    <t>Famlbougou</t>
  </si>
  <si>
    <t>ML07110101</t>
  </si>
  <si>
    <t>ML07110201</t>
  </si>
  <si>
    <t>Tihigrine</t>
  </si>
  <si>
    <t>ML07120101</t>
  </si>
  <si>
    <t>Gabéro</t>
  </si>
  <si>
    <t>ML07120201</t>
  </si>
  <si>
    <t>Zinda</t>
  </si>
  <si>
    <t>ML07130101</t>
  </si>
  <si>
    <t>ML07130201</t>
  </si>
  <si>
    <t>Ghnou</t>
  </si>
  <si>
    <t>ML07140101</t>
  </si>
  <si>
    <t>ML07140201</t>
  </si>
  <si>
    <t>Tameglelte</t>
  </si>
  <si>
    <t>ML07140301</t>
  </si>
  <si>
    <t>Krefinatt</t>
  </si>
  <si>
    <t>ML07140401</t>
  </si>
  <si>
    <t>Aslar</t>
  </si>
  <si>
    <t>ML07150101</t>
  </si>
  <si>
    <t>ML07150201</t>
  </si>
  <si>
    <t>Amastrakat</t>
  </si>
  <si>
    <t>ML07160101</t>
  </si>
  <si>
    <t>ML07160201</t>
  </si>
  <si>
    <t>Tougoumbar</t>
  </si>
  <si>
    <t>ML07160301</t>
  </si>
  <si>
    <t>Tahbanat</t>
  </si>
  <si>
    <t>ML07160401</t>
  </si>
  <si>
    <t>Iniyiss</t>
  </si>
  <si>
    <t>ML08010101</t>
  </si>
  <si>
    <t>Commune urbaine de Kidal</t>
  </si>
  <si>
    <t>ML08010201</t>
  </si>
  <si>
    <t>Essouk</t>
  </si>
  <si>
    <t>ML08010301</t>
  </si>
  <si>
    <t>ML08020101</t>
  </si>
  <si>
    <t>ML08020201</t>
  </si>
  <si>
    <t>Boghassa</t>
  </si>
  <si>
    <t>ML08020301</t>
  </si>
  <si>
    <t>Tinzawatène</t>
  </si>
  <si>
    <t>ML08030101</t>
  </si>
  <si>
    <t>Intadjedite</t>
  </si>
  <si>
    <t>ML08030102</t>
  </si>
  <si>
    <t>ML08030201</t>
  </si>
  <si>
    <t>Gueljiat</t>
  </si>
  <si>
    <t>ML08030301</t>
  </si>
  <si>
    <t>Anagarous</t>
  </si>
  <si>
    <t>ML08040101</t>
  </si>
  <si>
    <t>ML08040201</t>
  </si>
  <si>
    <t>Terist</t>
  </si>
  <si>
    <t>ML08040301</t>
  </si>
  <si>
    <t>Ikadhawatène</t>
  </si>
  <si>
    <t>ML08040401</t>
  </si>
  <si>
    <t>Abanco</t>
  </si>
  <si>
    <t>ML08050101</t>
  </si>
  <si>
    <t>ML08050201</t>
  </si>
  <si>
    <t>Imbulal</t>
  </si>
  <si>
    <t>ML08050301</t>
  </si>
  <si>
    <t>Infalfalane</t>
  </si>
  <si>
    <t>ML08060101</t>
  </si>
  <si>
    <t>ML08060201</t>
  </si>
  <si>
    <t>Dadate</t>
  </si>
  <si>
    <t>ML08060301</t>
  </si>
  <si>
    <t>Teknewène</t>
  </si>
  <si>
    <t>ML08070101</t>
  </si>
  <si>
    <t>Timtaghène</t>
  </si>
  <si>
    <t>ML08070201</t>
  </si>
  <si>
    <t>Almahmoud</t>
  </si>
  <si>
    <t>ML08070301</t>
  </si>
  <si>
    <t>Tayhoten</t>
  </si>
  <si>
    <t>ML08080101</t>
  </si>
  <si>
    <t>ML08080201</t>
  </si>
  <si>
    <t>Taghlit</t>
  </si>
  <si>
    <t>ML08080301</t>
  </si>
  <si>
    <t>Tadjmart</t>
  </si>
  <si>
    <t>ML08090101</t>
  </si>
  <si>
    <t>ML08090201</t>
  </si>
  <si>
    <t>Amassine</t>
  </si>
  <si>
    <t>ML08090301</t>
  </si>
  <si>
    <t>Tassik</t>
  </si>
  <si>
    <t>ML08090401</t>
  </si>
  <si>
    <t>Touzek</t>
  </si>
  <si>
    <t>ML09010101</t>
  </si>
  <si>
    <t>Taoudelmi</t>
  </si>
  <si>
    <t>ML09010201</t>
  </si>
  <si>
    <t>Teghaza</t>
  </si>
  <si>
    <t>ML09010301</t>
  </si>
  <si>
    <t>Zouelya</t>
  </si>
  <si>
    <t>ML09010401</t>
  </si>
  <si>
    <t>Alhank</t>
  </si>
  <si>
    <t>ML09020101</t>
  </si>
  <si>
    <t>ML09020201</t>
  </si>
  <si>
    <t>Achamour</t>
  </si>
  <si>
    <t>ML09020301</t>
  </si>
  <si>
    <t>M'back-Samna</t>
  </si>
  <si>
    <t>ML09020401</t>
  </si>
  <si>
    <t>Tinéguelhadj</t>
  </si>
  <si>
    <t>ML09020501</t>
  </si>
  <si>
    <t>Wade Lahjare</t>
  </si>
  <si>
    <t>ML09030101</t>
  </si>
  <si>
    <t>ML09030201</t>
  </si>
  <si>
    <t>Alougla</t>
  </si>
  <si>
    <t>ML09030301</t>
  </si>
  <si>
    <t>Bougwera</t>
  </si>
  <si>
    <t>ML09030401</t>
  </si>
  <si>
    <t>Lamhaïmide</t>
  </si>
  <si>
    <t>ML09030501</t>
  </si>
  <si>
    <t>Touwal</t>
  </si>
  <si>
    <t>ML09040101</t>
  </si>
  <si>
    <t>Agouni</t>
  </si>
  <si>
    <t>ML09040201</t>
  </si>
  <si>
    <t>ML09040301</t>
  </si>
  <si>
    <t>Erg-Lakhal</t>
  </si>
  <si>
    <t>ML09040401</t>
  </si>
  <si>
    <t>Limgassim</t>
  </si>
  <si>
    <t>ML09040501</t>
  </si>
  <si>
    <t>Tichift</t>
  </si>
  <si>
    <t>ML09050101</t>
  </si>
  <si>
    <t>AI-Ourche</t>
  </si>
  <si>
    <t>ML09050201</t>
  </si>
  <si>
    <t>Diaba</t>
  </si>
  <si>
    <t>ML09050301</t>
  </si>
  <si>
    <t>Oum-Laazam</t>
  </si>
  <si>
    <t>ML09050401</t>
  </si>
  <si>
    <t>Tamagounite</t>
  </si>
  <si>
    <t>ML09050501</t>
  </si>
  <si>
    <t>Ziriba</t>
  </si>
  <si>
    <t>ML09050601</t>
  </si>
  <si>
    <t>Nibkit-El Elk</t>
  </si>
  <si>
    <t>ML09060101</t>
  </si>
  <si>
    <t>ML09060201</t>
  </si>
  <si>
    <t>Alfacrouna</t>
  </si>
  <si>
    <t>ML09060301</t>
  </si>
  <si>
    <t>Algatara</t>
  </si>
  <si>
    <t>ML09060401</t>
  </si>
  <si>
    <t>Almatla</t>
  </si>
  <si>
    <t>ML09060501</t>
  </si>
  <si>
    <t>Liraka</t>
  </si>
  <si>
    <t>ML10010101</t>
  </si>
  <si>
    <t>Assakaraye</t>
  </si>
  <si>
    <t>ML10010102</t>
  </si>
  <si>
    <t>Iziguirète</t>
  </si>
  <si>
    <t>ML10010103</t>
  </si>
  <si>
    <t>lnazole</t>
  </si>
  <si>
    <t>ML10010104</t>
  </si>
  <si>
    <t>Commune urbaine de Ménaka</t>
  </si>
  <si>
    <t>ML10010201</t>
  </si>
  <si>
    <t>Infoukarétane</t>
  </si>
  <si>
    <t>ML10010202</t>
  </si>
  <si>
    <t>ML10010203</t>
  </si>
  <si>
    <t>Tin Abaw</t>
  </si>
  <si>
    <t>ML10010301</t>
  </si>
  <si>
    <t>Izgarat</t>
  </si>
  <si>
    <t>ML10010401</t>
  </si>
  <si>
    <t>Haïgana</t>
  </si>
  <si>
    <t>ML10020101</t>
  </si>
  <si>
    <t>Chiman</t>
  </si>
  <si>
    <t>ML10020102</t>
  </si>
  <si>
    <t>Intadeyne</t>
  </si>
  <si>
    <t>ML10020103</t>
  </si>
  <si>
    <t>ML10020201</t>
  </si>
  <si>
    <t>lnhinita</t>
  </si>
  <si>
    <t>ML10020301</t>
  </si>
  <si>
    <t>Téguerert</t>
  </si>
  <si>
    <t>ML10030101</t>
  </si>
  <si>
    <t>ML10030201</t>
  </si>
  <si>
    <t>Tadriante</t>
  </si>
  <si>
    <t>ML10030301</t>
  </si>
  <si>
    <t>Aghazraghane</t>
  </si>
  <si>
    <t>ML10040101</t>
  </si>
  <si>
    <t>ML10040102</t>
  </si>
  <si>
    <t>Alladi</t>
  </si>
  <si>
    <t>ML10040103</t>
  </si>
  <si>
    <t>Afarakrak</t>
  </si>
  <si>
    <t>ML10040201</t>
  </si>
  <si>
    <t>Azawak</t>
  </si>
  <si>
    <t>ML10040301</t>
  </si>
  <si>
    <t>Tamalet</t>
  </si>
  <si>
    <t>ML10050101</t>
  </si>
  <si>
    <t>ML10050201</t>
  </si>
  <si>
    <t>Tissalatène</t>
  </si>
  <si>
    <t>ML10060101</t>
  </si>
  <si>
    <t>lnlamawane (Fanfi)</t>
  </si>
  <si>
    <t>ML10060201</t>
  </si>
  <si>
    <t>Alata</t>
  </si>
  <si>
    <t>ML10060301</t>
  </si>
  <si>
    <t>Tissouakh</t>
  </si>
  <si>
    <t>ML10060302</t>
  </si>
  <si>
    <t>Inagade</t>
  </si>
  <si>
    <t>ML11010101</t>
  </si>
  <si>
    <t>Guétéma</t>
  </si>
  <si>
    <t>ML11010102</t>
  </si>
  <si>
    <t>Gadiaba Kadiel</t>
  </si>
  <si>
    <t>ML11010103</t>
  </si>
  <si>
    <t>Commune urbaine Nioro</t>
  </si>
  <si>
    <t>ML11010104</t>
  </si>
  <si>
    <t>Nioro Tougouné Rangabé</t>
  </si>
  <si>
    <t>ML11010105</t>
  </si>
  <si>
    <t>Yéréré</t>
  </si>
  <si>
    <t>ML11010201</t>
  </si>
  <si>
    <t>Diaye Coura</t>
  </si>
  <si>
    <t>ML11010202</t>
  </si>
  <si>
    <t>Gavinané</t>
  </si>
  <si>
    <t>ML11010203</t>
  </si>
  <si>
    <t>Commune urbaine Y ouri</t>
  </si>
  <si>
    <t>ML11010301</t>
  </si>
  <si>
    <t>Gogui</t>
  </si>
  <si>
    <t>ML11010401</t>
  </si>
  <si>
    <t>Simbi</t>
  </si>
  <si>
    <t>ML11020101</t>
  </si>
  <si>
    <t>ML11020102</t>
  </si>
  <si>
    <t>Dianguirdé</t>
  </si>
  <si>
    <t>ML11020103</t>
  </si>
  <si>
    <t>Madiga Sacko</t>
  </si>
  <si>
    <t>ML11020201</t>
  </si>
  <si>
    <t>Dioumara Koussata</t>
  </si>
  <si>
    <t>ML11020202</t>
  </si>
  <si>
    <t>Gomitradougou</t>
  </si>
  <si>
    <t>ML11030101</t>
  </si>
  <si>
    <t>ML11030102</t>
  </si>
  <si>
    <t>Fatao</t>
  </si>
  <si>
    <t>ML11030103</t>
  </si>
  <si>
    <t>Lambidou</t>
  </si>
  <si>
    <t>ML11030201</t>
  </si>
  <si>
    <t>Diéoura</t>
  </si>
  <si>
    <t>ML11040101</t>
  </si>
  <si>
    <t>ML11040201</t>
  </si>
  <si>
    <t>Lakamané</t>
  </si>
  <si>
    <t>ML11040202</t>
  </si>
  <si>
    <t>Sansankidé</t>
  </si>
  <si>
    <t>ML11050101</t>
  </si>
  <si>
    <t>ML11050102</t>
  </si>
  <si>
    <t>Baniéré Kore</t>
  </si>
  <si>
    <t>ML11050103</t>
  </si>
  <si>
    <t>Diabigué</t>
  </si>
  <si>
    <t>ML11050104</t>
  </si>
  <si>
    <t>Diarra</t>
  </si>
  <si>
    <t>ML11050201</t>
  </si>
  <si>
    <t>Koréra Koré</t>
  </si>
  <si>
    <t>ML11060101</t>
  </si>
  <si>
    <t>ML11060102</t>
  </si>
  <si>
    <t>Fassoudébé</t>
  </si>
  <si>
    <t>ML11060103</t>
  </si>
  <si>
    <t>Guédébiné</t>
  </si>
  <si>
    <t>ML11060201</t>
  </si>
  <si>
    <t>Grouméra</t>
  </si>
  <si>
    <t>ML12010101</t>
  </si>
  <si>
    <t>Commune urbaine Kita</t>
  </si>
  <si>
    <t>ML12010102</t>
  </si>
  <si>
    <t>Badia</t>
  </si>
  <si>
    <t>ML12010103</t>
  </si>
  <si>
    <t>Bendougouba</t>
  </si>
  <si>
    <t>ML12010104</t>
  </si>
  <si>
    <t>Benkady Founia</t>
  </si>
  <si>
    <t>ML12010105</t>
  </si>
  <si>
    <t>Boudofo</t>
  </si>
  <si>
    <t>ML12010106</t>
  </si>
  <si>
    <t>Kita Nord</t>
  </si>
  <si>
    <t>ML12010107</t>
  </si>
  <si>
    <t>Kita Ouest</t>
  </si>
  <si>
    <t>ML12010201</t>
  </si>
  <si>
    <t>Djidian</t>
  </si>
  <si>
    <t>ML12010202</t>
  </si>
  <si>
    <t>Namala Guimbala</t>
  </si>
  <si>
    <t>ML12010203</t>
  </si>
  <si>
    <t>Saboula</t>
  </si>
  <si>
    <t>ML12010204</t>
  </si>
  <si>
    <t>Souransan Tomota</t>
  </si>
  <si>
    <t>ML12020101</t>
  </si>
  <si>
    <t>Gadougou I</t>
  </si>
  <si>
    <t>ML12020201</t>
  </si>
  <si>
    <t>Kokofata</t>
  </si>
  <si>
    <t>ML12020202</t>
  </si>
  <si>
    <t>Bougaribaya</t>
  </si>
  <si>
    <t>ML12020203</t>
  </si>
  <si>
    <t>Tambaga</t>
  </si>
  <si>
    <t>ML12020301</t>
  </si>
  <si>
    <t>Koulou</t>
  </si>
  <si>
    <t>ML12020401</t>
  </si>
  <si>
    <t>Gadougou II</t>
  </si>
  <si>
    <t>ML12030101</t>
  </si>
  <si>
    <t>ML12030102</t>
  </si>
  <si>
    <t>Kassaro</t>
  </si>
  <si>
    <t>ML12030103</t>
  </si>
  <si>
    <t>Kotouba</t>
  </si>
  <si>
    <t>ML12030201</t>
  </si>
  <si>
    <t>Madina</t>
  </si>
  <si>
    <t>ML12040101</t>
  </si>
  <si>
    <t>Commune urbaine de Toukoto</t>
  </si>
  <si>
    <t>ML12040201</t>
  </si>
  <si>
    <t>Kobri</t>
  </si>
  <si>
    <t>ML12040202</t>
  </si>
  <si>
    <t>Niantanso</t>
  </si>
  <si>
    <t>ML12050101</t>
  </si>
  <si>
    <t>Séféto ouest</t>
  </si>
  <si>
    <t>ML12050102</t>
  </si>
  <si>
    <t>Séféto nord</t>
  </si>
  <si>
    <t>ML12050103</t>
  </si>
  <si>
    <t>Djougolill</t>
  </si>
  <si>
    <t>ML12050201</t>
  </si>
  <si>
    <t>Commune urbaine de Kourouninkoto</t>
  </si>
  <si>
    <t>ML12050202</t>
  </si>
  <si>
    <t>Didenko</t>
  </si>
  <si>
    <t>ML12050203</t>
  </si>
  <si>
    <t>Guémoukouraba</t>
  </si>
  <si>
    <t>ML12060101</t>
  </si>
  <si>
    <t>ML12060102</t>
  </si>
  <si>
    <t>Senko</t>
  </si>
  <si>
    <t>ML12060201</t>
  </si>
  <si>
    <t>Makono</t>
  </si>
  <si>
    <t>ML13010101</t>
  </si>
  <si>
    <t>Dègnèkoro</t>
  </si>
  <si>
    <t>ML13010102</t>
  </si>
  <si>
    <t>Kaladougou</t>
  </si>
  <si>
    <t>ML13010103</t>
  </si>
  <si>
    <t>Kilidougou</t>
  </si>
  <si>
    <t>ML13010104</t>
  </si>
  <si>
    <t>N'Garadougou</t>
  </si>
  <si>
    <t>ML13010105</t>
  </si>
  <si>
    <t>Wacoro</t>
  </si>
  <si>
    <t>ML13010201</t>
  </si>
  <si>
    <t>Kémé-Kafo</t>
  </si>
  <si>
    <t>ML13020101</t>
  </si>
  <si>
    <t>ML13020201</t>
  </si>
  <si>
    <t>N'Golobougou</t>
  </si>
  <si>
    <t>ML13030101</t>
  </si>
  <si>
    <t>ML13030102</t>
  </si>
  <si>
    <t>Diedougou</t>
  </si>
  <si>
    <t>ML13030103</t>
  </si>
  <si>
    <t>Jèkafo</t>
  </si>
  <si>
    <t>ML13030201</t>
  </si>
  <si>
    <t>Dolendougou</t>
  </si>
  <si>
    <t>ML13040101</t>
  </si>
  <si>
    <t>Binko</t>
  </si>
  <si>
    <t>ML13040102</t>
  </si>
  <si>
    <t>Guégnéka</t>
  </si>
  <si>
    <t>ML13040103</t>
  </si>
  <si>
    <t>Kéréla</t>
  </si>
  <si>
    <t>ML13040201</t>
  </si>
  <si>
    <t>Zan Coulibaly</t>
  </si>
  <si>
    <t>ML13040202</t>
  </si>
  <si>
    <t>Ténindougou</t>
  </si>
  <si>
    <t>ML13040203</t>
  </si>
  <si>
    <t>Diouman</t>
  </si>
  <si>
    <t>ML13040301</t>
  </si>
  <si>
    <t>Nangola</t>
  </si>
  <si>
    <t>ML13050101</t>
  </si>
  <si>
    <t>ML13050201</t>
  </si>
  <si>
    <t>Niantjila</t>
  </si>
  <si>
    <t>ML13060101</t>
  </si>
  <si>
    <t>N'Dlondougou</t>
  </si>
  <si>
    <t>ML13060201</t>
  </si>
  <si>
    <t>Diêbé</t>
  </si>
  <si>
    <t>ML14010101</t>
  </si>
  <si>
    <t>ML14010102</t>
  </si>
  <si>
    <t>Guéneibé</t>
  </si>
  <si>
    <t>ML14010201</t>
  </si>
  <si>
    <t>Ouagadou</t>
  </si>
  <si>
    <t>ML14020101</t>
  </si>
  <si>
    <t>Allahina</t>
  </si>
  <si>
    <t>ML14020102</t>
  </si>
  <si>
    <t>ML14020201</t>
  </si>
  <si>
    <t>Dabo</t>
  </si>
  <si>
    <t>ML14030101</t>
  </si>
  <si>
    <t>ML14030201</t>
  </si>
  <si>
    <t>Koronga</t>
  </si>
  <si>
    <t>ML14040101</t>
  </si>
  <si>
    <t>Niamana</t>
  </si>
  <si>
    <t>ML14040201</t>
  </si>
  <si>
    <t>Madina kagoro</t>
  </si>
  <si>
    <t>ML14050101</t>
  </si>
  <si>
    <t>ML14050201</t>
  </si>
  <si>
    <t>Boudjiguiré</t>
  </si>
  <si>
    <t>ML14060101</t>
  </si>
  <si>
    <t>ML14060201</t>
  </si>
  <si>
    <t>Digan</t>
  </si>
  <si>
    <t>ML15010101</t>
  </si>
  <si>
    <t>Commune urbaine de Bougouni</t>
  </si>
  <si>
    <t>ML15010102</t>
  </si>
  <si>
    <t>Faradiélé</t>
  </si>
  <si>
    <t>ML15010103</t>
  </si>
  <si>
    <t>Kokélé</t>
  </si>
  <si>
    <t>ML15010104</t>
  </si>
  <si>
    <t>Kola</t>
  </si>
  <si>
    <t>ML15010105</t>
  </si>
  <si>
    <t>Sido</t>
  </si>
  <si>
    <t>ML15010106</t>
  </si>
  <si>
    <t>Tièmala Banimonotié</t>
  </si>
  <si>
    <t>ML15010201</t>
  </si>
  <si>
    <t>Kéléya</t>
  </si>
  <si>
    <t>ML15010202</t>
  </si>
  <si>
    <t>Ouroun</t>
  </si>
  <si>
    <t>ML15010203</t>
  </si>
  <si>
    <t>Syentoula</t>
  </si>
  <si>
    <t>ML15010301</t>
  </si>
  <si>
    <t>Zantiébougou</t>
  </si>
  <si>
    <t>ML15010401</t>
  </si>
  <si>
    <t>Danou</t>
  </si>
  <si>
    <t>ML15010402</t>
  </si>
  <si>
    <t>Faragouaran</t>
  </si>
  <si>
    <t>ML15010403</t>
  </si>
  <si>
    <t>Kouroulamini</t>
  </si>
  <si>
    <t>ML15020101</t>
  </si>
  <si>
    <t>Wassoulou-Ballé</t>
  </si>
  <si>
    <t>ML15020201</t>
  </si>
  <si>
    <t>Gouandiaka</t>
  </si>
  <si>
    <t>ML15020301</t>
  </si>
  <si>
    <t>Bolo Fouta</t>
  </si>
  <si>
    <t>ML15020302</t>
  </si>
  <si>
    <t>Djiguiya de Koloni</t>
  </si>
  <si>
    <t>ML15020401</t>
  </si>
  <si>
    <t>Koussan</t>
  </si>
  <si>
    <t>ML15020501</t>
  </si>
  <si>
    <t>Gouanan</t>
  </si>
  <si>
    <t>ML15020601</t>
  </si>
  <si>
    <t>Djallon Foula</t>
  </si>
  <si>
    <t>ML15020602</t>
  </si>
  <si>
    <t>Yallankoro Soloba</t>
  </si>
  <si>
    <t>ML15020701</t>
  </si>
  <si>
    <t>Séré Moussa Ani Samou de Siékorolé</t>
  </si>
  <si>
    <t>ML15030101</t>
  </si>
  <si>
    <t>ML15030102</t>
  </si>
  <si>
    <t>ML15030103</t>
  </si>
  <si>
    <t>N'Golodiana</t>
  </si>
  <si>
    <t>ML15030201</t>
  </si>
  <si>
    <t>Kébila</t>
  </si>
  <si>
    <t>ML15030301</t>
  </si>
  <si>
    <t>Tousséguéla</t>
  </si>
  <si>
    <t>ML15030302</t>
  </si>
  <si>
    <t>Kolosso</t>
  </si>
  <si>
    <t>ML15040101</t>
  </si>
  <si>
    <t>ML15040102</t>
  </si>
  <si>
    <t>Bladié-Tiémala</t>
  </si>
  <si>
    <t>ML15040103</t>
  </si>
  <si>
    <t>Défina</t>
  </si>
  <si>
    <t>ML15040104</t>
  </si>
  <si>
    <t>Yiridougou</t>
  </si>
  <si>
    <t>ML15040201</t>
  </si>
  <si>
    <t>Sibirila</t>
  </si>
  <si>
    <t>ML15040202</t>
  </si>
  <si>
    <t>Yinindougou</t>
  </si>
  <si>
    <t>ML15050101</t>
  </si>
  <si>
    <t>ML15050201</t>
  </si>
  <si>
    <t>Sanso</t>
  </si>
  <si>
    <t>ML15050202</t>
  </si>
  <si>
    <t>Débélin</t>
  </si>
  <si>
    <t>ML15050203</t>
  </si>
  <si>
    <t>Domba</t>
  </si>
  <si>
    <t>ML15050204</t>
  </si>
  <si>
    <t>Wola</t>
  </si>
  <si>
    <t>ML15060101</t>
  </si>
  <si>
    <t>Baya</t>
  </si>
  <si>
    <t>ML15060102</t>
  </si>
  <si>
    <t>Tagandougou</t>
  </si>
  <si>
    <t>ML15060103</t>
  </si>
  <si>
    <t>Sankarani</t>
  </si>
  <si>
    <t>ML15060104</t>
  </si>
  <si>
    <t>Séléfougou</t>
  </si>
  <si>
    <t>ML15060201</t>
  </si>
  <si>
    <t>Kourouba</t>
  </si>
  <si>
    <t>ML15060202</t>
  </si>
  <si>
    <t>Tiakadougou-Dialakoro</t>
  </si>
  <si>
    <t>ML15060203</t>
  </si>
  <si>
    <t>Niagadina</t>
  </si>
  <si>
    <t>ML15070101</t>
  </si>
  <si>
    <t>ML15070201</t>
  </si>
  <si>
    <t>ML15070301</t>
  </si>
  <si>
    <t>Sanankoro-Djitoumou</t>
  </si>
  <si>
    <t>ML15080101</t>
  </si>
  <si>
    <t>ML15080201</t>
  </si>
  <si>
    <t>Nangalasso</t>
  </si>
  <si>
    <t>ML15080301</t>
  </si>
  <si>
    <t>Tiongui</t>
  </si>
  <si>
    <t>ML15090101</t>
  </si>
  <si>
    <t>ML15090102</t>
  </si>
  <si>
    <t>ML15090201</t>
  </si>
  <si>
    <t>ML15100101</t>
  </si>
  <si>
    <t>ML15100201</t>
  </si>
  <si>
    <t>Meridiéla</t>
  </si>
  <si>
    <t>ML16010101</t>
  </si>
  <si>
    <t>Commune urbaine de Koutiala</t>
  </si>
  <si>
    <t>ML16010102</t>
  </si>
  <si>
    <t>Logouana</t>
  </si>
  <si>
    <t>ML16010103</t>
  </si>
  <si>
    <t>Nafanga</t>
  </si>
  <si>
    <t>ML16010104</t>
  </si>
  <si>
    <t>Nampé</t>
  </si>
  <si>
    <t>ML16010105</t>
  </si>
  <si>
    <t>N'Golonianasso</t>
  </si>
  <si>
    <t>ML16010106</t>
  </si>
  <si>
    <t>N'Goutjina</t>
  </si>
  <si>
    <t>ML16010107</t>
  </si>
  <si>
    <t>Sincina</t>
  </si>
  <si>
    <t>ML16010108</t>
  </si>
  <si>
    <t>Songo-Doubacoré</t>
  </si>
  <si>
    <t>ML16010109</t>
  </si>
  <si>
    <t>Songoua</t>
  </si>
  <si>
    <t>ML16010110</t>
  </si>
  <si>
    <t>Yognogo</t>
  </si>
  <si>
    <t>ML16010201</t>
  </si>
  <si>
    <t>Zébala</t>
  </si>
  <si>
    <t>ML16010301</t>
  </si>
  <si>
    <t>Diaramana</t>
  </si>
  <si>
    <t>ML16020101</t>
  </si>
  <si>
    <t>Karangana</t>
  </si>
  <si>
    <t>ML16020102</t>
  </si>
  <si>
    <t>Kiffosso 1</t>
  </si>
  <si>
    <t>ML16020103</t>
  </si>
  <si>
    <t>ML16020201</t>
  </si>
  <si>
    <t>Mahou</t>
  </si>
  <si>
    <t>ML16020301</t>
  </si>
  <si>
    <t>Boura</t>
  </si>
  <si>
    <t>ML16020302</t>
  </si>
  <si>
    <t>Koumbia</t>
  </si>
  <si>
    <t>ML16020303</t>
  </si>
  <si>
    <t>Menamba 1</t>
  </si>
  <si>
    <t>ML16030101</t>
  </si>
  <si>
    <t>M'Pèssoba</t>
  </si>
  <si>
    <t>ML16030102</t>
  </si>
  <si>
    <t>Kafo Faboli</t>
  </si>
  <si>
    <t>ML16030103</t>
  </si>
  <si>
    <t>Karagouana Mallé</t>
  </si>
  <si>
    <t>ML16030104</t>
  </si>
  <si>
    <t>N'Tossoni</t>
  </si>
  <si>
    <t>ML16030105</t>
  </si>
  <si>
    <t>Tao</t>
  </si>
  <si>
    <t>ML16030106</t>
  </si>
  <si>
    <t>Zanina</t>
  </si>
  <si>
    <t>ML16030201</t>
  </si>
  <si>
    <t>Mièna</t>
  </si>
  <si>
    <t>ML16030301</t>
  </si>
  <si>
    <t>Fakolo</t>
  </si>
  <si>
    <t>ML16040101</t>
  </si>
  <si>
    <t>Kolonigué</t>
  </si>
  <si>
    <t>ML16040102</t>
  </si>
  <si>
    <t>Koningué</t>
  </si>
  <si>
    <t>ML16040103</t>
  </si>
  <si>
    <t>ML16040201</t>
  </si>
  <si>
    <t>Diouradougou Kafo</t>
  </si>
  <si>
    <t>ML16040301</t>
  </si>
  <si>
    <t>Gouadié Sougouna</t>
  </si>
  <si>
    <t>ML16050101</t>
  </si>
  <si>
    <t>ML16050201</t>
  </si>
  <si>
    <t>Ourikéla</t>
  </si>
  <si>
    <t>ML16060101</t>
  </si>
  <si>
    <t>ML16060201</t>
  </si>
  <si>
    <t>ML16060301</t>
  </si>
  <si>
    <t>Konina</t>
  </si>
  <si>
    <t>ML16070101</t>
  </si>
  <si>
    <t>Gouadji Kao</t>
  </si>
  <si>
    <t>ML16070102</t>
  </si>
  <si>
    <t>ML16070103</t>
  </si>
  <si>
    <t>Niantaga</t>
  </si>
  <si>
    <t>ML16070104</t>
  </si>
  <si>
    <t>Zan fi gué</t>
  </si>
  <si>
    <t>ML16070201</t>
  </si>
  <si>
    <t>Sorobasso</t>
  </si>
  <si>
    <t>ML16070301</t>
  </si>
  <si>
    <t>Koromo</t>
  </si>
  <si>
    <t>ML16080101</t>
  </si>
  <si>
    <t>ML16080102</t>
  </si>
  <si>
    <t>Sinkolo</t>
  </si>
  <si>
    <t>ML16080201</t>
  </si>
  <si>
    <t>Fagui</t>
  </si>
  <si>
    <t>ML17010101</t>
  </si>
  <si>
    <t>Commune urbaine de San</t>
  </si>
  <si>
    <t>ML17010102</t>
  </si>
  <si>
    <t>Djéguéna</t>
  </si>
  <si>
    <t>ML17010103</t>
  </si>
  <si>
    <t>N'Goa</t>
  </si>
  <si>
    <t>ML17010104</t>
  </si>
  <si>
    <t>Niasso</t>
  </si>
  <si>
    <t>ML17010105</t>
  </si>
  <si>
    <t>ML17010106</t>
  </si>
  <si>
    <t>Ténéni</t>
  </si>
  <si>
    <t>ML17010201</t>
  </si>
  <si>
    <t>Baramandougou</t>
  </si>
  <si>
    <t>ML17010202</t>
  </si>
  <si>
    <t>Fion</t>
  </si>
  <si>
    <t>ML17010203</t>
  </si>
  <si>
    <t>Tènè</t>
  </si>
  <si>
    <t>ML17020101</t>
  </si>
  <si>
    <t>ML17020102</t>
  </si>
  <si>
    <t>Yasso</t>
  </si>
  <si>
    <t>ML17020201</t>
  </si>
  <si>
    <t>Bénéna</t>
  </si>
  <si>
    <t>ML17020301</t>
  </si>
  <si>
    <t>ML17020302</t>
  </si>
  <si>
    <t>Lanfiala</t>
  </si>
  <si>
    <t>ML17030101</t>
  </si>
  <si>
    <t>Kaniégué</t>
  </si>
  <si>
    <t>ML17030102</t>
  </si>
  <si>
    <t>Karaba</t>
  </si>
  <si>
    <t>ML17030103</t>
  </si>
  <si>
    <t>Kava</t>
  </si>
  <si>
    <t>ML17030104</t>
  </si>
  <si>
    <t>Waki</t>
  </si>
  <si>
    <t>ML17030105</t>
  </si>
  <si>
    <t>Diakourouna</t>
  </si>
  <si>
    <t>ML17030201</t>
  </si>
  <si>
    <t>Kassorola</t>
  </si>
  <si>
    <t>ML17030202</t>
  </si>
  <si>
    <t>Moribila</t>
  </si>
  <si>
    <t>ML17030203</t>
  </si>
  <si>
    <t>T ourakolomba</t>
  </si>
  <si>
    <t>ML17030301</t>
  </si>
  <si>
    <t>Dah</t>
  </si>
  <si>
    <t>ML17030302</t>
  </si>
  <si>
    <t>Sourountouna</t>
  </si>
  <si>
    <t>ML17040101</t>
  </si>
  <si>
    <t>ML17040102</t>
  </si>
  <si>
    <t>Kazangasso</t>
  </si>
  <si>
    <t>ML17040103</t>
  </si>
  <si>
    <t>Korodougou</t>
  </si>
  <si>
    <t>ML17040104</t>
  </si>
  <si>
    <t>Koulandougou</t>
  </si>
  <si>
    <t>ML17040201</t>
  </si>
  <si>
    <t>Fani</t>
  </si>
  <si>
    <t>ML17040301</t>
  </si>
  <si>
    <t>Diéli</t>
  </si>
  <si>
    <t>ML17040302</t>
  </si>
  <si>
    <t>ML17040304</t>
  </si>
  <si>
    <t>N'Torosso</t>
  </si>
  <si>
    <t>ML17050101</t>
  </si>
  <si>
    <t>ML17050102</t>
  </si>
  <si>
    <t>Ouan</t>
  </si>
  <si>
    <t>ML17050201</t>
  </si>
  <si>
    <t>Timissa</t>
  </si>
  <si>
    <t>ML17060101</t>
  </si>
  <si>
    <t>ML17060102</t>
  </si>
  <si>
    <t>Diora</t>
  </si>
  <si>
    <t>ML17060103</t>
  </si>
  <si>
    <t>Sanékuy</t>
  </si>
  <si>
    <t>ML17060201</t>
  </si>
  <si>
    <t>Mafouné</t>
  </si>
  <si>
    <t>ML17070101</t>
  </si>
  <si>
    <t>ML17070102</t>
  </si>
  <si>
    <t>Ouolon</t>
  </si>
  <si>
    <t>ML17070201</t>
  </si>
  <si>
    <t>Siadougou</t>
  </si>
  <si>
    <t>ML18010101</t>
  </si>
  <si>
    <t>Commune urbaine Douentza</t>
  </si>
  <si>
    <t>ML18010102</t>
  </si>
  <si>
    <t>Débéré</t>
  </si>
  <si>
    <t>ML18010103</t>
  </si>
  <si>
    <t>Dianwély</t>
  </si>
  <si>
    <t>ML18010104</t>
  </si>
  <si>
    <t>Gandamia</t>
  </si>
  <si>
    <t>ML18010105</t>
  </si>
  <si>
    <t>Kéréna</t>
  </si>
  <si>
    <t>ML18010106</t>
  </si>
  <si>
    <t>Koubewel Koundia</t>
  </si>
  <si>
    <t>ML18010107</t>
  </si>
  <si>
    <t>Petaka</t>
  </si>
  <si>
    <t>ML18010201</t>
  </si>
  <si>
    <t>Tedié</t>
  </si>
  <si>
    <t>ML18010301</t>
  </si>
  <si>
    <t>Korarou</t>
  </si>
  <si>
    <t>ML18010401</t>
  </si>
  <si>
    <t>Dallah</t>
  </si>
  <si>
    <t>ML18020101</t>
  </si>
  <si>
    <t>Dangol-Boré</t>
  </si>
  <si>
    <t>ML18020201</t>
  </si>
  <si>
    <t>N'Doumpa</t>
  </si>
  <si>
    <t>ML18020301</t>
  </si>
  <si>
    <t>Doumbara</t>
  </si>
  <si>
    <t>ML18030101</t>
  </si>
  <si>
    <t>ML18030201</t>
  </si>
  <si>
    <t>Gallou</t>
  </si>
  <si>
    <t>ML18040101</t>
  </si>
  <si>
    <t>Djaptodji</t>
  </si>
  <si>
    <t>ML18040201</t>
  </si>
  <si>
    <t>Kaniomné</t>
  </si>
  <si>
    <t>ML18040301</t>
  </si>
  <si>
    <t>Takouti</t>
  </si>
  <si>
    <t>ML18050101</t>
  </si>
  <si>
    <t>ML18050201</t>
  </si>
  <si>
    <t>Boulkessi</t>
  </si>
  <si>
    <t>ML18050301</t>
  </si>
  <si>
    <t>Niagassadiou</t>
  </si>
  <si>
    <t>ML18060101</t>
  </si>
  <si>
    <t>Haire</t>
  </si>
  <si>
    <t>ML18060201</t>
  </si>
  <si>
    <t>Nokara</t>
  </si>
  <si>
    <t>ML18060301</t>
  </si>
  <si>
    <t>Tabi</t>
  </si>
  <si>
    <t>ML19010101</t>
  </si>
  <si>
    <t>Commune Urbaine de Bandiagara</t>
  </si>
  <si>
    <t>ML19010102</t>
  </si>
  <si>
    <t>Dandoli</t>
  </si>
  <si>
    <t>ML19010103</t>
  </si>
  <si>
    <t>Doucombo</t>
  </si>
  <si>
    <t>ML19010104</t>
  </si>
  <si>
    <t>Soroly</t>
  </si>
  <si>
    <t>ML19010201</t>
  </si>
  <si>
    <t>Bara Sara</t>
  </si>
  <si>
    <t>ML19010202</t>
  </si>
  <si>
    <t>Pignari</t>
  </si>
  <si>
    <t>ML19010203</t>
  </si>
  <si>
    <t>Timniri</t>
  </si>
  <si>
    <t>ML19010301</t>
  </si>
  <si>
    <t>Dourou</t>
  </si>
  <si>
    <t>ML19010302</t>
  </si>
  <si>
    <t>Pélou</t>
  </si>
  <si>
    <t>ML19010401</t>
  </si>
  <si>
    <t>Pignari Bana</t>
  </si>
  <si>
    <t>ML19020101</t>
  </si>
  <si>
    <t>Bondo</t>
  </si>
  <si>
    <t>ML19020102</t>
  </si>
  <si>
    <t>ML19020103</t>
  </si>
  <si>
    <t>Youdiou</t>
  </si>
  <si>
    <t>ML19020201</t>
  </si>
  <si>
    <t>ML19020202</t>
  </si>
  <si>
    <t>Diankabou</t>
  </si>
  <si>
    <t>ML19020203</t>
  </si>
  <si>
    <t>Yoro</t>
  </si>
  <si>
    <t>ML19020301</t>
  </si>
  <si>
    <t>Dinangourou</t>
  </si>
  <si>
    <t>ML19020401</t>
  </si>
  <si>
    <t>Dioungani</t>
  </si>
  <si>
    <t>ML19020501</t>
  </si>
  <si>
    <t>Koporokendie Na</t>
  </si>
  <si>
    <t>ML19020502</t>
  </si>
  <si>
    <t>Koporo Pen</t>
  </si>
  <si>
    <t>ML19020503</t>
  </si>
  <si>
    <t>Pel Maoudé</t>
  </si>
  <si>
    <t>ML19020601</t>
  </si>
  <si>
    <t>Madougou</t>
  </si>
  <si>
    <t>ML19020602</t>
  </si>
  <si>
    <t>Barapiréli</t>
  </si>
  <si>
    <t>ML19020701</t>
  </si>
  <si>
    <t>Dougouténé I</t>
  </si>
  <si>
    <t>ML19020702</t>
  </si>
  <si>
    <t>Dougouténé II</t>
  </si>
  <si>
    <t>ML19020801</t>
  </si>
  <si>
    <t>Kassa</t>
  </si>
  <si>
    <t>ML19030101</t>
  </si>
  <si>
    <t>ML19030201</t>
  </si>
  <si>
    <t>KanÎ-Bonzon</t>
  </si>
  <si>
    <t>ML19030202</t>
  </si>
  <si>
    <t>Dimbal Habbé</t>
  </si>
  <si>
    <t>ML19030301</t>
  </si>
  <si>
    <t>Ségué</t>
  </si>
  <si>
    <t>ML19040101</t>
  </si>
  <si>
    <t>ML19040102</t>
  </si>
  <si>
    <t>Kendé</t>
  </si>
  <si>
    <t>ML19040103</t>
  </si>
  <si>
    <t>Dogani Béré</t>
  </si>
  <si>
    <t>ML19040104</t>
  </si>
  <si>
    <t>Lowol Guéou</t>
  </si>
  <si>
    <t>ML19040201</t>
  </si>
  <si>
    <t>Borko</t>
  </si>
  <si>
    <t>ML19050101</t>
  </si>
  <si>
    <t>Diamnati</t>
  </si>
  <si>
    <t>ML19050102</t>
  </si>
  <si>
    <t>Ondougou</t>
  </si>
  <si>
    <t>ML19050103</t>
  </si>
  <si>
    <t>Segué Iré</t>
  </si>
  <si>
    <t>ML19050201</t>
  </si>
  <si>
    <t>Métoumou</t>
  </si>
  <si>
    <t>ML19060101</t>
  </si>
  <si>
    <t>ML19060102</t>
  </si>
  <si>
    <t>Lessagou Habé</t>
  </si>
  <si>
    <t>ML19060103</t>
  </si>
  <si>
    <t>Soubala</t>
  </si>
  <si>
    <t>ML19060104</t>
  </si>
  <si>
    <t>Tori</t>
  </si>
  <si>
    <t>ML19060201</t>
  </si>
  <si>
    <t>Koulogon Habé</t>
  </si>
  <si>
    <t>ML19070101</t>
  </si>
  <si>
    <t>ML19070201</t>
  </si>
  <si>
    <t>Iréli</t>
  </si>
  <si>
    <t>ML19080101</t>
  </si>
  <si>
    <t>Wadouba</t>
  </si>
  <si>
    <t>ML19080201</t>
  </si>
  <si>
    <t>SaI</t>
  </si>
  <si>
    <t>ML19080301</t>
  </si>
  <si>
    <t>OuroIi</t>
  </si>
  <si>
    <t>ML19080401</t>
  </si>
  <si>
    <t>Menthely</t>
  </si>
  <si>
    <t>ML19090101</t>
  </si>
  <si>
    <t>ML19090201</t>
  </si>
  <si>
    <t>ML19090301</t>
  </si>
  <si>
    <t>Ouenkoro</t>
  </si>
  <si>
    <t>ML00000001</t>
  </si>
  <si>
    <t>Commune I</t>
  </si>
  <si>
    <t>ML00000002</t>
  </si>
  <si>
    <t>Commune II</t>
  </si>
  <si>
    <t>ML00000003</t>
  </si>
  <si>
    <t>Commune III</t>
  </si>
  <si>
    <t>ML00000004</t>
  </si>
  <si>
    <t>Commune IV</t>
  </si>
  <si>
    <t>ML00000005</t>
  </si>
  <si>
    <t>Commune V</t>
  </si>
  <si>
    <t>ML00000006</t>
  </si>
  <si>
    <t>Commune VI</t>
  </si>
  <si>
    <t>admin1_plus</t>
  </si>
  <si>
    <t>en_dehors_de_ce_pays</t>
  </si>
  <si>
    <t>En dehors de ce pays</t>
  </si>
  <si>
    <t>devise</t>
  </si>
  <si>
    <t>Aucune autre devise</t>
  </si>
  <si>
    <t>Dollar américain</t>
  </si>
  <si>
    <t>euro</t>
  </si>
  <si>
    <t>Euro</t>
  </si>
  <si>
    <t>livre</t>
  </si>
  <si>
    <t>Livre sterling</t>
  </si>
  <si>
    <t>dinar</t>
  </si>
  <si>
    <t>Dinar algérien</t>
  </si>
  <si>
    <t>ouguiya</t>
  </si>
  <si>
    <t>Ouguiya mauritanienne</t>
  </si>
  <si>
    <t>franc_guinee</t>
  </si>
  <si>
    <t>Franc guinéen</t>
  </si>
  <si>
    <t>Viande avec os (Bovin)</t>
  </si>
  <si>
    <t>Paracetamol (Doliprane, etc)</t>
  </si>
  <si>
    <t>masculin</t>
  </si>
  <si>
    <t>Masculin / homme</t>
  </si>
  <si>
    <t>feminin</t>
  </si>
  <si>
    <t>Féminin / femme</t>
  </si>
  <si>
    <t>pnpr</t>
  </si>
  <si>
    <t>Vendez-vous [Petit mil ] en unités de [1 Kg] ?</t>
  </si>
  <si>
    <t>Quel est le prix de [1 Kg]  de [Petit mil ] en [XOF] ?</t>
  </si>
  <si>
    <t>Pendant combien de jours, sans compter aujourd'hui, estimez-vous que votre stock de [Petit mil ] durera dans les conditions actuelles ? Veuillez inclure le stock que vous pouvez avoir ailleurs.</t>
  </si>
  <si>
    <t>Combien de jours, sans compter aujourd'hui, vous faudrait-il pour réapprovisionner [Petit mil ] si vous passiez une commande à votre fournisseur aujourd'hui ?</t>
  </si>
  <si>
    <r>
      <t xml:space="preserve">BA - Céréales </t>
    </r>
    <r>
      <rPr>
        <b/>
        <sz val="10"/>
        <color theme="0"/>
        <rFont val="Aptos Narrow"/>
        <family val="2"/>
        <charset val="1"/>
      </rPr>
      <t>[Maïs jaune</t>
    </r>
    <r>
      <rPr>
        <b/>
        <sz val="10"/>
        <color theme="0"/>
        <rFont val="Aptos Narrow"/>
        <family val="2"/>
      </rPr>
      <t>]</t>
    </r>
  </si>
  <si>
    <t>Vendez-vous [Semoule ] en unités de [1 Kg] ?</t>
  </si>
  <si>
    <t>Quel est le prix de [1 Kg]  de [Semoule ] en [XOF] ?</t>
  </si>
  <si>
    <t>Pendant combien de jours, sans compter aujourd'hui, estimez-vous que votre stock de [Semoule ] durera dans les conditions actuelles ? Veuillez inclure le stock que vous pouvez avoir ailleurs.</t>
  </si>
  <si>
    <t>Combien de jours, sans compter aujourd'hui, vous faudrait-il pour réapprovisionner [Semoule ] si vous passiez une commande à votre fournisseur aujourd'hui ?</t>
  </si>
  <si>
    <t>Quelle est la conversion de Semoule  en gramme?</t>
  </si>
  <si>
    <t>Si ce n'est pas le cas, quelle est l'unité standard que vous utilisez pour vendre Semoule  ?</t>
  </si>
  <si>
    <t>Vendez-vous [Riz importé ] en unités de [1 Kg] ?</t>
  </si>
  <si>
    <t>Quel est le prix de [1 Kg]  de [Riz importé ] en [XOF] ?</t>
  </si>
  <si>
    <t>Pendant combien de jours, sans compter aujourd'hui, estimez-vous que votre stock de [Riz importé ] durera dans les conditions actuelles ? Veuillez inclure le stock que vous pouvez avoir ailleurs.</t>
  </si>
  <si>
    <t>Combien de jours, sans compter aujourd'hui, vous faudrait-il pour réapprovisionner [Riz importé ] si vous passiez une commande à votre fournisseur aujourd'hui ?</t>
  </si>
  <si>
    <t>Quelle est la conversion de Riz importé (sorgho) en gramme?</t>
  </si>
  <si>
    <t>Si ce n'est pas le cas, quelle est l'unité standard que vous utilisez pour vendre Riz importé ?</t>
  </si>
  <si>
    <t>Vendez-vous [Riz local ] en unités de [1 Kg] ?</t>
  </si>
  <si>
    <t>Quel est le prix de [1 Kg]  de [Riz local ] en [XOF] ?</t>
  </si>
  <si>
    <t>Pendant combien de jours, sans compter aujourd'hui, estimez-vous que votre stock de [Riz local ] durera dans les conditions actuelles ? Veuillez inclure le stock que vous pouvez avoir ailleurs.</t>
  </si>
  <si>
    <t>Combien de jours, sans compter aujourd'hui, vous faudrait-il pour réapprovisionner [Riz local ] si vous passiez une commande à votre fournisseur aujourd'hui ?</t>
  </si>
  <si>
    <t>Quelle est la conversion de Riz local en gramme?</t>
  </si>
  <si>
    <t>Si ce n'est pas le cas, quelle est l'unité standard que vous utilisez pour vendre Riz local ?</t>
  </si>
  <si>
    <t>Vendez-vous [Maïs jaune ] en unités de [1 Kg] ?</t>
  </si>
  <si>
    <t>Quel est le prix de [1 Kg]  de [Maïs jaune ] en [XOF] ?</t>
  </si>
  <si>
    <t>Pendant combien de jours, sans compter aujourd'hui, estimez-vous que votre stock de [Maïs jaune ] durera dans les conditions actuelles ? Veuillez inclure le stock que vous pouvez avoir ailleurs.</t>
  </si>
  <si>
    <t>Combien de jours, sans compter aujourd'hui, vous faudrait-il pour réapprovisionner [Maïs jaune ] si vous passiez une commande à votre fournisseur aujourd'hui ?</t>
  </si>
  <si>
    <t>Si ce n'est pas le cas, quelle est l'unité standard que vous utilisez pour vendre Maïs jaune  ?</t>
  </si>
  <si>
    <t>Quelle est la conversion  de Maïs jaune en gramme?</t>
  </si>
  <si>
    <t>Vendez-vous [Maïs blanc ] en unités de [1 Kg] ?</t>
  </si>
  <si>
    <t>Quel est le prix de [1 Kg]  de [Maïs blanc ] en [XOF] ?</t>
  </si>
  <si>
    <t>Pendant combien de jours, sans compter aujourd'hui, estimez-vous que votre stock de [Maïs blanc ] durera dans les conditions actuelles ? Veuillez inclure le stock que vous pouvez avoir ailleurs.</t>
  </si>
  <si>
    <t>Combien de jours, sans compter aujourd'hui, vous faudrait-il pour réapprovisionner [Maïs blanc ] si vous passiez une commande à votre fournisseur aujourd'hui ?</t>
  </si>
  <si>
    <t>Quelle est la conversion de Maïs blanc en gramme?</t>
  </si>
  <si>
    <t>Si ce n'est pas le cas, quelle est l'unité standard que vous utilisez pour vendre Maïs blanc?</t>
  </si>
  <si>
    <t>Quelle est la conversion de Petit mil en gramme?</t>
  </si>
  <si>
    <t>Si ce n'est pas le cas, quelle est l'unité standard que vous utilisez pour vendre Petit mil ?</t>
  </si>
  <si>
    <t>Vendez-vous [Pommes de terre ] en unités de [1 Kg] ?</t>
  </si>
  <si>
    <t>Si ce n'est pas le cas, quelle est l'unité standard que vous utilisez pour vendre Pommes de terre  ?</t>
  </si>
  <si>
    <t>Quelle est la conversion de Pommes de terre  en gramme?</t>
  </si>
  <si>
    <t>Quel est le prix de [1 Kg]  de [Pommes de terre ] en [XOF] ?</t>
  </si>
  <si>
    <t>Pendant combien de jours, sans compter aujourd'hui, estimez-vous que votre stock de [Pommes de terre ] durera dans les conditions actuelles ? Veuillez inclure le stock que vous pouvez avoir ailleurs.</t>
  </si>
  <si>
    <t>Combien de jours, sans compter aujourd'hui, vous faudrait-il pour réapprovisionner [Pommes de terre ] si vous passiez une commande à votre fournisseur aujourd'hui ?</t>
  </si>
  <si>
    <t>Vendez-vous [Patates douces ] en unités de [1 Kg] ?</t>
  </si>
  <si>
    <t>Si ce n'est pas le cas, quelle est l'unité standard que vous utilisez pour vendre Patates douces  ?</t>
  </si>
  <si>
    <t>Quelle est la conversion de Patates douces  en gramme?</t>
  </si>
  <si>
    <t>Quel est le prix de [1 Kg]  de [Patates douces ] en [XOF] ?</t>
  </si>
  <si>
    <t>Pendant combien de jours, sans compter aujourd'hui, estimez-vous que votre stock de [Patates douces ] durera dans les conditions actuelles ? Veuillez inclure le stock que vous pouvez avoir ailleurs.</t>
  </si>
  <si>
    <t>Combien de jours, sans compter aujourd'hui, vous faudrait-il pour réapprovisionner [Patates douces ] si vous passiez une commande à votre fournisseur aujourd'hui ?</t>
  </si>
  <si>
    <t>Vendez-vous [Carottes ] en unités de [1 Kg] ?</t>
  </si>
  <si>
    <t>Si ce n'est pas le cas, quelle est l'unité standard que vous utilisez pour vendre Carottes  ?</t>
  </si>
  <si>
    <t>Quelle est la conversion de Carottes  en gramme?</t>
  </si>
  <si>
    <t>Quel est le prix de [1 Kg]  de [Carottes ] en [XOF] ?</t>
  </si>
  <si>
    <t>Pendant combien de jours, sans compter aujourd'hui, estimez-vous que votre stock de [Carottes ] durera dans les conditions actuelles ? Veuillez inclure le stock que vous pouvez avoir ailleurs.</t>
  </si>
  <si>
    <t>Combien de jours, sans compter aujourd'hui, vous faudrait-il pour réapprovisionner [Carottes ] si vous passiez une commande à votre fournisseur aujourd'hui ?</t>
  </si>
  <si>
    <t>Vendez-vous [Oignons ] en unités de [1 Kg] ?</t>
  </si>
  <si>
    <t>Si ce n'est pas le cas, quelle est l'unité standard que vous utilisez pour vendre Oignons  ?</t>
  </si>
  <si>
    <t>Quelle est la conversion de Oignons  en gramme?</t>
  </si>
  <si>
    <t>Quel est le prix de [1 Kg]  de [Oignons ] en [XOF] ?</t>
  </si>
  <si>
    <t xml:space="preserve">A quel prix vendiez-vous 1 Kg de Oignons en francs CFA (XOF) en août/septembre? </t>
  </si>
  <si>
    <t>Pendant combien de jours, sans compter aujourd'hui, estimez-vous que votre stock de [Oignons ] durera dans les conditions actuelles ? Veuillez inclure le stock que vous pouvez avoir ailleurs.</t>
  </si>
  <si>
    <t>Combien de jours, sans compter aujourd'hui, vous faudrait-il pour réapprovisionner [Oignons ] si vous passiez une commande à votre fournisseur aujourd'hui ?</t>
  </si>
  <si>
    <t>Vendez-vous [Tomates ] en unités de [1 Kg] ?</t>
  </si>
  <si>
    <t>Si ce n'est pas le cas, quelle est l'unité standard que vous utilisez pour vendre Tomates  ?</t>
  </si>
  <si>
    <t>Quelle est la conversion de Tomates  en gramme?</t>
  </si>
  <si>
    <t>Quel est le prix de [1 Kg]  de [Tomates ] en [XOF] ?</t>
  </si>
  <si>
    <t>Pendant combien de jours, sans compter aujourd'hui, estimez-vous que votre stock de [Tomates ] durera dans les conditions actuelles ? Veuillez inclure le stock que vous pouvez avoir ailleurs.</t>
  </si>
  <si>
    <t>Combien de jours, sans compter aujourd'hui, vous faudrait-il pour réapprovisionner [Tomates ] si vous passiez une commande à votre fournisseur aujourd'hui ?</t>
  </si>
  <si>
    <t>Vendez-vous [Viande de boeuf ] en unités de [1 Kg] ?</t>
  </si>
  <si>
    <t>Si ce n'est pas le cas, quelle est l'unité standard que vous utilisez pour vendre Viande de boeuf  ?</t>
  </si>
  <si>
    <t>Quelle est la conversion de Viande de boeuf  en gramme?</t>
  </si>
  <si>
    <t>Quel est le prix de [1 Kg]  de [Viande de boeuf ] en [XOF] ?</t>
  </si>
  <si>
    <t xml:space="preserve">A quel prix vendiez-vous 1 Kg de Viande de boeuf en francs CFA (XOF) en août/septembre? </t>
  </si>
  <si>
    <t>Pendant combien de jours, sans compter aujourd'hui, estimez-vous que votre stock de [Viande de boeuf ] durera dans les conditions actuelles ? Veuillez inclure le stock que vous pouvez avoir ailleurs.</t>
  </si>
  <si>
    <t>Combien de jours, sans compter aujourd'hui, vous faudrait-il pour réapprovisionner [Viande de boeuf ] si vous passiez une commande à votre fournisseur aujourd'hui ?</t>
  </si>
  <si>
    <t>Vendez-vous [Viande de mouton ] en unités de [1 Kg] ?</t>
  </si>
  <si>
    <t>Si ce n'est pas le cas, quelle est l'unité standard que vous utilisez pour vendre Viande de mouton  ?</t>
  </si>
  <si>
    <t>Quelle est la conversion de Viande de mouton  en gramme?</t>
  </si>
  <si>
    <t>Quel est le prix de [1 Kg]  de [Viande de mouton ] en [XOF] ?</t>
  </si>
  <si>
    <t xml:space="preserve">A quel prix vendiez-vous 1 Kg de Viande de mouton en francs CFA (XOF) en août/septembre? </t>
  </si>
  <si>
    <t>Pendant combien de jours, sans compter aujourd'hui, estimez-vous que votre stock de [Viande de mouton ] durera dans les conditions actuelles ? Veuillez inclure le stock que vous pouvez avoir ailleurs.</t>
  </si>
  <si>
    <t>Combien de jours, sans compter aujourd'hui, vous faudrait-il pour réapprovisionner [Viande de mouton ] si vous passiez une commande à votre fournisseur aujourd'hui ?</t>
  </si>
  <si>
    <t>Vendez-vous [Volaille ] en unités de [1 Kg] ?</t>
  </si>
  <si>
    <t>Si ce n'est pas le cas, quelle est l'unité standard que vous utilisez pour vendre Volaille  ?</t>
  </si>
  <si>
    <t>Quelle est la conversion de Volaille  en gramme?</t>
  </si>
  <si>
    <t>Quel est le prix de [1 Kg]  de [Volaille ] en [XOF] ?</t>
  </si>
  <si>
    <t xml:space="preserve">A quel prix vendiez-vous 1 Kg de Volaille en francs CFA (XOF) en août/septembre? </t>
  </si>
  <si>
    <t>Pendant combien de jours, sans compter aujourd'hui, estimez-vous que votre stock de [Volaille ] durera dans les conditions actuelles ? Veuillez inclure le stock que vous pouvez avoir ailleurs.</t>
  </si>
  <si>
    <t>Combien de jours, sans compter aujourd'hui, vous faudrait-il pour réapprovisionner [Volaille ] si vous passiez une commande à votre fournisseur aujourd'hui ?</t>
  </si>
  <si>
    <t>Si ce n'est pas le cas, quelle est l'unité standard que vous utilisez pour vendre Oeufs  ?</t>
  </si>
  <si>
    <t>Quelle est la conversion de Oeufs  en gramme?</t>
  </si>
  <si>
    <t>Pendant combien de jours, sans compter aujourd'hui, estimez-vous que votre stock de [Oeufs ] durera dans les conditions actuelles ? Veuillez inclure le stock que vous pouvez avoir ailleurs.</t>
  </si>
  <si>
    <t>Combien de jours, sans compter aujourd'hui, vous faudrait-il pour réapprovisionner [Oeufs ] si vous passiez une commande à votre fournisseur aujourd'hui ?</t>
  </si>
  <si>
    <t xml:space="preserve">selected(${availability_shop_item},'viande_avec_os_bovin') or selected(${availability_shop_item},'viande_avec_os_mouton')  or selected(${availability_shop_item},'volaille') </t>
  </si>
  <si>
    <t>Vendez-vous [Haricot (niébé) ] en unités de [1 Kg] ?</t>
  </si>
  <si>
    <t>Si ce n'est pas le cas, quelle est l'unité standard que vous utilisez pour vendre Haricot (niébé)  ?</t>
  </si>
  <si>
    <t>Quelle est la conversion de Haricot (niébé)  en gramme?</t>
  </si>
  <si>
    <t>Quel est le prix de [1 Kg]  de [Haricot (niébé) ] en [XOF] ?</t>
  </si>
  <si>
    <t xml:space="preserve">A quel prix vendiez-vous 1 Kg de Haricot (niébé) en francs CFA (XOF) en août/septembre? </t>
  </si>
  <si>
    <t>Pendant combien de jours, sans compter aujourd'hui, estimez-vous que votre stock de [Haricot (niébé) ] durera dans les conditions actuelles ? Veuillez inclure le stock que vous pouvez avoir ailleurs.</t>
  </si>
  <si>
    <t>Combien de jours, sans compter aujourd'hui, vous faudrait-il pour réapprovisionner [Haricot (niébé) ] si vous passiez une commande à votre fournisseur aujourd'hui ?</t>
  </si>
  <si>
    <t>Vendez-vous [Oeufs ] en unités de [1 unité] ?</t>
  </si>
  <si>
    <t>Quel est le prix de [1 œuf] en [XOF] ?</t>
  </si>
  <si>
    <t xml:space="preserve">A quel prix vendiez-vous 1 Oeuf en francs CFA (XOF) en août/septembre? </t>
  </si>
  <si>
    <t>Vendez-vous [Lait en poudre ] en unités de [1 Kg] ?</t>
  </si>
  <si>
    <t>Si ce n'est pas le cas, quelle est l'unité standard que vous utilisez pour vendre Lait en poudre  ?</t>
  </si>
  <si>
    <t>Quelle est la conversion de Lait en poudre  en gramme?</t>
  </si>
  <si>
    <t>Quel est le prix de [1 Kg]  de [Lait en poudre ] en [XOF] ?</t>
  </si>
  <si>
    <t xml:space="preserve">A quel prix vendiez-vous 1 Kg de Lait en poudre en francs CFA (XOF) en août/septembre? </t>
  </si>
  <si>
    <t>Pendant combien de jours, sans compter aujourd'hui, estimez-vous que votre stock de [Lait en poudre ] durera dans les conditions actuelles ? Veuillez inclure le stock que vous pouvez avoir ailleurs.</t>
  </si>
  <si>
    <t>Combien de jours, sans compter aujourd'hui, vous faudrait-il pour réapprovisionner [Lait en poudre ] si vous passiez une commande à votre fournisseur aujourd'hui ?</t>
  </si>
  <si>
    <t>Si ce n'est pas le cas, quelle est l'unité standard que vous utilisez pour vendre Lait  ?</t>
  </si>
  <si>
    <t>Quelle est la conversion de Lait  en gramme?</t>
  </si>
  <si>
    <t>Pendant combien de jours, sans compter aujourd'hui, estimez-vous que votre stock de [Lait ] durera dans les conditions actuelles ? Veuillez inclure le stock que vous pouvez avoir ailleurs.</t>
  </si>
  <si>
    <t>Combien de jours, sans compter aujourd'hui, vous faudrait-il pour réapprovisionner [Lait ] si vous passiez une commande à votre fournisseur aujourd'hui ?</t>
  </si>
  <si>
    <t>Vendez-vous [Lait ] en unités de [1 L] ?</t>
  </si>
  <si>
    <t>Quel est le prix de [1 L]  de [Lait ] en [XOF] ?</t>
  </si>
  <si>
    <t>Vendez-vous [Sucre ] en unités de [1 Kg] ?</t>
  </si>
  <si>
    <t>Si ce n'est pas le cas, quelle est l'unité standard que vous utilisez pour vendre Sucre  ?</t>
  </si>
  <si>
    <t>Quelle est la conversion de Sucre  en gramme?</t>
  </si>
  <si>
    <t>Quel est le prix de [1 Kg]  de [Sucre ] en [XOF] ?</t>
  </si>
  <si>
    <t xml:space="preserve">A quel prix vendiez-vous 1 Kg de Sucre en francs CFA (XOF) en août/septembre? </t>
  </si>
  <si>
    <t>Pendant combien de jours, sans compter aujourd'hui, estimez-vous que votre stock de [Sucre ] durera dans les conditions actuelles ? Veuillez inclure le stock que vous pouvez avoir ailleurs.</t>
  </si>
  <si>
    <t>Combien de jours, sans compter aujourd'hui, vous faudrait-il pour réapprovisionner [Sucre ] si vous passiez une commande à votre fournisseur aujourd'hui ?</t>
  </si>
  <si>
    <t>Si ce n'est pas le cas, quelle est l'unité standard que vous utilisez pour vendre Huile de palme  ?</t>
  </si>
  <si>
    <t>Quelle est la conversion de Huile de palme  en gramme?</t>
  </si>
  <si>
    <t>Pendant combien de jours, sans compter aujourd'hui, estimez-vous que votre stock de [Huile de palme ] durera dans les conditions actuelles ? Veuillez inclure le stock que vous pouvez avoir ailleurs.</t>
  </si>
  <si>
    <t>Combien de jours, sans compter aujourd'hui, vous faudrait-il pour réapprovisionner [Huile de palme ] si vous passiez une commande à votre fournisseur aujourd'hui ?</t>
  </si>
  <si>
    <t>Si ce n'est pas le cas, quelle est l'unité standard que vous utilisez pour vendre Huile d'arachide  ?</t>
  </si>
  <si>
    <t>Quelle est la conversion de Huile d'arachide  en gramme?</t>
  </si>
  <si>
    <t>Pendant combien de jours, sans compter aujourd'hui, estimez-vous que votre stock de [Huile d'arachide ] durera dans les conditions actuelles ? Veuillez inclure le stock que vous pouvez avoir ailleurs.</t>
  </si>
  <si>
    <t>Combien de jours, sans compter aujourd'hui, vous faudrait-il pour réapprovisionner [Huile d'arachide ] si vous passiez une commande à votre fournisseur aujourd'hui ?</t>
  </si>
  <si>
    <t>Vendez-vous [Huile de palme ] en unités de [1 L] ?</t>
  </si>
  <si>
    <t>Quel est le prix de [1 L]  de [Huile de palme ] en [XOF] ?</t>
  </si>
  <si>
    <t xml:space="preserve">A quel prix vendiez-vous 1 L de Huile de palme en francs CFA (XOF) en août/septembre? </t>
  </si>
  <si>
    <t>Vendez-vous [Huile d'arachide ] en unités de [1 L] ?</t>
  </si>
  <si>
    <t>Quel est le prix de [1 L]  de [Huile d'arachide ] en [XOF] ?</t>
  </si>
  <si>
    <t xml:space="preserve">A quel prix vendiez-vous 1 L de Huile d'arachide en francs CFA (XOF) en août/septembre? </t>
  </si>
  <si>
    <t>Vendez-vous [Moustiquaire à filet insecticide] pour une capacité de deux personnes ?</t>
  </si>
  <si>
    <t>Si ce n'est pas le cas, quelle est la capacité standard des  [Moustiquaire à filet insecticide] que vous vendez?</t>
  </si>
  <si>
    <t>Quel est le prix de l'unité ci-dessus de [Moustiquaire à filet insecticide] en [XOF] ?</t>
  </si>
  <si>
    <t>D. Fonctionnalité du marché</t>
  </si>
  <si>
    <t>C. Disponibilité</t>
  </si>
  <si>
    <t>Mali - Initiative conjointe de suivi des marchés (ICSM)</t>
  </si>
  <si>
    <t>Collecte de données de décembre 2025</t>
  </si>
  <si>
    <t>Présentation de l'ICSM</t>
  </si>
  <si>
    <r>
      <t xml:space="preserve">L’Initiative Conjointe de Suivi des Marchés (ICSM) a pour objectif de mieux comprendre comment les marchés réagissent à la crise, et d’informer les réponses sous forme de transferts monétaires. 
</t>
    </r>
    <r>
      <rPr>
        <sz val="8"/>
        <color theme="1"/>
        <rFont val="Segoe UI"/>
        <family val="2"/>
      </rPr>
      <t xml:space="preserve">
</t>
    </r>
    <r>
      <rPr>
        <sz val="12"/>
        <color theme="1"/>
        <rFont val="Segoe UI"/>
        <family val="2"/>
      </rPr>
      <t>Sur chaque marché à évaluer, les équipes de terrain enregistrent les prix et la disponibilité des produits alimentaires et non alimentaires de base, vendus dans les magasins et étals de ces marchés.</t>
    </r>
  </si>
  <si>
    <t>Méthodologie de l'ICSM</t>
  </si>
  <si>
    <r>
      <t xml:space="preserve">Les données de l’ICSM sont collectées avec un outil de collecte conçu par REACH. La collecte sur les marchés est mise en oeuvre sur la base du volontariat par les partenaires de l’Initiative.
</t>
    </r>
    <r>
      <rPr>
        <sz val="8"/>
        <color theme="1"/>
        <rFont val="Segoe UI"/>
        <family val="2"/>
      </rPr>
      <t xml:space="preserve">
</t>
    </r>
    <r>
      <rPr>
        <sz val="12"/>
        <color theme="1"/>
        <rFont val="Segoe UI"/>
        <family val="2"/>
      </rPr>
      <t>Sur chaque marché visité, au moins quatre prix par article sont répertoriés, lorsqu’ils sont disponibles. Conformément à l’objectif de l'ICSM de définir le prix médian du Panier Minimum Alimentaire, les cotations enregistrées ciblent sur chaque marché les articles les moins onéreux. La composition du Panier Minimum Alimentaire se base sur celle du Panier Minimum Alimentaire élaborée par le CWG en 2023.</t>
    </r>
    <r>
      <rPr>
        <sz val="8"/>
        <color theme="1"/>
        <rFont val="Segoe UI"/>
        <family val="2"/>
      </rPr>
      <t xml:space="preserve">
</t>
    </r>
    <r>
      <rPr>
        <sz val="12"/>
        <color theme="1"/>
        <rFont val="Segoe UI"/>
        <family val="2"/>
      </rPr>
      <t xml:space="preserve">Suite à la collecte des données, REACH compile et nettoie les données recueillies par les partenaires, afin de calculer le coût médian du Panier Minimum Alimentaire sur chaque marché évalué. 
</t>
    </r>
    <r>
      <rPr>
        <sz val="8"/>
        <color theme="1"/>
        <rFont val="Segoe UI"/>
        <family val="2"/>
      </rPr>
      <t xml:space="preserve">
</t>
    </r>
    <r>
      <rPr>
        <sz val="12"/>
        <color theme="1"/>
        <rFont val="Segoe UI"/>
        <family val="2"/>
      </rPr>
      <t xml:space="preserve">
Le score de fonctionnalité du marché (SFM) ou </t>
    </r>
    <r>
      <rPr>
        <i/>
        <sz val="12"/>
        <color theme="1"/>
        <rFont val="Segoe UI"/>
        <family val="2"/>
      </rPr>
      <t xml:space="preserve">Market functionality score (MFS) </t>
    </r>
    <r>
      <rPr>
        <sz val="12"/>
        <color theme="1"/>
        <rFont val="Segoe UI"/>
        <family val="2"/>
      </rPr>
      <t>est une une méthodologie développée par REACH afin de pouvoir classifier les marchés en fonction de leur niveau de fonctionnalité. Le SFM de REACH couvre cinq dimensions clés : l’accessibilité, la disponibilité, l’abordabilité, la résilience et l’infrastructure.</t>
    </r>
  </si>
  <si>
    <t>Contacts</t>
  </si>
  <si>
    <t>Thomas ZUBER (thomas.zuber@impact-initiatives.org)
Brahim ABDERAHIM (brahim.abderahim@impact-initiatives.org)</t>
  </si>
  <si>
    <t>Contenu</t>
  </si>
  <si>
    <t>Onglets</t>
  </si>
  <si>
    <t>Description</t>
  </si>
  <si>
    <t>DAP</t>
  </si>
  <si>
    <t>Survey</t>
  </si>
  <si>
    <t>Choices</t>
  </si>
  <si>
    <t>Plan d'analyse des données</t>
  </si>
  <si>
    <t>Outil de l'enquête</t>
  </si>
  <si>
    <t>Choix multiples pour l'enquête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</si>
</sst>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Aptos Narrow"/>
      <family val="2"/>
      <scheme val="minor"/>
    </font>
    <font>
      <sz val="11"/>
      <color theme="1"/>
      <name val="Aptos Narrow"/>
      <family val="2"/>
      <scheme val="minor"/>
    </font>
    <font>
      <sz val="8"/>
      <color theme="1"/>
      <name val="Segoe UI"/>
      <family val="2"/>
    </font>
    <font>
      <b/>
      <sz val="20"/>
      <color theme="1"/>
      <name val="Roboto Condensed"/>
      <family val="2"/>
    </font>
    <font>
      <b/>
      <sz val="14"/>
      <color theme="1"/>
      <name val="Roboto Condensed"/>
    </font>
    <font>
      <b/>
      <sz val="11"/>
      <color theme="1"/>
      <name val="Roboto Condensed"/>
    </font>
    <font>
      <b/>
      <sz val="10"/>
      <color theme="0"/>
      <name val="Roboto Condensed"/>
    </font>
    <font>
      <sz val="11"/>
      <color theme="1"/>
      <name val="Roboto Condensed"/>
    </font>
    <font>
      <sz val="10"/>
      <color rgb="FF58585A"/>
      <name val="Roboto Condensed"/>
    </font>
    <font>
      <sz val="8"/>
      <name val="Segoe UI"/>
      <family val="2"/>
    </font>
    <font>
      <sz val="10"/>
      <color rgb="FF58585A"/>
      <name val="Roboto Condensed"/>
      <family val="2"/>
      <charset val="1"/>
    </font>
    <font>
      <b/>
      <sz val="10"/>
      <color theme="0"/>
      <name val="Aptos Narrow"/>
      <family val="2"/>
      <charset val="1"/>
    </font>
    <font>
      <b/>
      <sz val="10"/>
      <color theme="0"/>
      <name val="Aptos Narrow"/>
      <family val="2"/>
    </font>
    <font>
      <b/>
      <sz val="10"/>
      <color rgb="FF58585A"/>
      <name val="Roboto Condensed"/>
    </font>
    <font>
      <b/>
      <sz val="10"/>
      <name val="Roboto Condensed"/>
    </font>
    <font>
      <u/>
      <sz val="10"/>
      <color rgb="FF58585A"/>
      <name val="Roboto Condensed"/>
    </font>
    <font>
      <sz val="8"/>
      <color rgb="FF000000"/>
      <name val="Segou ui"/>
    </font>
    <font>
      <b/>
      <sz val="10"/>
      <color rgb="FFFFFFFF"/>
      <name val="Roboto Condensed"/>
    </font>
    <font>
      <sz val="11"/>
      <color theme="1"/>
      <name val="Calibri"/>
      <family val="2"/>
    </font>
    <font>
      <sz val="11"/>
      <color rgb="FFFFFFFF"/>
      <name val="Calibri"/>
      <family val="2"/>
    </font>
    <font>
      <b/>
      <sz val="8"/>
      <color rgb="FF000000"/>
      <name val="Segou ui"/>
    </font>
    <font>
      <b/>
      <sz val="11"/>
      <color rgb="FFFFFFFF"/>
      <name val="Calibri"/>
      <family val="2"/>
    </font>
    <font>
      <b/>
      <sz val="11"/>
      <color rgb="FF000000"/>
      <name val="Calibri"/>
      <family val="2"/>
    </font>
    <font>
      <sz val="9"/>
      <name val="Segoe UI"/>
      <family val="2"/>
    </font>
    <font>
      <b/>
      <i/>
      <sz val="8"/>
      <color rgb="FF000000"/>
      <name val="Segou ui"/>
    </font>
    <font>
      <sz val="10"/>
      <color rgb="FF000000"/>
      <name val="Roboto Condensed"/>
    </font>
    <font>
      <b/>
      <sz val="16"/>
      <color theme="0"/>
      <name val="Segoe UI"/>
      <family val="2"/>
    </font>
    <font>
      <b/>
      <sz val="16"/>
      <color theme="1" tint="0.14999847407452621"/>
      <name val="Segoe UI"/>
      <family val="2"/>
    </font>
    <font>
      <b/>
      <sz val="12"/>
      <color theme="1"/>
      <name val="Segoe UI"/>
      <family val="2"/>
    </font>
    <font>
      <sz val="12"/>
      <color theme="1"/>
      <name val="Segoe UI"/>
      <family val="2"/>
    </font>
    <font>
      <i/>
      <sz val="12"/>
      <color theme="1"/>
      <name val="Segoe UI"/>
      <family val="2"/>
    </font>
    <font>
      <sz val="11"/>
      <color theme="1"/>
      <name val="Segoe UI"/>
      <family val="2"/>
    </font>
    <font>
      <b/>
      <sz val="12"/>
      <color theme="0"/>
      <name val="Segoe UI"/>
      <family val="2"/>
    </font>
    <font>
      <b/>
      <sz val="14"/>
      <color theme="0"/>
      <name val="Segoe UI"/>
      <family val="2"/>
    </font>
  </fonts>
  <fills count="20">
    <fill>
      <patternFill patternType="none"/>
    </fill>
    <fill>
      <patternFill patternType="gray125"/>
    </fill>
    <fill>
      <patternFill patternType="solid">
        <fgColor theme="0"/>
        <bgColor indexed="64"/>
      </patternFill>
    </fill>
    <fill>
      <patternFill patternType="solid">
        <fgColor rgb="FFF1797A"/>
        <bgColor indexed="64"/>
      </patternFill>
    </fill>
    <fill>
      <patternFill patternType="solid">
        <fgColor rgb="FFEE5958"/>
        <bgColor indexed="64"/>
      </patternFill>
    </fill>
    <fill>
      <patternFill patternType="solid">
        <fgColor rgb="FFEE5859"/>
        <bgColor indexed="64"/>
      </patternFill>
    </fill>
    <fill>
      <patternFill patternType="solid">
        <fgColor rgb="FF58585A"/>
        <bgColor indexed="64"/>
      </patternFill>
    </fill>
    <fill>
      <patternFill patternType="solid">
        <fgColor rgb="FF9A9A9C"/>
        <bgColor indexed="64"/>
      </patternFill>
    </fill>
    <fill>
      <patternFill patternType="solid">
        <fgColor rgb="FFDDDDDE"/>
        <bgColor indexed="64"/>
      </patternFill>
    </fill>
    <fill>
      <patternFill patternType="solid">
        <fgColor theme="9" tint="0.79998168889431442"/>
        <bgColor indexed="64"/>
      </patternFill>
    </fill>
    <fill>
      <patternFill patternType="solid">
        <fgColor rgb="FF58585A"/>
        <bgColor rgb="FF000000"/>
      </patternFill>
    </fill>
    <fill>
      <patternFill patternType="solid">
        <fgColor rgb="FFFFFFFF"/>
        <bgColor rgb="FF000000"/>
      </patternFill>
    </fill>
    <fill>
      <patternFill patternType="solid">
        <fgColor rgb="FFD2CBB8"/>
        <bgColor rgb="FF000000"/>
      </patternFill>
    </fill>
    <fill>
      <patternFill patternType="solid">
        <fgColor theme="4" tint="0.79998168889431442"/>
        <bgColor indexed="64"/>
      </patternFill>
    </fill>
    <fill>
      <patternFill patternType="solid">
        <fgColor rgb="FFC7C8CA"/>
        <bgColor rgb="FF000000"/>
      </patternFill>
    </fill>
    <fill>
      <patternFill patternType="solid">
        <fgColor rgb="FFFFFF00"/>
        <bgColor indexed="64"/>
      </patternFill>
    </fill>
    <fill>
      <patternFill patternType="solid">
        <fgColor rgb="FFFFFF00"/>
        <bgColor rgb="FF000000"/>
      </patternFill>
    </fill>
    <fill>
      <patternFill patternType="solid">
        <fgColor rgb="FFDDDDDE"/>
        <bgColor rgb="FF000000"/>
      </patternFill>
    </fill>
    <fill>
      <patternFill patternType="solid">
        <fgColor rgb="FF818183"/>
        <bgColor indexed="64"/>
      </patternFill>
    </fill>
    <fill>
      <patternFill patternType="solid">
        <fgColor rgb="FFD1D3D4"/>
        <bgColor indexed="64"/>
      </patternFill>
    </fill>
  </fills>
  <borders count="30">
    <border>
      <left/>
      <right/>
      <top/>
      <bottom/>
      <diagonal/>
    </border>
    <border>
      <left style="medium">
        <color rgb="FF58585A"/>
      </left>
      <right/>
      <top style="medium">
        <color rgb="FF58585A"/>
      </top>
      <bottom style="medium">
        <color rgb="FF58585A"/>
      </bottom>
      <diagonal/>
    </border>
    <border>
      <left/>
      <right/>
      <top style="medium">
        <color rgb="FF58585A"/>
      </top>
      <bottom style="medium">
        <color rgb="FF58585A"/>
      </bottom>
      <diagonal/>
    </border>
    <border>
      <left/>
      <right style="medium">
        <color rgb="FF58585A"/>
      </right>
      <top style="medium">
        <color rgb="FF58585A"/>
      </top>
      <bottom style="medium">
        <color rgb="FF58585A"/>
      </bottom>
      <diagonal/>
    </border>
    <border>
      <left style="medium">
        <color rgb="FF58585A"/>
      </left>
      <right style="medium">
        <color rgb="FF58585A"/>
      </right>
      <top style="medium">
        <color rgb="FF58585A"/>
      </top>
      <bottom style="medium">
        <color rgb="FF58585A"/>
      </bottom>
      <diagonal/>
    </border>
    <border>
      <left/>
      <right style="medium">
        <color rgb="FF315975"/>
      </right>
      <top/>
      <bottom/>
      <diagonal/>
    </border>
    <border>
      <left style="medium">
        <color rgb="FF58585A"/>
      </left>
      <right style="hair">
        <color rgb="FF58585A"/>
      </right>
      <top/>
      <bottom style="hair">
        <color rgb="FF58585A"/>
      </bottom>
      <diagonal/>
    </border>
    <border>
      <left style="hair">
        <color rgb="FF58585A"/>
      </left>
      <right style="hair">
        <color rgb="FF58585A"/>
      </right>
      <top/>
      <bottom style="hair">
        <color rgb="FF58585A"/>
      </bottom>
      <diagonal/>
    </border>
    <border>
      <left style="hair">
        <color rgb="FF58585A"/>
      </left>
      <right style="medium">
        <color rgb="FF58585A"/>
      </right>
      <top/>
      <bottom style="hair">
        <color rgb="FF58585A"/>
      </bottom>
      <diagonal/>
    </border>
    <border>
      <left style="hair">
        <color rgb="FF58585A"/>
      </left>
      <right style="hair">
        <color rgb="FF58585A"/>
      </right>
      <top style="hair">
        <color rgb="FF58585A"/>
      </top>
      <bottom style="hair">
        <color rgb="FF58585A"/>
      </bottom>
      <diagonal/>
    </border>
    <border>
      <left style="hair">
        <color theme="1"/>
      </left>
      <right style="hair">
        <color theme="1"/>
      </right>
      <top style="hair">
        <color theme="1"/>
      </top>
      <bottom style="hair">
        <color theme="1"/>
      </bottom>
      <diagonal/>
    </border>
    <border>
      <left style="hair">
        <color rgb="FF58585A"/>
      </left>
      <right style="medium">
        <color rgb="FF58585A"/>
      </right>
      <top style="hair">
        <color rgb="FF58585A"/>
      </top>
      <bottom style="hair">
        <color rgb="FF58585A"/>
      </bottom>
      <diagonal/>
    </border>
    <border>
      <left style="hair">
        <color rgb="FF58585A"/>
      </left>
      <right style="hair">
        <color rgb="FF58585A"/>
      </right>
      <top style="hair">
        <color rgb="FF58585A"/>
      </top>
      <bottom/>
      <diagonal/>
    </border>
    <border>
      <left style="hair">
        <color rgb="FF58585A"/>
      </left>
      <right style="hair">
        <color rgb="FF58585A"/>
      </right>
      <top style="hair">
        <color rgb="FF58585A"/>
      </top>
      <bottom style="medium">
        <color rgb="FF58585A"/>
      </bottom>
      <diagonal/>
    </border>
    <border>
      <left style="hair">
        <color rgb="FF58585A"/>
      </left>
      <right style="hair">
        <color rgb="FF58585A"/>
      </right>
      <top/>
      <bottom style="medium">
        <color rgb="FF58585A"/>
      </bottom>
      <diagonal/>
    </border>
    <border>
      <left style="hair">
        <color rgb="FF58585A"/>
      </left>
      <right style="medium">
        <color rgb="FF58585A"/>
      </right>
      <top style="hair">
        <color rgb="FF58585A"/>
      </top>
      <bottom style="medium">
        <color rgb="FF58585A"/>
      </bottom>
      <diagonal/>
    </border>
    <border>
      <left style="hair">
        <color theme="1"/>
      </left>
      <right style="hair">
        <color theme="1"/>
      </right>
      <top style="hair">
        <color theme="1"/>
      </top>
      <bottom style="medium">
        <color rgb="FF58585A"/>
      </bottom>
      <diagonal/>
    </border>
    <border>
      <left style="hair">
        <color rgb="FF58585A"/>
      </left>
      <right style="medium">
        <color rgb="FF58585A"/>
      </right>
      <top/>
      <bottom style="medium">
        <color rgb="FF58585A"/>
      </bottom>
      <diagonal/>
    </border>
    <border>
      <left style="medium">
        <color rgb="FF58585A"/>
      </left>
      <right style="hair">
        <color rgb="FF58585A"/>
      </right>
      <top style="medium">
        <color rgb="FF58585A"/>
      </top>
      <bottom style="hair">
        <color rgb="FF58585A"/>
      </bottom>
      <diagonal/>
    </border>
    <border>
      <left style="hair">
        <color rgb="FF58585A"/>
      </left>
      <right style="hair">
        <color rgb="FF58585A"/>
      </right>
      <top style="medium">
        <color rgb="FF58585A"/>
      </top>
      <bottom style="hair">
        <color rgb="FF58585A"/>
      </bottom>
      <diagonal/>
    </border>
    <border>
      <left style="hair">
        <color rgb="FF58585A"/>
      </left>
      <right style="medium">
        <color rgb="FF58585A"/>
      </right>
      <top style="medium">
        <color rgb="FF58585A"/>
      </top>
      <bottom style="hair">
        <color rgb="FF58585A"/>
      </bottom>
      <diagonal/>
    </border>
    <border>
      <left style="hair">
        <color rgb="FF58585A"/>
      </left>
      <right style="hair">
        <color rgb="FF58585A"/>
      </right>
      <top/>
      <bottom/>
      <diagonal/>
    </border>
    <border>
      <left/>
      <right/>
      <top style="medium">
        <color rgb="FF58585A"/>
      </top>
      <bottom/>
      <diagonal/>
    </border>
    <border>
      <left/>
      <right/>
      <top/>
      <bottom style="medium">
        <color rgb="FF58585A"/>
      </bottom>
      <diagonal/>
    </border>
    <border>
      <left style="medium">
        <color rgb="FF58585A"/>
      </left>
      <right style="hair">
        <color rgb="FF58585A"/>
      </right>
      <top style="hair">
        <color rgb="FF58585A"/>
      </top>
      <bottom style="hair">
        <color rgb="FF58585A"/>
      </bottom>
      <diagonal/>
    </border>
    <border>
      <left/>
      <right style="medium">
        <color rgb="FF58585A"/>
      </right>
      <top/>
      <bottom/>
      <diagonal/>
    </border>
    <border>
      <left style="medium">
        <color rgb="FF58585A"/>
      </left>
      <right style="hair">
        <color rgb="FF58585A"/>
      </right>
      <top/>
      <bottom style="medium">
        <color rgb="FF58585A"/>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s>
  <cellStyleXfs count="4">
    <xf numFmtId="0" fontId="0" fillId="0" borderId="0"/>
    <xf numFmtId="0" fontId="1" fillId="0" borderId="0"/>
    <xf numFmtId="0" fontId="31" fillId="0" borderId="0"/>
    <xf numFmtId="9" fontId="1" fillId="0" borderId="0" applyFont="0" applyFill="0" applyBorder="0" applyAlignment="0" applyProtection="0"/>
  </cellStyleXfs>
  <cellXfs count="132">
    <xf numFmtId="0" fontId="0" fillId="0" borderId="0" xfId="0"/>
    <xf numFmtId="0" fontId="2" fillId="2" borderId="0" xfId="0" applyFont="1" applyFill="1" applyAlignment="1">
      <alignment horizontal="left" indent="1"/>
    </xf>
    <xf numFmtId="0" fontId="0" fillId="2" borderId="0" xfId="0" applyFill="1"/>
    <xf numFmtId="0" fontId="3" fillId="2" borderId="0" xfId="0" applyFont="1" applyFill="1" applyAlignment="1">
      <alignment horizontal="left" indent="1"/>
    </xf>
    <xf numFmtId="0" fontId="4" fillId="2" borderId="0" xfId="0" applyFont="1" applyFill="1" applyAlignment="1">
      <alignment horizontal="left" indent="1"/>
    </xf>
    <xf numFmtId="0" fontId="5" fillId="3" borderId="1" xfId="0" applyFont="1" applyFill="1" applyBorder="1" applyAlignment="1">
      <alignment horizontal="left" indent="1"/>
    </xf>
    <xf numFmtId="0" fontId="0" fillId="3" borderId="2" xfId="0" applyFill="1" applyBorder="1"/>
    <xf numFmtId="0" fontId="0" fillId="3" borderId="3" xfId="0" applyFill="1" applyBorder="1"/>
    <xf numFmtId="0" fontId="6" fillId="4" borderId="1" xfId="0" applyFont="1" applyFill="1" applyBorder="1" applyAlignment="1">
      <alignment horizontal="left" vertical="center" wrapText="1" indent="1"/>
    </xf>
    <xf numFmtId="0" fontId="6" fillId="5" borderId="4" xfId="1" applyFont="1" applyFill="1" applyBorder="1" applyAlignment="1">
      <alignment horizontal="center" vertical="center"/>
    </xf>
    <xf numFmtId="0" fontId="6" fillId="4" borderId="2" xfId="0" applyFont="1" applyFill="1" applyBorder="1" applyAlignment="1">
      <alignment horizontal="left" vertical="center" wrapText="1" indent="1"/>
    </xf>
    <xf numFmtId="0" fontId="6" fillId="4" borderId="2" xfId="0" applyFont="1" applyFill="1" applyBorder="1" applyAlignment="1">
      <alignment horizontal="center" vertical="center" wrapText="1"/>
    </xf>
    <xf numFmtId="0" fontId="7" fillId="2" borderId="5" xfId="0" applyFont="1" applyFill="1" applyBorder="1" applyAlignment="1">
      <alignment horizontal="left" vertical="center" indent="1"/>
    </xf>
    <xf numFmtId="0" fontId="8" fillId="0" borderId="6" xfId="0" applyFont="1" applyBorder="1" applyAlignment="1">
      <alignment horizontal="left" vertical="center" wrapText="1" indent="1"/>
    </xf>
    <xf numFmtId="0" fontId="8" fillId="2" borderId="7" xfId="0" applyFont="1" applyFill="1" applyBorder="1" applyAlignment="1">
      <alignment horizontal="left" vertical="center" indent="1"/>
    </xf>
    <xf numFmtId="0" fontId="9" fillId="2" borderId="7" xfId="0" applyFont="1" applyFill="1" applyBorder="1" applyAlignment="1">
      <alignment horizontal="left" vertical="center" wrapText="1" indent="1"/>
    </xf>
    <xf numFmtId="0" fontId="8" fillId="0" borderId="7" xfId="0" applyFont="1" applyBorder="1" applyAlignment="1">
      <alignment horizontal="left" vertical="center" wrapText="1" indent="1"/>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9" fillId="2" borderId="9" xfId="0" applyFont="1" applyFill="1" applyBorder="1" applyAlignment="1">
      <alignment horizontal="left" vertical="center" wrapText="1" indent="1"/>
    </xf>
    <xf numFmtId="0" fontId="8" fillId="0" borderId="9" xfId="0" applyFont="1" applyBorder="1" applyAlignment="1">
      <alignment horizontal="left" vertical="center" wrapText="1" indent="1"/>
    </xf>
    <xf numFmtId="0" fontId="8" fillId="0" borderId="9" xfId="0" applyFont="1" applyBorder="1" applyAlignment="1">
      <alignment horizontal="left" vertical="center" indent="1"/>
    </xf>
    <xf numFmtId="0" fontId="8" fillId="2" borderId="10" xfId="0" applyFont="1" applyFill="1" applyBorder="1" applyAlignment="1">
      <alignment horizontal="left" vertical="center" wrapText="1" indent="1"/>
    </xf>
    <xf numFmtId="0" fontId="8" fillId="0" borderId="11" xfId="0" applyFont="1" applyBorder="1" applyAlignment="1">
      <alignment horizontal="left" vertical="center" indent="1"/>
    </xf>
    <xf numFmtId="0" fontId="8" fillId="2" borderId="9" xfId="0" applyFont="1" applyFill="1" applyBorder="1" applyAlignment="1">
      <alignment horizontal="left" vertical="center" wrapText="1" indent="1"/>
    </xf>
    <xf numFmtId="0" fontId="8" fillId="2" borderId="7" xfId="0" applyFont="1" applyFill="1" applyBorder="1" applyAlignment="1">
      <alignment horizontal="left" vertical="center" wrapText="1" indent="1"/>
    </xf>
    <xf numFmtId="0" fontId="8" fillId="0" borderId="12" xfId="0" applyFont="1" applyBorder="1" applyAlignment="1">
      <alignment horizontal="left" vertical="center" wrapText="1" indent="1"/>
    </xf>
    <xf numFmtId="0" fontId="8" fillId="2" borderId="12" xfId="0" applyFont="1" applyFill="1" applyBorder="1" applyAlignment="1">
      <alignment horizontal="left" vertical="center" wrapText="1" indent="1"/>
    </xf>
    <xf numFmtId="0" fontId="8" fillId="2" borderId="14" xfId="0" applyFont="1" applyFill="1" applyBorder="1" applyAlignment="1">
      <alignment horizontal="left" vertical="center" indent="1"/>
    </xf>
    <xf numFmtId="0" fontId="8" fillId="0" borderId="13" xfId="0" applyFont="1" applyBorder="1" applyAlignment="1">
      <alignment horizontal="left" vertical="center" wrapText="1" indent="1"/>
    </xf>
    <xf numFmtId="0" fontId="8" fillId="0" borderId="14" xfId="0" applyFont="1" applyBorder="1" applyAlignment="1">
      <alignment horizontal="left" vertical="center" indent="1"/>
    </xf>
    <xf numFmtId="0" fontId="8" fillId="0" borderId="13" xfId="0" applyFont="1" applyBorder="1" applyAlignment="1">
      <alignment horizontal="left" vertical="center" indent="1"/>
    </xf>
    <xf numFmtId="0" fontId="0" fillId="2" borderId="0" xfId="0" applyFill="1" applyAlignment="1">
      <alignment wrapText="1"/>
    </xf>
    <xf numFmtId="0" fontId="6" fillId="6" borderId="1" xfId="0" applyFont="1" applyFill="1" applyBorder="1" applyAlignment="1">
      <alignment horizontal="left" vertical="center" indent="1"/>
    </xf>
    <xf numFmtId="0" fontId="6" fillId="6" borderId="2" xfId="1" applyFont="1" applyFill="1" applyBorder="1" applyAlignment="1">
      <alignment horizontal="center" vertical="center"/>
    </xf>
    <xf numFmtId="0" fontId="6" fillId="6" borderId="2" xfId="0" applyFont="1" applyFill="1" applyBorder="1" applyAlignment="1">
      <alignment horizontal="left" vertical="center" wrapText="1" indent="1"/>
    </xf>
    <xf numFmtId="0" fontId="6" fillId="6" borderId="2" xfId="0" applyFont="1" applyFill="1" applyBorder="1" applyAlignment="1">
      <alignment horizontal="center" vertical="center" wrapText="1"/>
    </xf>
    <xf numFmtId="0" fontId="6" fillId="6" borderId="3" xfId="1" applyFont="1" applyFill="1" applyBorder="1" applyAlignment="1">
      <alignment horizontal="center" vertical="center"/>
    </xf>
    <xf numFmtId="0" fontId="6" fillId="7" borderId="1" xfId="0" applyFont="1" applyFill="1" applyBorder="1" applyAlignment="1">
      <alignment horizontal="left" vertical="center" indent="1"/>
    </xf>
    <xf numFmtId="0" fontId="6" fillId="7" borderId="2" xfId="1" applyFont="1" applyFill="1" applyBorder="1" applyAlignment="1">
      <alignment horizontal="center" vertical="center"/>
    </xf>
    <xf numFmtId="0" fontId="6" fillId="7" borderId="2" xfId="0" applyFont="1" applyFill="1" applyBorder="1" applyAlignment="1">
      <alignment horizontal="left" vertical="center" wrapText="1" indent="1"/>
    </xf>
    <xf numFmtId="0" fontId="6" fillId="7" borderId="2" xfId="0" applyFont="1" applyFill="1" applyBorder="1" applyAlignment="1">
      <alignment horizontal="center" vertical="center" wrapText="1"/>
    </xf>
    <xf numFmtId="0" fontId="6" fillId="7" borderId="3" xfId="1" applyFont="1" applyFill="1" applyBorder="1" applyAlignment="1">
      <alignment horizontal="center" vertical="center"/>
    </xf>
    <xf numFmtId="0" fontId="8" fillId="2" borderId="6" xfId="0" applyFont="1" applyFill="1" applyBorder="1" applyAlignment="1">
      <alignment horizontal="left" vertical="center" indent="1"/>
    </xf>
    <xf numFmtId="0" fontId="7" fillId="2" borderId="0" xfId="0" applyFont="1" applyFill="1" applyAlignment="1">
      <alignment horizontal="left" vertical="center" indent="1"/>
    </xf>
    <xf numFmtId="0" fontId="14" fillId="8" borderId="1" xfId="0" applyFont="1" applyFill="1" applyBorder="1" applyAlignment="1">
      <alignment horizontal="left" vertical="center" indent="1"/>
    </xf>
    <xf numFmtId="0" fontId="6" fillId="8" borderId="2" xfId="1" applyFont="1" applyFill="1" applyBorder="1" applyAlignment="1">
      <alignment horizontal="center" vertical="center"/>
    </xf>
    <xf numFmtId="0" fontId="6" fillId="8" borderId="2" xfId="0" applyFont="1" applyFill="1" applyBorder="1" applyAlignment="1">
      <alignment horizontal="left" vertical="center" wrapText="1" indent="1"/>
    </xf>
    <xf numFmtId="0" fontId="6" fillId="8" borderId="2" xfId="0" applyFont="1" applyFill="1" applyBorder="1" applyAlignment="1">
      <alignment horizontal="center" vertical="center" wrapText="1"/>
    </xf>
    <xf numFmtId="0" fontId="6" fillId="8" borderId="3" xfId="1" applyFont="1" applyFill="1" applyBorder="1" applyAlignment="1">
      <alignment horizontal="center" vertical="center"/>
    </xf>
    <xf numFmtId="0" fontId="2" fillId="2" borderId="0" xfId="0" applyFont="1" applyFill="1" applyAlignment="1">
      <alignment horizontal="left" wrapText="1" indent="1"/>
    </xf>
    <xf numFmtId="0" fontId="6" fillId="7" borderId="2" xfId="1" applyFont="1" applyFill="1" applyBorder="1" applyAlignment="1">
      <alignment horizontal="center" vertical="center" wrapText="1"/>
    </xf>
    <xf numFmtId="0" fontId="8" fillId="9" borderId="7" xfId="0" applyFont="1" applyFill="1" applyBorder="1" applyAlignment="1">
      <alignment horizontal="left" vertical="center" indent="1"/>
    </xf>
    <xf numFmtId="0" fontId="8" fillId="0" borderId="14" xfId="0" applyFont="1" applyBorder="1" applyAlignment="1">
      <alignment horizontal="left" vertical="center" wrapText="1" indent="1"/>
    </xf>
    <xf numFmtId="0" fontId="8" fillId="2" borderId="16" xfId="0" applyFont="1" applyFill="1" applyBorder="1" applyAlignment="1">
      <alignment horizontal="left" vertical="center" wrapText="1" indent="1"/>
    </xf>
    <xf numFmtId="0" fontId="8" fillId="0" borderId="17" xfId="0" applyFont="1" applyBorder="1" applyAlignment="1">
      <alignment horizontal="left" vertical="center" indent="1"/>
    </xf>
    <xf numFmtId="0" fontId="8" fillId="0" borderId="18" xfId="0" applyFont="1" applyBorder="1" applyAlignment="1">
      <alignment horizontal="left" vertical="center" wrapText="1" indent="1"/>
    </xf>
    <xf numFmtId="0" fontId="8" fillId="2" borderId="19" xfId="0" applyFont="1" applyFill="1" applyBorder="1" applyAlignment="1">
      <alignment horizontal="left" vertical="center" wrapText="1" indent="1"/>
    </xf>
    <xf numFmtId="0" fontId="8" fillId="2" borderId="19" xfId="0" applyFont="1" applyFill="1" applyBorder="1" applyAlignment="1">
      <alignment horizontal="left" vertical="center" indent="1"/>
    </xf>
    <xf numFmtId="0" fontId="8" fillId="0" borderId="19" xfId="0" applyFont="1" applyBorder="1" applyAlignment="1">
      <alignment horizontal="left" vertical="center" wrapText="1" indent="1"/>
    </xf>
    <xf numFmtId="0" fontId="8" fillId="0" borderId="19" xfId="0" applyFont="1" applyBorder="1" applyAlignment="1">
      <alignment horizontal="left" vertical="center" indent="1"/>
    </xf>
    <xf numFmtId="0" fontId="8" fillId="0" borderId="20" xfId="0" applyFont="1" applyBorder="1" applyAlignment="1">
      <alignment horizontal="left" vertical="center" indent="1"/>
    </xf>
    <xf numFmtId="0" fontId="8" fillId="0" borderId="21" xfId="0" applyFont="1" applyBorder="1" applyAlignment="1">
      <alignment horizontal="left" vertical="center" wrapText="1" indent="1"/>
    </xf>
    <xf numFmtId="0" fontId="8" fillId="0" borderId="21" xfId="0" applyFont="1" applyBorder="1" applyAlignment="1">
      <alignment horizontal="left" vertical="center" indent="1"/>
    </xf>
    <xf numFmtId="0" fontId="8" fillId="2" borderId="14" xfId="0" applyFont="1" applyFill="1" applyBorder="1" applyAlignment="1">
      <alignment horizontal="left" vertical="center" wrapText="1" indent="1"/>
    </xf>
    <xf numFmtId="0" fontId="0" fillId="2" borderId="22" xfId="0" applyFill="1" applyBorder="1"/>
    <xf numFmtId="0" fontId="0" fillId="2" borderId="23" xfId="0" applyFill="1" applyBorder="1"/>
    <xf numFmtId="0" fontId="16" fillId="0" borderId="9" xfId="0" applyFont="1" applyBorder="1" applyAlignment="1">
      <alignment horizontal="left" vertical="center" indent="1"/>
    </xf>
    <xf numFmtId="0" fontId="17" fillId="10" borderId="1" xfId="0" applyFont="1" applyFill="1" applyBorder="1" applyAlignment="1">
      <alignment horizontal="center"/>
    </xf>
    <xf numFmtId="0" fontId="17" fillId="10" borderId="2" xfId="0" applyFont="1" applyFill="1" applyBorder="1" applyAlignment="1">
      <alignment horizontal="center"/>
    </xf>
    <xf numFmtId="0" fontId="17" fillId="10" borderId="3" xfId="0" applyFont="1" applyFill="1" applyBorder="1" applyAlignment="1">
      <alignment horizontal="center"/>
    </xf>
    <xf numFmtId="0" fontId="18" fillId="11" borderId="0" xfId="0" applyFont="1" applyFill="1"/>
    <xf numFmtId="0" fontId="16" fillId="0" borderId="18" xfId="0" applyFont="1" applyBorder="1" applyAlignment="1">
      <alignment horizontal="left" vertical="center" indent="1"/>
    </xf>
    <xf numFmtId="0" fontId="16" fillId="0" borderId="19" xfId="0" applyFont="1" applyBorder="1" applyAlignment="1">
      <alignment horizontal="left" indent="1"/>
    </xf>
    <xf numFmtId="0" fontId="16" fillId="0" borderId="20" xfId="0" applyFont="1" applyBorder="1" applyAlignment="1">
      <alignment horizontal="left" indent="1"/>
    </xf>
    <xf numFmtId="0" fontId="19" fillId="11" borderId="0" xfId="0" applyFont="1" applyFill="1"/>
    <xf numFmtId="0" fontId="16" fillId="0" borderId="6" xfId="0" applyFont="1" applyBorder="1" applyAlignment="1">
      <alignment horizontal="left" vertical="center" indent="1"/>
    </xf>
    <xf numFmtId="0" fontId="16" fillId="0" borderId="7" xfId="0" applyFont="1" applyBorder="1" applyAlignment="1">
      <alignment horizontal="left" indent="1"/>
    </xf>
    <xf numFmtId="0" fontId="16" fillId="0" borderId="8" xfId="0" applyFont="1" applyBorder="1" applyAlignment="1">
      <alignment horizontal="left" indent="1"/>
    </xf>
    <xf numFmtId="0" fontId="20" fillId="12" borderId="1" xfId="0" applyFont="1" applyFill="1" applyBorder="1" applyAlignment="1">
      <alignment horizontal="left" vertical="center" indent="1"/>
    </xf>
    <xf numFmtId="0" fontId="20" fillId="12" borderId="2" xfId="0" applyFont="1" applyFill="1" applyBorder="1" applyAlignment="1">
      <alignment horizontal="left" vertical="center" indent="1"/>
    </xf>
    <xf numFmtId="0" fontId="20" fillId="12" borderId="3" xfId="0" applyFont="1" applyFill="1" applyBorder="1" applyAlignment="1">
      <alignment horizontal="left" vertical="center" indent="1"/>
    </xf>
    <xf numFmtId="0" fontId="21" fillId="11" borderId="0" xfId="0" applyFont="1" applyFill="1" applyAlignment="1">
      <alignment horizontal="center"/>
    </xf>
    <xf numFmtId="0" fontId="22" fillId="11" borderId="0" xfId="0" applyFont="1" applyFill="1"/>
    <xf numFmtId="0" fontId="16" fillId="0" borderId="24" xfId="0" applyFont="1" applyBorder="1" applyAlignment="1">
      <alignment horizontal="left" vertical="center" indent="1"/>
    </xf>
    <xf numFmtId="0" fontId="23" fillId="0" borderId="0" xfId="0" applyFont="1" applyAlignment="1">
      <alignment horizontal="left" vertical="center"/>
    </xf>
    <xf numFmtId="0" fontId="16" fillId="0" borderId="9" xfId="0" applyFont="1" applyBorder="1" applyAlignment="1">
      <alignment horizontal="left" indent="1"/>
    </xf>
    <xf numFmtId="0" fontId="16" fillId="0" borderId="11" xfId="0" applyFont="1" applyBorder="1" applyAlignment="1">
      <alignment horizontal="left" indent="1"/>
    </xf>
    <xf numFmtId="0" fontId="23" fillId="13" borderId="0" xfId="0" applyFont="1" applyFill="1" applyAlignment="1">
      <alignment horizontal="left" vertical="center"/>
    </xf>
    <xf numFmtId="0" fontId="16" fillId="13" borderId="9" xfId="0" applyFont="1" applyFill="1" applyBorder="1" applyAlignment="1">
      <alignment horizontal="left" vertical="center" indent="1"/>
    </xf>
    <xf numFmtId="0" fontId="16" fillId="13" borderId="9" xfId="0" applyFont="1" applyFill="1" applyBorder="1" applyAlignment="1">
      <alignment horizontal="left" indent="1"/>
    </xf>
    <xf numFmtId="0" fontId="9" fillId="0" borderId="0" xfId="0" applyFont="1" applyAlignment="1">
      <alignment vertical="center"/>
    </xf>
    <xf numFmtId="0" fontId="16" fillId="0" borderId="9" xfId="0" applyFont="1" applyBorder="1" applyAlignment="1">
      <alignment horizontal="left" vertical="center" wrapText="1" indent="1"/>
    </xf>
    <xf numFmtId="0" fontId="20" fillId="14" borderId="1" xfId="0" applyFont="1" applyFill="1" applyBorder="1" applyAlignment="1">
      <alignment horizontal="left" vertical="center" indent="1"/>
    </xf>
    <xf numFmtId="0" fontId="20" fillId="14" borderId="2" xfId="0" applyFont="1" applyFill="1" applyBorder="1" applyAlignment="1">
      <alignment horizontal="left" vertical="center" indent="1"/>
    </xf>
    <xf numFmtId="0" fontId="20" fillId="14" borderId="3" xfId="0" applyFont="1" applyFill="1" applyBorder="1" applyAlignment="1">
      <alignment horizontal="left" vertical="center" indent="1"/>
    </xf>
    <xf numFmtId="0" fontId="24" fillId="12" borderId="2" xfId="0" applyFont="1" applyFill="1" applyBorder="1" applyAlignment="1">
      <alignment horizontal="left" vertical="center" indent="1"/>
    </xf>
    <xf numFmtId="0" fontId="24" fillId="14" borderId="2" xfId="0" applyFont="1" applyFill="1" applyBorder="1" applyAlignment="1">
      <alignment horizontal="left" vertical="center" indent="1"/>
    </xf>
    <xf numFmtId="0" fontId="19" fillId="0" borderId="0" xfId="0" applyFont="1"/>
    <xf numFmtId="0" fontId="18" fillId="0" borderId="0" xfId="0" applyFont="1"/>
    <xf numFmtId="0" fontId="16" fillId="15" borderId="9" xfId="0" applyFont="1" applyFill="1" applyBorder="1" applyAlignment="1">
      <alignment horizontal="left" indent="1"/>
    </xf>
    <xf numFmtId="0" fontId="16" fillId="2" borderId="9" xfId="0" applyFont="1" applyFill="1" applyBorder="1" applyAlignment="1">
      <alignment horizontal="left" indent="1"/>
    </xf>
    <xf numFmtId="0" fontId="18" fillId="16" borderId="0" xfId="0" applyFont="1" applyFill="1"/>
    <xf numFmtId="0" fontId="8" fillId="2" borderId="21" xfId="0" applyFont="1" applyFill="1" applyBorder="1" applyAlignment="1">
      <alignment horizontal="left" vertical="center" indent="1"/>
    </xf>
    <xf numFmtId="0" fontId="8" fillId="0" borderId="12" xfId="0" applyFont="1" applyBorder="1" applyAlignment="1">
      <alignment horizontal="left" vertical="center" indent="1"/>
    </xf>
    <xf numFmtId="0" fontId="25" fillId="11" borderId="0" xfId="0" applyFont="1" applyFill="1"/>
    <xf numFmtId="0" fontId="25" fillId="17" borderId="1" xfId="0" applyFont="1" applyFill="1" applyBorder="1"/>
    <xf numFmtId="0" fontId="25" fillId="17" borderId="2" xfId="0" applyFont="1" applyFill="1" applyBorder="1"/>
    <xf numFmtId="0" fontId="25" fillId="17" borderId="3" xfId="0" applyFont="1" applyFill="1" applyBorder="1"/>
    <xf numFmtId="0" fontId="8" fillId="11" borderId="6" xfId="0" applyFont="1" applyFill="1" applyBorder="1" applyAlignment="1">
      <alignment horizontal="left" vertical="center" indent="1"/>
    </xf>
    <xf numFmtId="0" fontId="25" fillId="11" borderId="9" xfId="0" applyFont="1" applyFill="1" applyBorder="1" applyAlignment="1">
      <alignment horizontal="left" indent="1"/>
    </xf>
    <xf numFmtId="0" fontId="25" fillId="11" borderId="11" xfId="0" applyFont="1" applyFill="1" applyBorder="1" applyAlignment="1">
      <alignment horizontal="left" indent="1"/>
    </xf>
    <xf numFmtId="0" fontId="8" fillId="11" borderId="7" xfId="0" applyFont="1" applyFill="1" applyBorder="1" applyAlignment="1">
      <alignment horizontal="left" vertical="center" indent="1"/>
    </xf>
    <xf numFmtId="0" fontId="8" fillId="11" borderId="0" xfId="0" applyFont="1" applyFill="1" applyAlignment="1">
      <alignment horizontal="left" vertical="center" indent="1"/>
    </xf>
    <xf numFmtId="0" fontId="25" fillId="11" borderId="0" xfId="0" applyFont="1" applyFill="1" applyAlignment="1">
      <alignment horizontal="left" indent="1"/>
    </xf>
    <xf numFmtId="0" fontId="25" fillId="11" borderId="25" xfId="0" applyFont="1" applyFill="1" applyBorder="1" applyAlignment="1">
      <alignment horizontal="left" indent="1"/>
    </xf>
    <xf numFmtId="0" fontId="8" fillId="11" borderId="26" xfId="0" applyFont="1" applyFill="1" applyBorder="1" applyAlignment="1">
      <alignment horizontal="left" vertical="center" indent="1"/>
    </xf>
    <xf numFmtId="0" fontId="8" fillId="11" borderId="14" xfId="0" applyFont="1" applyFill="1" applyBorder="1" applyAlignment="1">
      <alignment horizontal="left" vertical="center" indent="1"/>
    </xf>
    <xf numFmtId="0" fontId="25" fillId="11" borderId="13" xfId="0" applyFont="1" applyFill="1" applyBorder="1" applyAlignment="1">
      <alignment horizontal="left" indent="1"/>
    </xf>
    <xf numFmtId="0" fontId="25" fillId="11" borderId="15" xfId="0" applyFont="1" applyFill="1" applyBorder="1" applyAlignment="1">
      <alignment horizontal="left" indent="1"/>
    </xf>
    <xf numFmtId="0" fontId="8" fillId="0" borderId="7" xfId="0" applyFont="1" applyFill="1" applyBorder="1" applyAlignment="1">
      <alignment horizontal="left" vertical="center" indent="1"/>
    </xf>
    <xf numFmtId="0" fontId="26" fillId="18" borderId="27" xfId="1" applyFont="1" applyFill="1" applyBorder="1" applyAlignment="1">
      <alignment horizontal="center"/>
    </xf>
    <xf numFmtId="0" fontId="27" fillId="19" borderId="27" xfId="1" applyFont="1" applyFill="1" applyBorder="1" applyAlignment="1">
      <alignment horizontal="center"/>
    </xf>
    <xf numFmtId="0" fontId="28" fillId="0" borderId="27" xfId="1" applyFont="1" applyBorder="1" applyAlignment="1">
      <alignment horizontal="left" vertical="center" indent="1"/>
    </xf>
    <xf numFmtId="15" fontId="29" fillId="0" borderId="27" xfId="1" applyNumberFormat="1" applyFont="1" applyBorder="1" applyAlignment="1">
      <alignment horizontal="left" vertical="center" wrapText="1" indent="1"/>
    </xf>
    <xf numFmtId="15" fontId="28" fillId="0" borderId="27" xfId="1" applyNumberFormat="1" applyFont="1" applyBorder="1" applyAlignment="1">
      <alignment horizontal="left" vertical="center" wrapText="1" indent="1"/>
    </xf>
    <xf numFmtId="0" fontId="31" fillId="0" borderId="28" xfId="2" applyBorder="1" applyAlignment="1">
      <alignment horizontal="center"/>
    </xf>
    <xf numFmtId="0" fontId="31" fillId="0" borderId="29" xfId="2" applyBorder="1" applyAlignment="1">
      <alignment horizontal="center"/>
    </xf>
    <xf numFmtId="0" fontId="32" fillId="18" borderId="28" xfId="1" applyFont="1" applyFill="1" applyBorder="1" applyAlignment="1">
      <alignment horizontal="center" vertical="center"/>
    </xf>
    <xf numFmtId="0" fontId="32" fillId="18" borderId="29" xfId="1" applyFont="1" applyFill="1" applyBorder="1" applyAlignment="1">
      <alignment horizontal="center" vertical="center"/>
    </xf>
    <xf numFmtId="9" fontId="33" fillId="5" borderId="27" xfId="3" applyFont="1" applyFill="1" applyBorder="1"/>
    <xf numFmtId="9" fontId="33" fillId="5" borderId="27" xfId="3" applyFont="1" applyFill="1" applyBorder="1" applyAlignment="1">
      <alignment horizontal="left" indent="1"/>
    </xf>
  </cellXfs>
  <cellStyles count="4">
    <cellStyle name="Normal" xfId="0" builtinId="0"/>
    <cellStyle name="Normal 2 2" xfId="1" xr:uid="{EF4EDFFB-3529-49D5-B0A0-CC34E93E2969}"/>
    <cellStyle name="Normal 4" xfId="2" xr:uid="{66EE29B6-9654-4B6F-B3DF-EE089C50E10A}"/>
    <cellStyle name="Pourcentage 2 2" xfId="3" xr:uid="{B244B55F-6E4B-49B0-9EC3-39D26B0C00FF}"/>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theme="0"/>
      </font>
      <fill>
        <patternFill>
          <bgColor rgb="FF00B050"/>
        </patternFill>
      </fill>
    </dxf>
    <dxf>
      <font>
        <b/>
        <i/>
        <color theme="0"/>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color theme="0"/>
      </font>
      <fill>
        <patternFill>
          <bgColor rgb="FF00B050"/>
        </patternFill>
      </fill>
    </dxf>
    <dxf>
      <font>
        <b/>
        <i/>
        <color theme="0"/>
      </font>
      <fill>
        <patternFill>
          <bgColor rgb="FFFF0000"/>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8BF98-32BA-491D-82A5-E9D4E78116FD}">
  <dimension ref="A1:B11"/>
  <sheetViews>
    <sheetView tabSelected="1" workbookViewId="0">
      <selection activeCell="B12" sqref="B12"/>
    </sheetView>
  </sheetViews>
  <sheetFormatPr defaultRowHeight="14.5"/>
  <cols>
    <col min="1" max="1" width="34.6328125" customWidth="1"/>
    <col min="2" max="2" width="155.6328125" customWidth="1"/>
  </cols>
  <sheetData>
    <row r="1" spans="1:2" ht="25.5" thickBot="1">
      <c r="A1" s="121" t="s">
        <v>4611</v>
      </c>
      <c r="B1" s="121"/>
    </row>
    <row r="2" spans="1:2" ht="25.5" thickBot="1">
      <c r="A2" s="122" t="s">
        <v>4612</v>
      </c>
      <c r="B2" s="122"/>
    </row>
    <row r="3" spans="1:2" ht="82" thickBot="1">
      <c r="A3" s="123" t="s">
        <v>4613</v>
      </c>
      <c r="B3" s="124" t="s">
        <v>4614</v>
      </c>
    </row>
    <row r="4" spans="1:2" ht="222" thickBot="1">
      <c r="A4" s="123" t="s">
        <v>4615</v>
      </c>
      <c r="B4" s="124" t="s">
        <v>4616</v>
      </c>
    </row>
    <row r="5" spans="1:2" ht="35.5" thickBot="1">
      <c r="A5" s="123" t="s">
        <v>4617</v>
      </c>
      <c r="B5" s="125" t="s">
        <v>4618</v>
      </c>
    </row>
    <row r="6" spans="1:2" ht="17" thickBot="1">
      <c r="A6" s="126"/>
      <c r="B6" s="127"/>
    </row>
    <row r="7" spans="1:2" ht="18" thickBot="1">
      <c r="A7" s="128" t="s">
        <v>4619</v>
      </c>
      <c r="B7" s="129"/>
    </row>
    <row r="8" spans="1:2" ht="21.5" thickBot="1">
      <c r="A8" s="130" t="s">
        <v>4620</v>
      </c>
      <c r="B8" s="131" t="s">
        <v>4621</v>
      </c>
    </row>
    <row r="9" spans="1:2" ht="18" thickBot="1">
      <c r="A9" s="123" t="s">
        <v>4622</v>
      </c>
      <c r="B9" s="124" t="s">
        <v>4625</v>
      </c>
    </row>
    <row r="10" spans="1:2" ht="18" thickBot="1">
      <c r="A10" s="123" t="s">
        <v>4623</v>
      </c>
      <c r="B10" s="124" t="s">
        <v>4626</v>
      </c>
    </row>
    <row r="11" spans="1:2" ht="18" thickBot="1">
      <c r="A11" s="123" t="s">
        <v>4624</v>
      </c>
      <c r="B11" s="124" t="s">
        <v>4627</v>
      </c>
    </row>
  </sheetData>
  <mergeCells count="4">
    <mergeCell ref="A1:B1"/>
    <mergeCell ref="A2:B2"/>
    <mergeCell ref="A6:B6"/>
    <mergeCell ref="A7:B7"/>
  </mergeCells>
  <conditionalFormatting sqref="A3:B5">
    <cfRule type="expression" dxfId="12" priority="2">
      <formula>MOD(ROW(),2)</formula>
    </cfRule>
  </conditionalFormatting>
  <conditionalFormatting sqref="A9:B11">
    <cfRule type="expression" dxfId="11" priority="1">
      <formula>MOD(ROW(),2)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18655-B784-44BE-ADA8-029B2F68B836}">
  <sheetPr>
    <tabColor theme="4" tint="-0.249977111117893"/>
  </sheetPr>
  <dimension ref="A1:AK789"/>
  <sheetViews>
    <sheetView workbookViewId="0">
      <selection activeCell="C2" sqref="C2"/>
    </sheetView>
  </sheetViews>
  <sheetFormatPr defaultRowHeight="14.5"/>
  <cols>
    <col min="2" max="2" width="2.1796875" customWidth="1"/>
    <col min="3" max="3" width="24.26953125" customWidth="1"/>
    <col min="4" max="4" width="20.26953125" customWidth="1"/>
    <col min="5" max="5" width="22.81640625" customWidth="1"/>
    <col min="6" max="6" width="24.54296875" customWidth="1"/>
    <col min="8" max="8" width="32.54296875" customWidth="1"/>
    <col min="9" max="9" width="26.453125" customWidth="1"/>
    <col min="10" max="10" width="28.453125" customWidth="1"/>
    <col min="11" max="11" width="26.1796875" customWidth="1"/>
    <col min="12" max="12" width="16.453125" customWidth="1"/>
    <col min="13" max="13" width="40.26953125" customWidth="1"/>
    <col min="14" max="14" width="23.1796875" customWidth="1"/>
    <col min="15" max="15" width="28.26953125" customWidth="1"/>
    <col min="16" max="16" width="18.453125" customWidth="1"/>
    <col min="17" max="17" width="13.81640625" customWidth="1"/>
    <col min="18" max="18" width="18" customWidth="1"/>
  </cols>
  <sheetData>
    <row r="1" spans="1:20">
      <c r="A1" s="1"/>
      <c r="B1" s="1"/>
      <c r="C1" s="1"/>
      <c r="D1" s="1"/>
      <c r="E1" s="1"/>
      <c r="F1" s="1"/>
      <c r="G1" s="1"/>
      <c r="H1" s="1"/>
      <c r="I1" s="1"/>
      <c r="J1" s="1"/>
      <c r="K1" s="1"/>
      <c r="L1" s="1"/>
      <c r="M1" s="1"/>
      <c r="N1" s="1"/>
      <c r="O1" s="1"/>
      <c r="P1" s="1"/>
      <c r="Q1" s="1"/>
      <c r="R1" s="1"/>
      <c r="S1" s="1"/>
      <c r="T1" s="2"/>
    </row>
    <row r="2" spans="1:20" ht="25.5">
      <c r="A2" s="1"/>
      <c r="B2" s="1"/>
      <c r="C2" s="3" t="s">
        <v>0</v>
      </c>
      <c r="D2" s="1"/>
      <c r="E2" s="1"/>
      <c r="F2" s="4"/>
      <c r="G2" s="1"/>
      <c r="H2" s="1"/>
      <c r="I2" s="1"/>
      <c r="J2" s="1"/>
      <c r="K2" s="1"/>
      <c r="L2" s="1"/>
      <c r="M2" s="1"/>
      <c r="N2" s="1"/>
      <c r="O2" s="1"/>
      <c r="P2" s="1"/>
      <c r="Q2" s="1"/>
      <c r="R2" s="1"/>
      <c r="S2" s="1"/>
      <c r="T2" s="2"/>
    </row>
    <row r="3" spans="1:20" ht="15" thickBot="1">
      <c r="A3" s="1"/>
      <c r="B3" s="1"/>
      <c r="C3" s="1"/>
      <c r="D3" s="1"/>
      <c r="E3" s="1"/>
      <c r="F3" s="1"/>
      <c r="G3" s="1"/>
      <c r="H3" s="1"/>
      <c r="I3" s="1"/>
      <c r="J3" s="1"/>
      <c r="K3" s="1"/>
      <c r="L3" s="1"/>
      <c r="M3" s="1"/>
      <c r="N3" s="1"/>
      <c r="O3" s="1"/>
      <c r="P3" s="1"/>
      <c r="Q3" s="1"/>
      <c r="R3" s="1"/>
      <c r="S3" s="1"/>
      <c r="T3" s="2"/>
    </row>
    <row r="4" spans="1:20" ht="15" thickBot="1">
      <c r="A4" s="1"/>
      <c r="B4" s="1"/>
      <c r="C4" s="5" t="s">
        <v>1</v>
      </c>
      <c r="D4" s="6"/>
      <c r="E4" s="6"/>
      <c r="F4" s="6"/>
      <c r="G4" s="6"/>
      <c r="H4" s="6"/>
      <c r="I4" s="6"/>
      <c r="J4" s="6"/>
      <c r="K4" s="6"/>
      <c r="L4" s="6"/>
      <c r="M4" s="6"/>
      <c r="N4" s="6"/>
      <c r="O4" s="6"/>
      <c r="P4" s="6"/>
      <c r="Q4" s="6"/>
      <c r="R4" s="7"/>
      <c r="S4" s="7"/>
      <c r="T4" s="2"/>
    </row>
    <row r="5" spans="1:20" ht="15" thickBot="1">
      <c r="A5" s="1"/>
      <c r="B5" s="1"/>
      <c r="C5" s="8" t="s">
        <v>2</v>
      </c>
      <c r="D5" s="9" t="s">
        <v>3</v>
      </c>
      <c r="E5" s="9" t="s">
        <v>4</v>
      </c>
      <c r="F5" s="9" t="s">
        <v>5</v>
      </c>
      <c r="G5" s="9" t="s">
        <v>6</v>
      </c>
      <c r="H5" s="10" t="s">
        <v>7</v>
      </c>
      <c r="I5" s="11" t="s">
        <v>8</v>
      </c>
      <c r="J5" s="11" t="s">
        <v>9</v>
      </c>
      <c r="K5" s="9" t="s">
        <v>10</v>
      </c>
      <c r="L5" s="9" t="s">
        <v>11</v>
      </c>
      <c r="M5" s="11" t="s">
        <v>12</v>
      </c>
      <c r="N5" s="9" t="s">
        <v>13</v>
      </c>
      <c r="O5" s="9" t="s">
        <v>14</v>
      </c>
      <c r="P5" s="9" t="s">
        <v>15</v>
      </c>
      <c r="Q5" s="9" t="s">
        <v>16</v>
      </c>
      <c r="R5" s="9" t="s">
        <v>17</v>
      </c>
      <c r="S5" s="9" t="s">
        <v>18</v>
      </c>
      <c r="T5" s="2"/>
    </row>
    <row r="6" spans="1:20" ht="21.65" customHeight="1">
      <c r="A6" s="12">
        <v>1</v>
      </c>
      <c r="B6" s="1"/>
      <c r="C6" s="13" t="str">
        <f>CONCATENATE(LEFT($C$4,2),"UUID.",A6)</f>
        <v>A.UUID.1</v>
      </c>
      <c r="D6" s="14" t="s">
        <v>19</v>
      </c>
      <c r="E6" s="14" t="s">
        <v>20</v>
      </c>
      <c r="F6" s="15" t="s">
        <v>21</v>
      </c>
      <c r="G6" s="15" t="s">
        <v>21</v>
      </c>
      <c r="H6" s="16" t="s">
        <v>22</v>
      </c>
      <c r="I6" s="17" t="s">
        <v>21</v>
      </c>
      <c r="J6" s="17" t="s">
        <v>21</v>
      </c>
      <c r="K6" s="17" t="s">
        <v>21</v>
      </c>
      <c r="L6" s="17" t="s">
        <v>21</v>
      </c>
      <c r="M6" s="17" t="s">
        <v>23</v>
      </c>
      <c r="N6" s="17" t="s">
        <v>21</v>
      </c>
      <c r="O6" s="17" t="s">
        <v>24</v>
      </c>
      <c r="P6" s="17" t="s">
        <v>21</v>
      </c>
      <c r="Q6" s="17" t="s">
        <v>25</v>
      </c>
      <c r="R6" s="18" t="s">
        <v>26</v>
      </c>
      <c r="S6" s="18" t="s">
        <v>21</v>
      </c>
      <c r="T6" s="2"/>
    </row>
    <row r="7" spans="1:20" ht="21.65" customHeight="1">
      <c r="A7" s="12">
        <f>A6+1</f>
        <v>2</v>
      </c>
      <c r="B7" s="1"/>
      <c r="C7" s="13" t="str">
        <f t="shared" ref="C7:C33" si="0">CONCATENATE(LEFT($C$4,2),"UUID.",A7)</f>
        <v>A.UUID.2</v>
      </c>
      <c r="D7" s="14" t="s">
        <v>27</v>
      </c>
      <c r="E7" s="14" t="s">
        <v>28</v>
      </c>
      <c r="F7" s="19" t="s">
        <v>21</v>
      </c>
      <c r="G7" s="19" t="s">
        <v>21</v>
      </c>
      <c r="H7" s="20" t="s">
        <v>29</v>
      </c>
      <c r="I7" s="17" t="s">
        <v>21</v>
      </c>
      <c r="J7" s="17" t="s">
        <v>21</v>
      </c>
      <c r="K7" s="17" t="s">
        <v>21</v>
      </c>
      <c r="L7" s="17" t="s">
        <v>21</v>
      </c>
      <c r="M7" s="21" t="s">
        <v>23</v>
      </c>
      <c r="N7" s="17" t="s">
        <v>21</v>
      </c>
      <c r="O7" s="17" t="s">
        <v>24</v>
      </c>
      <c r="P7" s="17" t="s">
        <v>21</v>
      </c>
      <c r="Q7" s="17" t="s">
        <v>25</v>
      </c>
      <c r="R7" s="18" t="s">
        <v>26</v>
      </c>
      <c r="S7" s="18" t="s">
        <v>21</v>
      </c>
      <c r="T7" s="2"/>
    </row>
    <row r="8" spans="1:20" ht="21.65" customHeight="1">
      <c r="A8" s="12">
        <f t="shared" ref="A8:A33" si="1">A7+1</f>
        <v>3</v>
      </c>
      <c r="B8" s="1"/>
      <c r="C8" s="13" t="str">
        <f t="shared" si="0"/>
        <v>A.UUID.3</v>
      </c>
      <c r="D8" s="14" t="s">
        <v>30</v>
      </c>
      <c r="E8" s="14" t="s">
        <v>31</v>
      </c>
      <c r="F8" s="19" t="s">
        <v>21</v>
      </c>
      <c r="G8" s="19" t="s">
        <v>21</v>
      </c>
      <c r="H8" s="20" t="s">
        <v>32</v>
      </c>
      <c r="I8" s="17" t="s">
        <v>21</v>
      </c>
      <c r="J8" s="17" t="s">
        <v>21</v>
      </c>
      <c r="K8" s="17" t="s">
        <v>21</v>
      </c>
      <c r="L8" s="17" t="s">
        <v>21</v>
      </c>
      <c r="M8" s="21" t="s">
        <v>23</v>
      </c>
      <c r="N8" s="17" t="s">
        <v>21</v>
      </c>
      <c r="O8" s="17" t="s">
        <v>24</v>
      </c>
      <c r="P8" s="17" t="s">
        <v>21</v>
      </c>
      <c r="Q8" s="17" t="s">
        <v>25</v>
      </c>
      <c r="R8" s="18" t="s">
        <v>26</v>
      </c>
      <c r="S8" s="18" t="s">
        <v>21</v>
      </c>
      <c r="T8" s="2"/>
    </row>
    <row r="9" spans="1:20" ht="21.65" customHeight="1">
      <c r="A9" s="12">
        <f t="shared" si="1"/>
        <v>4</v>
      </c>
      <c r="B9" s="1"/>
      <c r="C9" s="13" t="str">
        <f t="shared" si="0"/>
        <v>A.UUID.4</v>
      </c>
      <c r="D9" s="14" t="s">
        <v>33</v>
      </c>
      <c r="E9" s="14" t="s">
        <v>34</v>
      </c>
      <c r="F9" s="19" t="s">
        <v>21</v>
      </c>
      <c r="G9" s="19" t="s">
        <v>21</v>
      </c>
      <c r="H9" s="20" t="s">
        <v>35</v>
      </c>
      <c r="I9" s="17" t="s">
        <v>21</v>
      </c>
      <c r="J9" s="17" t="s">
        <v>21</v>
      </c>
      <c r="K9" s="17" t="s">
        <v>21</v>
      </c>
      <c r="L9" s="17" t="s">
        <v>21</v>
      </c>
      <c r="M9" s="21" t="s">
        <v>23</v>
      </c>
      <c r="N9" s="17" t="s">
        <v>21</v>
      </c>
      <c r="O9" s="17" t="s">
        <v>24</v>
      </c>
      <c r="P9" s="17" t="s">
        <v>21</v>
      </c>
      <c r="Q9" s="17" t="s">
        <v>25</v>
      </c>
      <c r="R9" s="18" t="s">
        <v>26</v>
      </c>
      <c r="S9" s="18" t="s">
        <v>21</v>
      </c>
      <c r="T9" s="2"/>
    </row>
    <row r="10" spans="1:20" ht="21.65" customHeight="1">
      <c r="A10" s="12">
        <f t="shared" si="1"/>
        <v>5</v>
      </c>
      <c r="B10" s="1"/>
      <c r="C10" s="13" t="str">
        <f t="shared" si="0"/>
        <v>A.UUID.5</v>
      </c>
      <c r="D10" s="14" t="s">
        <v>36</v>
      </c>
      <c r="E10" s="14" t="s">
        <v>37</v>
      </c>
      <c r="F10" s="19" t="s">
        <v>21</v>
      </c>
      <c r="G10" s="19" t="s">
        <v>21</v>
      </c>
      <c r="H10" s="20" t="s">
        <v>38</v>
      </c>
      <c r="I10" s="17" t="s">
        <v>21</v>
      </c>
      <c r="J10" s="17" t="s">
        <v>21</v>
      </c>
      <c r="K10" s="17" t="s">
        <v>21</v>
      </c>
      <c r="L10" s="17" t="s">
        <v>21</v>
      </c>
      <c r="M10" s="21" t="s">
        <v>23</v>
      </c>
      <c r="N10" s="17" t="s">
        <v>21</v>
      </c>
      <c r="O10" s="17" t="s">
        <v>24</v>
      </c>
      <c r="P10" s="17" t="s">
        <v>21</v>
      </c>
      <c r="Q10" s="17" t="s">
        <v>25</v>
      </c>
      <c r="R10" s="18" t="s">
        <v>26</v>
      </c>
      <c r="S10" s="18" t="s">
        <v>21</v>
      </c>
      <c r="T10" s="2"/>
    </row>
    <row r="11" spans="1:20" ht="21.65" customHeight="1">
      <c r="A11" s="12">
        <f t="shared" si="1"/>
        <v>6</v>
      </c>
      <c r="B11" s="1"/>
      <c r="C11" s="13" t="str">
        <f t="shared" si="0"/>
        <v>A.UUID.6</v>
      </c>
      <c r="D11" s="14" t="s">
        <v>39</v>
      </c>
      <c r="E11" s="14" t="s">
        <v>40</v>
      </c>
      <c r="F11" s="19" t="s">
        <v>21</v>
      </c>
      <c r="G11" s="19" t="s">
        <v>21</v>
      </c>
      <c r="H11" s="20" t="s">
        <v>41</v>
      </c>
      <c r="I11" s="17" t="s">
        <v>21</v>
      </c>
      <c r="J11" s="17" t="s">
        <v>21</v>
      </c>
      <c r="K11" s="17" t="s">
        <v>42</v>
      </c>
      <c r="L11" s="17" t="s">
        <v>21</v>
      </c>
      <c r="M11" s="21" t="s">
        <v>23</v>
      </c>
      <c r="N11" s="17" t="s">
        <v>21</v>
      </c>
      <c r="O11" s="17" t="s">
        <v>24</v>
      </c>
      <c r="P11" s="17" t="s">
        <v>21</v>
      </c>
      <c r="Q11" s="17" t="s">
        <v>25</v>
      </c>
      <c r="R11" s="18" t="s">
        <v>26</v>
      </c>
      <c r="S11" s="18" t="s">
        <v>21</v>
      </c>
      <c r="T11" s="2"/>
    </row>
    <row r="12" spans="1:20" ht="21.65" customHeight="1">
      <c r="A12" s="12">
        <f t="shared" si="1"/>
        <v>7</v>
      </c>
      <c r="B12" s="1"/>
      <c r="C12" s="13" t="str">
        <f t="shared" si="0"/>
        <v>A.UUID.7</v>
      </c>
      <c r="D12" s="14" t="s">
        <v>43</v>
      </c>
      <c r="E12" s="14" t="s">
        <v>44</v>
      </c>
      <c r="F12" s="19" t="s">
        <v>21</v>
      </c>
      <c r="G12" s="19" t="s">
        <v>21</v>
      </c>
      <c r="H12" s="20" t="s">
        <v>45</v>
      </c>
      <c r="I12" s="14" t="s">
        <v>46</v>
      </c>
      <c r="J12" s="17" t="s">
        <v>21</v>
      </c>
      <c r="K12" s="17" t="s">
        <v>47</v>
      </c>
      <c r="L12" s="17" t="s">
        <v>21</v>
      </c>
      <c r="M12" s="21" t="s">
        <v>23</v>
      </c>
      <c r="N12" s="17" t="s">
        <v>21</v>
      </c>
      <c r="O12" s="17" t="s">
        <v>24</v>
      </c>
      <c r="P12" s="17" t="s">
        <v>21</v>
      </c>
      <c r="Q12" s="17" t="s">
        <v>25</v>
      </c>
      <c r="R12" s="18" t="s">
        <v>26</v>
      </c>
      <c r="S12" s="18" t="s">
        <v>21</v>
      </c>
      <c r="T12" s="2"/>
    </row>
    <row r="13" spans="1:20" ht="21.65" customHeight="1">
      <c r="A13" s="12">
        <f t="shared" si="1"/>
        <v>8</v>
      </c>
      <c r="B13" s="1"/>
      <c r="C13" s="13" t="str">
        <f t="shared" si="0"/>
        <v>A.UUID.8</v>
      </c>
      <c r="D13" s="14" t="s">
        <v>48</v>
      </c>
      <c r="E13" s="14" t="s">
        <v>49</v>
      </c>
      <c r="F13" s="19" t="s">
        <v>21</v>
      </c>
      <c r="G13" s="19" t="s">
        <v>21</v>
      </c>
      <c r="H13" s="20" t="s">
        <v>50</v>
      </c>
      <c r="I13" s="17" t="s">
        <v>21</v>
      </c>
      <c r="J13" s="17" t="s">
        <v>21</v>
      </c>
      <c r="K13" s="17" t="s">
        <v>21</v>
      </c>
      <c r="L13" s="17" t="s">
        <v>21</v>
      </c>
      <c r="M13" s="22" t="str">
        <f>"Démandé si pour question " &amp;$D$12&amp; ", Réponse = Autre."</f>
        <v>Démandé si pour question organisation, Réponse = Autre.</v>
      </c>
      <c r="N13" s="17" t="s">
        <v>21</v>
      </c>
      <c r="O13" s="17" t="s">
        <v>24</v>
      </c>
      <c r="P13" s="17" t="s">
        <v>21</v>
      </c>
      <c r="Q13" s="17" t="s">
        <v>25</v>
      </c>
      <c r="R13" s="18" t="s">
        <v>26</v>
      </c>
      <c r="S13" s="18" t="s">
        <v>21</v>
      </c>
      <c r="T13" s="2"/>
    </row>
    <row r="14" spans="1:20" ht="21.65" customHeight="1">
      <c r="A14" s="12">
        <f t="shared" si="1"/>
        <v>9</v>
      </c>
      <c r="B14" s="1"/>
      <c r="C14" s="13" t="str">
        <f t="shared" si="0"/>
        <v>A.UUID.9</v>
      </c>
      <c r="D14" s="14" t="s">
        <v>51</v>
      </c>
      <c r="E14" s="14" t="s">
        <v>52</v>
      </c>
      <c r="F14" s="19" t="s">
        <v>21</v>
      </c>
      <c r="G14" s="19" t="s">
        <v>21</v>
      </c>
      <c r="H14" s="20" t="s">
        <v>53</v>
      </c>
      <c r="I14" s="16" t="s">
        <v>54</v>
      </c>
      <c r="J14" s="17" t="s">
        <v>21</v>
      </c>
      <c r="K14" s="17" t="s">
        <v>21</v>
      </c>
      <c r="L14" s="17" t="s">
        <v>21</v>
      </c>
      <c r="M14" s="21" t="s">
        <v>23</v>
      </c>
      <c r="N14" s="17" t="s">
        <v>21</v>
      </c>
      <c r="O14" s="17" t="s">
        <v>24</v>
      </c>
      <c r="P14" s="17" t="s">
        <v>21</v>
      </c>
      <c r="Q14" s="17" t="s">
        <v>25</v>
      </c>
      <c r="R14" s="18" t="s">
        <v>26</v>
      </c>
      <c r="S14" s="18" t="s">
        <v>21</v>
      </c>
      <c r="T14" s="2"/>
    </row>
    <row r="15" spans="1:20" ht="21.65" customHeight="1">
      <c r="A15" s="12">
        <f t="shared" si="1"/>
        <v>10</v>
      </c>
      <c r="B15" s="1"/>
      <c r="C15" s="13" t="str">
        <f t="shared" si="0"/>
        <v>A.UUID.10</v>
      </c>
      <c r="D15" s="14" t="s">
        <v>55</v>
      </c>
      <c r="E15" s="14" t="s">
        <v>56</v>
      </c>
      <c r="F15" s="19" t="s">
        <v>21</v>
      </c>
      <c r="G15" s="19" t="s">
        <v>21</v>
      </c>
      <c r="H15" s="20" t="s">
        <v>50</v>
      </c>
      <c r="I15" s="17" t="s">
        <v>21</v>
      </c>
      <c r="J15" s="17" t="s">
        <v>21</v>
      </c>
      <c r="K15" s="17" t="s">
        <v>21</v>
      </c>
      <c r="L15" s="17" t="s">
        <v>21</v>
      </c>
      <c r="M15" s="22" t="str">
        <f>"Démandé si pour question " &amp;$D$14&amp; ", Réponse = 3. Autre."</f>
        <v>Démandé si pour question survey_modality, Réponse = 3. Autre.</v>
      </c>
      <c r="N15" s="17" t="s">
        <v>21</v>
      </c>
      <c r="O15" s="17" t="s">
        <v>24</v>
      </c>
      <c r="P15" s="17" t="s">
        <v>21</v>
      </c>
      <c r="Q15" s="17" t="s">
        <v>25</v>
      </c>
      <c r="R15" s="18" t="s">
        <v>26</v>
      </c>
      <c r="S15" s="18" t="s">
        <v>21</v>
      </c>
      <c r="T15" s="2"/>
    </row>
    <row r="16" spans="1:20" ht="21.65" customHeight="1">
      <c r="A16" s="12">
        <f t="shared" si="1"/>
        <v>11</v>
      </c>
      <c r="B16" s="1"/>
      <c r="C16" s="13" t="str">
        <f t="shared" si="0"/>
        <v>A.UUID.11</v>
      </c>
      <c r="D16" s="14" t="s">
        <v>57</v>
      </c>
      <c r="E16" s="14" t="s">
        <v>58</v>
      </c>
      <c r="F16" s="19" t="s">
        <v>21</v>
      </c>
      <c r="G16" s="19" t="s">
        <v>21</v>
      </c>
      <c r="H16" s="20" t="s">
        <v>59</v>
      </c>
      <c r="I16" s="21" t="s">
        <v>60</v>
      </c>
      <c r="J16" s="21" t="s">
        <v>61</v>
      </c>
      <c r="K16" s="17" t="s">
        <v>21</v>
      </c>
      <c r="L16" s="21" t="s">
        <v>21</v>
      </c>
      <c r="M16" s="21" t="s">
        <v>23</v>
      </c>
      <c r="N16" s="21" t="s">
        <v>21</v>
      </c>
      <c r="O16" s="21" t="s">
        <v>24</v>
      </c>
      <c r="P16" s="21" t="s">
        <v>21</v>
      </c>
      <c r="Q16" s="21" t="s">
        <v>25</v>
      </c>
      <c r="R16" s="23" t="s">
        <v>26</v>
      </c>
      <c r="S16" s="23" t="s">
        <v>21</v>
      </c>
      <c r="T16" s="2"/>
    </row>
    <row r="17" spans="1:20" ht="21.65" customHeight="1">
      <c r="A17" s="12">
        <f t="shared" si="1"/>
        <v>12</v>
      </c>
      <c r="B17" s="1"/>
      <c r="C17" s="13" t="str">
        <f t="shared" si="0"/>
        <v>A.UUID.12</v>
      </c>
      <c r="D17" s="14" t="s">
        <v>62</v>
      </c>
      <c r="E17" s="14" t="s">
        <v>63</v>
      </c>
      <c r="F17" s="19" t="s">
        <v>21</v>
      </c>
      <c r="G17" s="19" t="s">
        <v>21</v>
      </c>
      <c r="H17" s="20" t="s">
        <v>64</v>
      </c>
      <c r="I17" s="21" t="s">
        <v>60</v>
      </c>
      <c r="J17" s="21" t="s">
        <v>65</v>
      </c>
      <c r="K17" s="17" t="s">
        <v>21</v>
      </c>
      <c r="L17" s="21" t="s">
        <v>21</v>
      </c>
      <c r="M17" s="21" t="s">
        <v>23</v>
      </c>
      <c r="N17" s="21" t="s">
        <v>21</v>
      </c>
      <c r="O17" s="21" t="s">
        <v>24</v>
      </c>
      <c r="P17" s="21" t="s">
        <v>21</v>
      </c>
      <c r="Q17" s="21" t="s">
        <v>25</v>
      </c>
      <c r="R17" s="23" t="s">
        <v>26</v>
      </c>
      <c r="S17" s="23" t="s">
        <v>21</v>
      </c>
      <c r="T17" s="2"/>
    </row>
    <row r="18" spans="1:20" ht="21.65" customHeight="1">
      <c r="A18" s="12">
        <f t="shared" si="1"/>
        <v>13</v>
      </c>
      <c r="B18" s="1"/>
      <c r="C18" s="13" t="str">
        <f t="shared" si="0"/>
        <v>A.UUID.13</v>
      </c>
      <c r="D18" s="14" t="s">
        <v>66</v>
      </c>
      <c r="E18" s="14" t="s">
        <v>67</v>
      </c>
      <c r="F18" s="19" t="s">
        <v>21</v>
      </c>
      <c r="G18" s="19" t="s">
        <v>21</v>
      </c>
      <c r="H18" s="20" t="s">
        <v>68</v>
      </c>
      <c r="I18" s="21" t="s">
        <v>60</v>
      </c>
      <c r="J18" s="21" t="s">
        <v>69</v>
      </c>
      <c r="K18" s="17" t="s">
        <v>21</v>
      </c>
      <c r="L18" s="21" t="s">
        <v>21</v>
      </c>
      <c r="M18" s="21" t="s">
        <v>23</v>
      </c>
      <c r="N18" s="21" t="s">
        <v>21</v>
      </c>
      <c r="O18" s="21" t="s">
        <v>24</v>
      </c>
      <c r="P18" s="21" t="s">
        <v>21</v>
      </c>
      <c r="Q18" s="21" t="s">
        <v>25</v>
      </c>
      <c r="R18" s="23" t="s">
        <v>26</v>
      </c>
      <c r="S18" s="23" t="s">
        <v>21</v>
      </c>
      <c r="T18" s="2"/>
    </row>
    <row r="19" spans="1:20" ht="21.65" customHeight="1">
      <c r="A19" s="12">
        <f t="shared" si="1"/>
        <v>14</v>
      </c>
      <c r="B19" s="1"/>
      <c r="C19" s="13" t="str">
        <f t="shared" si="0"/>
        <v>A.UUID.14</v>
      </c>
      <c r="D19" s="14" t="s">
        <v>70</v>
      </c>
      <c r="E19" s="14" t="s">
        <v>71</v>
      </c>
      <c r="F19" s="19" t="s">
        <v>21</v>
      </c>
      <c r="G19" s="19" t="s">
        <v>21</v>
      </c>
      <c r="H19" s="20" t="s">
        <v>72</v>
      </c>
      <c r="I19" s="21" t="s">
        <v>60</v>
      </c>
      <c r="J19" s="21" t="s">
        <v>73</v>
      </c>
      <c r="K19" s="17" t="s">
        <v>21</v>
      </c>
      <c r="L19" s="21" t="s">
        <v>21</v>
      </c>
      <c r="M19" s="21" t="s">
        <v>23</v>
      </c>
      <c r="N19" s="21" t="s">
        <v>21</v>
      </c>
      <c r="O19" s="21" t="s">
        <v>24</v>
      </c>
      <c r="P19" s="21" t="s">
        <v>21</v>
      </c>
      <c r="Q19" s="21" t="s">
        <v>25</v>
      </c>
      <c r="R19" s="23" t="s">
        <v>26</v>
      </c>
      <c r="S19" s="23" t="s">
        <v>21</v>
      </c>
      <c r="T19" s="2"/>
    </row>
    <row r="20" spans="1:20" ht="21.65" customHeight="1">
      <c r="A20" s="12">
        <f t="shared" si="1"/>
        <v>15</v>
      </c>
      <c r="B20" s="1"/>
      <c r="C20" s="13" t="str">
        <f t="shared" si="0"/>
        <v>A.UUID.15</v>
      </c>
      <c r="D20" s="14" t="s">
        <v>74</v>
      </c>
      <c r="E20" s="14" t="s">
        <v>75</v>
      </c>
      <c r="F20" s="19" t="s">
        <v>21</v>
      </c>
      <c r="G20" s="19" t="s">
        <v>21</v>
      </c>
      <c r="H20" s="20" t="s">
        <v>76</v>
      </c>
      <c r="I20" s="21" t="s">
        <v>60</v>
      </c>
      <c r="J20" s="21" t="s">
        <v>77</v>
      </c>
      <c r="K20" s="17" t="s">
        <v>21</v>
      </c>
      <c r="L20" s="21" t="s">
        <v>21</v>
      </c>
      <c r="M20" s="21" t="s">
        <v>23</v>
      </c>
      <c r="N20" s="21" t="s">
        <v>21</v>
      </c>
      <c r="O20" s="21" t="s">
        <v>24</v>
      </c>
      <c r="P20" s="21" t="s">
        <v>21</v>
      </c>
      <c r="Q20" s="21" t="s">
        <v>25</v>
      </c>
      <c r="R20" s="23" t="s">
        <v>26</v>
      </c>
      <c r="S20" s="23" t="s">
        <v>21</v>
      </c>
      <c r="T20" s="2"/>
    </row>
    <row r="21" spans="1:20" ht="21.65" customHeight="1">
      <c r="A21" s="12">
        <f t="shared" si="1"/>
        <v>16</v>
      </c>
      <c r="B21" s="1"/>
      <c r="C21" s="13" t="str">
        <f t="shared" si="0"/>
        <v>A.UUID.16</v>
      </c>
      <c r="D21" s="14" t="s">
        <v>78</v>
      </c>
      <c r="E21" s="14" t="s">
        <v>79</v>
      </c>
      <c r="F21" s="19" t="s">
        <v>21</v>
      </c>
      <c r="G21" s="19" t="s">
        <v>21</v>
      </c>
      <c r="H21" s="20" t="s">
        <v>80</v>
      </c>
      <c r="I21" s="21" t="s">
        <v>60</v>
      </c>
      <c r="J21" s="21" t="s">
        <v>81</v>
      </c>
      <c r="K21" s="17" t="s">
        <v>21</v>
      </c>
      <c r="L21" s="21" t="s">
        <v>21</v>
      </c>
      <c r="M21" s="21" t="s">
        <v>23</v>
      </c>
      <c r="N21" s="21" t="s">
        <v>21</v>
      </c>
      <c r="O21" s="21" t="s">
        <v>24</v>
      </c>
      <c r="P21" s="21" t="s">
        <v>21</v>
      </c>
      <c r="Q21" s="21" t="s">
        <v>25</v>
      </c>
      <c r="R21" s="23" t="s">
        <v>26</v>
      </c>
      <c r="S21" s="23" t="s">
        <v>21</v>
      </c>
      <c r="T21" s="2"/>
    </row>
    <row r="22" spans="1:20" ht="21.65" customHeight="1">
      <c r="A22" s="12">
        <f t="shared" si="1"/>
        <v>17</v>
      </c>
      <c r="B22" s="1"/>
      <c r="C22" s="13" t="str">
        <f t="shared" si="0"/>
        <v>A.UUID.17</v>
      </c>
      <c r="D22" s="14" t="s">
        <v>82</v>
      </c>
      <c r="E22" s="14" t="s">
        <v>83</v>
      </c>
      <c r="F22" s="19" t="s">
        <v>21</v>
      </c>
      <c r="G22" s="19" t="s">
        <v>21</v>
      </c>
      <c r="H22" s="20" t="s">
        <v>84</v>
      </c>
      <c r="I22" s="21" t="s">
        <v>60</v>
      </c>
      <c r="J22" s="21" t="s">
        <v>85</v>
      </c>
      <c r="K22" s="17" t="s">
        <v>21</v>
      </c>
      <c r="L22" s="21" t="s">
        <v>21</v>
      </c>
      <c r="M22" s="21" t="s">
        <v>23</v>
      </c>
      <c r="N22" s="21" t="s">
        <v>21</v>
      </c>
      <c r="O22" s="21" t="s">
        <v>24</v>
      </c>
      <c r="P22" s="21" t="s">
        <v>21</v>
      </c>
      <c r="Q22" s="21" t="s">
        <v>25</v>
      </c>
      <c r="R22" s="23" t="s">
        <v>26</v>
      </c>
      <c r="S22" s="23" t="s">
        <v>21</v>
      </c>
      <c r="T22" s="2"/>
    </row>
    <row r="23" spans="1:20" ht="21.65" customHeight="1">
      <c r="A23" s="12">
        <f t="shared" si="1"/>
        <v>18</v>
      </c>
      <c r="B23" s="1"/>
      <c r="C23" s="13" t="str">
        <f t="shared" si="0"/>
        <v>A.UUID.18</v>
      </c>
      <c r="D23" s="14" t="s">
        <v>86</v>
      </c>
      <c r="E23" s="14" t="s">
        <v>83</v>
      </c>
      <c r="F23" s="19" t="s">
        <v>21</v>
      </c>
      <c r="G23" s="19" t="s">
        <v>21</v>
      </c>
      <c r="H23" s="24" t="s">
        <v>87</v>
      </c>
      <c r="I23" s="21" t="s">
        <v>60</v>
      </c>
      <c r="J23" s="17" t="s">
        <v>88</v>
      </c>
      <c r="K23" s="17" t="s">
        <v>21</v>
      </c>
      <c r="L23" s="21" t="s">
        <v>21</v>
      </c>
      <c r="M23" s="21" t="s">
        <v>23</v>
      </c>
      <c r="N23" s="21" t="s">
        <v>21</v>
      </c>
      <c r="O23" s="21" t="s">
        <v>24</v>
      </c>
      <c r="P23" s="21" t="s">
        <v>21</v>
      </c>
      <c r="Q23" s="21" t="s">
        <v>25</v>
      </c>
      <c r="R23" s="23" t="s">
        <v>26</v>
      </c>
      <c r="S23" s="23" t="s">
        <v>21</v>
      </c>
      <c r="T23" s="2"/>
    </row>
    <row r="24" spans="1:20" ht="21.65" customHeight="1">
      <c r="A24" s="12">
        <v>19</v>
      </c>
      <c r="B24" s="1"/>
      <c r="C24" s="13" t="str">
        <f t="shared" si="0"/>
        <v>A.UUID.19</v>
      </c>
      <c r="D24" s="14" t="s">
        <v>89</v>
      </c>
      <c r="E24" s="14" t="s">
        <v>90</v>
      </c>
      <c r="F24" s="19" t="s">
        <v>21</v>
      </c>
      <c r="G24" s="19" t="s">
        <v>21</v>
      </c>
      <c r="H24" s="20" t="s">
        <v>91</v>
      </c>
      <c r="I24" s="21" t="s">
        <v>92</v>
      </c>
      <c r="J24" s="25" t="s">
        <v>93</v>
      </c>
      <c r="K24" s="17" t="s">
        <v>21</v>
      </c>
      <c r="L24" s="21" t="s">
        <v>21</v>
      </c>
      <c r="M24" s="21" t="s">
        <v>23</v>
      </c>
      <c r="N24" s="21" t="s">
        <v>21</v>
      </c>
      <c r="O24" s="21" t="s">
        <v>24</v>
      </c>
      <c r="P24" s="21" t="s">
        <v>21</v>
      </c>
      <c r="Q24" s="21" t="s">
        <v>25</v>
      </c>
      <c r="R24" s="23" t="s">
        <v>26</v>
      </c>
      <c r="S24" s="23" t="s">
        <v>21</v>
      </c>
      <c r="T24" s="2"/>
    </row>
    <row r="25" spans="1:20" ht="21.65" customHeight="1">
      <c r="A25" s="12">
        <f t="shared" si="1"/>
        <v>20</v>
      </c>
      <c r="B25" s="1"/>
      <c r="C25" s="13" t="str">
        <f t="shared" si="0"/>
        <v>A.UUID.20</v>
      </c>
      <c r="D25" s="14" t="s">
        <v>94</v>
      </c>
      <c r="E25" s="14" t="s">
        <v>83</v>
      </c>
      <c r="F25" s="19" t="s">
        <v>21</v>
      </c>
      <c r="G25" s="19" t="s">
        <v>21</v>
      </c>
      <c r="H25" s="16" t="s">
        <v>50</v>
      </c>
      <c r="I25" s="17" t="s">
        <v>83</v>
      </c>
      <c r="J25" s="16" t="s">
        <v>83</v>
      </c>
      <c r="K25" s="17" t="s">
        <v>21</v>
      </c>
      <c r="L25" s="17" t="s">
        <v>21</v>
      </c>
      <c r="M25" s="22" t="str">
        <f>"Démandé si pour question " &amp;C24&amp; ", Réponse = 6.Autre."</f>
        <v>Démandé si pour question A.UUID.19, Réponse = 6.Autre.</v>
      </c>
      <c r="N25" s="17" t="s">
        <v>21</v>
      </c>
      <c r="O25" s="17" t="s">
        <v>24</v>
      </c>
      <c r="P25" s="17" t="s">
        <v>21</v>
      </c>
      <c r="Q25" s="17" t="s">
        <v>25</v>
      </c>
      <c r="R25" s="18" t="s">
        <v>26</v>
      </c>
      <c r="S25" s="18" t="s">
        <v>21</v>
      </c>
      <c r="T25" s="2"/>
    </row>
    <row r="26" spans="1:20" ht="21.65" customHeight="1">
      <c r="A26" s="12">
        <f t="shared" si="1"/>
        <v>21</v>
      </c>
      <c r="B26" s="1"/>
      <c r="C26" s="13" t="str">
        <f t="shared" si="0"/>
        <v>A.UUID.21</v>
      </c>
      <c r="D26" s="14" t="s">
        <v>95</v>
      </c>
      <c r="E26" s="14" t="s">
        <v>96</v>
      </c>
      <c r="F26" s="19" t="s">
        <v>21</v>
      </c>
      <c r="G26" s="19" t="s">
        <v>21</v>
      </c>
      <c r="H26" s="20" t="s">
        <v>97</v>
      </c>
      <c r="I26" s="21" t="s">
        <v>60</v>
      </c>
      <c r="J26" s="16" t="s">
        <v>98</v>
      </c>
      <c r="K26" s="17" t="s">
        <v>21</v>
      </c>
      <c r="L26" s="21" t="s">
        <v>21</v>
      </c>
      <c r="M26" s="22" t="str">
        <f>"Si pour question " &amp;$D$26&amp; ", Réponse = 2.Non, arrêt de l'entretien"</f>
        <v>Si pour question consent, Réponse = 2.Non, arrêt de l'entretien</v>
      </c>
      <c r="N26" s="21" t="s">
        <v>21</v>
      </c>
      <c r="O26" s="21" t="s">
        <v>24</v>
      </c>
      <c r="P26" s="21" t="s">
        <v>21</v>
      </c>
      <c r="Q26" s="21" t="s">
        <v>25</v>
      </c>
      <c r="R26" s="23" t="s">
        <v>26</v>
      </c>
      <c r="S26" s="23" t="s">
        <v>21</v>
      </c>
      <c r="T26" s="2"/>
    </row>
    <row r="27" spans="1:20" ht="21.65" customHeight="1" thickBot="1">
      <c r="A27" s="12">
        <f t="shared" si="1"/>
        <v>22</v>
      </c>
      <c r="B27" s="1"/>
      <c r="C27" s="13" t="str">
        <f t="shared" si="0"/>
        <v>A.UUID.22</v>
      </c>
      <c r="D27" s="14" t="s">
        <v>99</v>
      </c>
      <c r="E27" s="14" t="s">
        <v>83</v>
      </c>
      <c r="F27" s="19" t="s">
        <v>21</v>
      </c>
      <c r="G27" s="19" t="s">
        <v>21</v>
      </c>
      <c r="H27" s="20" t="s">
        <v>100</v>
      </c>
      <c r="I27" s="17" t="s">
        <v>83</v>
      </c>
      <c r="J27" s="21" t="s">
        <v>21</v>
      </c>
      <c r="K27" s="31" t="s">
        <v>106</v>
      </c>
      <c r="L27" s="21" t="s">
        <v>21</v>
      </c>
      <c r="M27" s="21" t="s">
        <v>23</v>
      </c>
      <c r="N27" s="21" t="s">
        <v>21</v>
      </c>
      <c r="O27" s="21" t="s">
        <v>24</v>
      </c>
      <c r="P27" s="21" t="s">
        <v>21</v>
      </c>
      <c r="Q27" s="21" t="s">
        <v>25</v>
      </c>
      <c r="R27" s="23" t="s">
        <v>26</v>
      </c>
      <c r="S27" s="23" t="s">
        <v>21</v>
      </c>
      <c r="T27" s="2"/>
    </row>
    <row r="28" spans="1:20" ht="21.65" customHeight="1">
      <c r="A28" s="12">
        <f t="shared" si="1"/>
        <v>23</v>
      </c>
      <c r="B28" s="1"/>
      <c r="C28" s="13" t="str">
        <f t="shared" si="0"/>
        <v>A.UUID.23</v>
      </c>
      <c r="D28" s="14" t="s">
        <v>1081</v>
      </c>
      <c r="E28" s="14" t="s">
        <v>119</v>
      </c>
      <c r="F28" s="19" t="s">
        <v>21</v>
      </c>
      <c r="G28" s="19" t="s">
        <v>21</v>
      </c>
      <c r="H28" s="26" t="s">
        <v>2238</v>
      </c>
      <c r="I28" s="17" t="s">
        <v>119</v>
      </c>
      <c r="J28" s="104" t="s">
        <v>120</v>
      </c>
      <c r="K28" s="17" t="s">
        <v>21</v>
      </c>
      <c r="L28" s="17" t="s">
        <v>21</v>
      </c>
      <c r="M28" s="21" t="s">
        <v>23</v>
      </c>
      <c r="N28" s="21" t="s">
        <v>21</v>
      </c>
      <c r="O28" s="21" t="s">
        <v>24</v>
      </c>
      <c r="P28" s="21" t="s">
        <v>21</v>
      </c>
      <c r="Q28" s="21" t="s">
        <v>25</v>
      </c>
      <c r="R28" s="23" t="s">
        <v>26</v>
      </c>
      <c r="S28" s="23" t="s">
        <v>21</v>
      </c>
      <c r="T28" s="2"/>
    </row>
    <row r="29" spans="1:20" ht="21.65" customHeight="1">
      <c r="A29" s="12">
        <f t="shared" si="1"/>
        <v>24</v>
      </c>
      <c r="B29" s="1"/>
      <c r="C29" s="13" t="str">
        <f t="shared" si="0"/>
        <v>A.UUID.24</v>
      </c>
      <c r="D29" s="14" t="s">
        <v>1088</v>
      </c>
      <c r="E29" s="14" t="s">
        <v>2237</v>
      </c>
      <c r="F29" s="19" t="s">
        <v>21</v>
      </c>
      <c r="G29" s="19" t="s">
        <v>21</v>
      </c>
      <c r="H29" s="26" t="s">
        <v>2239</v>
      </c>
      <c r="I29" s="17" t="s">
        <v>60</v>
      </c>
      <c r="J29" s="104" t="s">
        <v>2240</v>
      </c>
      <c r="K29" s="17" t="s">
        <v>21</v>
      </c>
      <c r="L29" s="17" t="s">
        <v>21</v>
      </c>
      <c r="M29" s="21" t="s">
        <v>23</v>
      </c>
      <c r="N29" s="21" t="s">
        <v>21</v>
      </c>
      <c r="O29" s="21" t="s">
        <v>24</v>
      </c>
      <c r="P29" s="21" t="s">
        <v>21</v>
      </c>
      <c r="Q29" s="21" t="s">
        <v>25</v>
      </c>
      <c r="R29" s="23" t="s">
        <v>26</v>
      </c>
      <c r="S29" s="23" t="s">
        <v>21</v>
      </c>
      <c r="T29" s="2"/>
    </row>
    <row r="30" spans="1:20" ht="21.65" customHeight="1">
      <c r="A30" s="12">
        <f t="shared" si="1"/>
        <v>25</v>
      </c>
      <c r="B30" s="1"/>
      <c r="C30" s="13" t="str">
        <f t="shared" si="0"/>
        <v>A.UUID.25</v>
      </c>
      <c r="D30" s="14" t="s">
        <v>99</v>
      </c>
      <c r="E30" s="14" t="s">
        <v>83</v>
      </c>
      <c r="F30" s="19" t="s">
        <v>21</v>
      </c>
      <c r="G30" s="19" t="s">
        <v>21</v>
      </c>
      <c r="H30" s="26" t="s">
        <v>100</v>
      </c>
      <c r="I30" s="17" t="s">
        <v>83</v>
      </c>
      <c r="J30" s="104"/>
      <c r="K30" s="17" t="s">
        <v>21</v>
      </c>
      <c r="L30" s="17" t="s">
        <v>21</v>
      </c>
      <c r="M30" s="21" t="s">
        <v>23</v>
      </c>
      <c r="N30" s="21" t="s">
        <v>21</v>
      </c>
      <c r="O30" s="21" t="s">
        <v>24</v>
      </c>
      <c r="P30" s="21" t="s">
        <v>21</v>
      </c>
      <c r="Q30" s="21" t="s">
        <v>25</v>
      </c>
      <c r="R30" s="23" t="s">
        <v>26</v>
      </c>
      <c r="S30" s="23" t="s">
        <v>21</v>
      </c>
      <c r="T30" s="2"/>
    </row>
    <row r="31" spans="1:20" ht="21.65" customHeight="1">
      <c r="A31" s="12">
        <f t="shared" si="1"/>
        <v>26</v>
      </c>
      <c r="B31" s="1"/>
      <c r="C31" s="13" t="str">
        <f t="shared" si="0"/>
        <v>A.UUID.26</v>
      </c>
      <c r="D31" s="14" t="s">
        <v>101</v>
      </c>
      <c r="E31" s="14" t="s">
        <v>102</v>
      </c>
      <c r="F31" s="19" t="s">
        <v>21</v>
      </c>
      <c r="G31" s="19" t="s">
        <v>21</v>
      </c>
      <c r="H31" s="26" t="s">
        <v>103</v>
      </c>
      <c r="I31" s="21" t="s">
        <v>92</v>
      </c>
      <c r="J31" s="27" t="s">
        <v>104</v>
      </c>
      <c r="K31" s="17" t="s">
        <v>21</v>
      </c>
      <c r="L31" s="21" t="s">
        <v>21</v>
      </c>
      <c r="M31" s="21" t="s">
        <v>23</v>
      </c>
      <c r="N31" s="21" t="s">
        <v>21</v>
      </c>
      <c r="O31" s="21" t="s">
        <v>24</v>
      </c>
      <c r="P31" s="21" t="s">
        <v>21</v>
      </c>
      <c r="Q31" s="21" t="s">
        <v>25</v>
      </c>
      <c r="R31" s="23" t="s">
        <v>26</v>
      </c>
      <c r="S31" s="23" t="s">
        <v>21</v>
      </c>
      <c r="T31" s="2"/>
    </row>
    <row r="32" spans="1:20" ht="21.65" customHeight="1">
      <c r="A32" s="12">
        <f t="shared" si="1"/>
        <v>27</v>
      </c>
      <c r="B32" s="1"/>
      <c r="C32" s="13" t="str">
        <f t="shared" si="0"/>
        <v>A.UUID.27</v>
      </c>
      <c r="D32" s="14" t="s">
        <v>105</v>
      </c>
      <c r="E32" s="14" t="s">
        <v>83</v>
      </c>
      <c r="F32" s="19" t="s">
        <v>21</v>
      </c>
      <c r="G32" s="19" t="s">
        <v>21</v>
      </c>
      <c r="H32" s="16" t="s">
        <v>50</v>
      </c>
      <c r="I32" s="17" t="s">
        <v>83</v>
      </c>
      <c r="J32" s="16" t="s">
        <v>83</v>
      </c>
      <c r="K32" s="17" t="s">
        <v>21</v>
      </c>
      <c r="L32" s="17" t="s">
        <v>21</v>
      </c>
      <c r="M32" s="22" t="str">
        <f>"Démandé si pour question " &amp;C31&amp; ", Réponse = 15.Autre."</f>
        <v>Démandé si pour question A.UUID.26, Réponse = 15.Autre.</v>
      </c>
      <c r="N32" s="17" t="s">
        <v>21</v>
      </c>
      <c r="O32" s="17" t="s">
        <v>24</v>
      </c>
      <c r="P32" s="17" t="s">
        <v>21</v>
      </c>
      <c r="Q32" s="17" t="s">
        <v>25</v>
      </c>
      <c r="R32" s="18" t="s">
        <v>26</v>
      </c>
      <c r="S32" s="23" t="s">
        <v>21</v>
      </c>
      <c r="T32" s="2"/>
    </row>
    <row r="33" spans="1:20" ht="21.65" customHeight="1">
      <c r="A33" s="12">
        <f t="shared" si="1"/>
        <v>28</v>
      </c>
      <c r="B33" s="1"/>
      <c r="C33" s="13" t="str">
        <f t="shared" si="0"/>
        <v>A.UUID.28</v>
      </c>
      <c r="D33" s="14" t="s">
        <v>1096</v>
      </c>
      <c r="E33" s="103" t="s">
        <v>2241</v>
      </c>
      <c r="F33" s="19" t="s">
        <v>21</v>
      </c>
      <c r="G33" s="19" t="s">
        <v>21</v>
      </c>
      <c r="H33" s="62" t="s">
        <v>2242</v>
      </c>
      <c r="I33" s="63" t="s">
        <v>92</v>
      </c>
      <c r="J33" s="27" t="s">
        <v>104</v>
      </c>
      <c r="K33" s="63" t="s">
        <v>21</v>
      </c>
      <c r="L33" s="63" t="s">
        <v>21</v>
      </c>
      <c r="M33" s="21" t="s">
        <v>23</v>
      </c>
      <c r="N33" s="17" t="s">
        <v>21</v>
      </c>
      <c r="O33" s="17" t="s">
        <v>24</v>
      </c>
      <c r="P33" s="17" t="s">
        <v>21</v>
      </c>
      <c r="Q33" s="17" t="s">
        <v>25</v>
      </c>
      <c r="R33" s="18" t="s">
        <v>26</v>
      </c>
      <c r="S33" s="23" t="s">
        <v>21</v>
      </c>
      <c r="T33" s="2"/>
    </row>
    <row r="34" spans="1:20" ht="15" thickBot="1">
      <c r="A34" s="2"/>
      <c r="B34" s="2"/>
      <c r="C34" s="2"/>
      <c r="D34" s="2"/>
      <c r="E34" s="2"/>
      <c r="F34" s="2"/>
      <c r="G34" s="2"/>
      <c r="H34" s="2"/>
      <c r="I34" s="2"/>
      <c r="J34" s="32"/>
      <c r="K34" s="32"/>
      <c r="L34" s="2"/>
      <c r="M34" s="2"/>
      <c r="N34" s="2"/>
      <c r="O34" s="2"/>
      <c r="P34" s="2"/>
      <c r="Q34" s="2"/>
      <c r="R34" s="2"/>
      <c r="S34" s="2"/>
      <c r="T34" s="2"/>
    </row>
    <row r="35" spans="1:20" ht="15" thickBot="1">
      <c r="A35" s="1"/>
      <c r="B35" s="1"/>
      <c r="C35" s="5" t="s">
        <v>107</v>
      </c>
      <c r="D35" s="6"/>
      <c r="E35" s="6"/>
      <c r="F35" s="6"/>
      <c r="G35" s="6"/>
      <c r="H35" s="6"/>
      <c r="I35" s="6"/>
      <c r="J35" s="6"/>
      <c r="K35" s="6"/>
      <c r="L35" s="6"/>
      <c r="M35" s="6"/>
      <c r="N35" s="6"/>
      <c r="O35" s="6"/>
      <c r="P35" s="6"/>
      <c r="Q35" s="6"/>
      <c r="R35" s="7"/>
      <c r="S35" s="7"/>
      <c r="T35" s="2"/>
    </row>
    <row r="36" spans="1:20" ht="15" thickBot="1">
      <c r="A36" s="1"/>
      <c r="B36" s="1"/>
      <c r="C36" s="8" t="s">
        <v>2</v>
      </c>
      <c r="D36" s="9" t="s">
        <v>3</v>
      </c>
      <c r="E36" s="9" t="s">
        <v>4</v>
      </c>
      <c r="F36" s="9" t="s">
        <v>5</v>
      </c>
      <c r="G36" s="9" t="s">
        <v>6</v>
      </c>
      <c r="H36" s="10" t="s">
        <v>7</v>
      </c>
      <c r="I36" s="11" t="s">
        <v>8</v>
      </c>
      <c r="J36" s="11" t="s">
        <v>9</v>
      </c>
      <c r="K36" s="9" t="s">
        <v>10</v>
      </c>
      <c r="L36" s="9" t="s">
        <v>11</v>
      </c>
      <c r="M36" s="11" t="s">
        <v>12</v>
      </c>
      <c r="N36" s="9" t="s">
        <v>13</v>
      </c>
      <c r="O36" s="9" t="s">
        <v>14</v>
      </c>
      <c r="P36" s="9" t="s">
        <v>15</v>
      </c>
      <c r="Q36" s="9" t="s">
        <v>16</v>
      </c>
      <c r="R36" s="9" t="s">
        <v>17</v>
      </c>
      <c r="S36" s="9" t="s">
        <v>18</v>
      </c>
      <c r="T36" s="2"/>
    </row>
    <row r="37" spans="1:20" ht="15" thickBot="1">
      <c r="A37" s="1"/>
      <c r="B37" s="1"/>
      <c r="C37" s="33" t="s">
        <v>148</v>
      </c>
      <c r="D37" s="34"/>
      <c r="E37" s="34"/>
      <c r="F37" s="34"/>
      <c r="G37" s="34"/>
      <c r="H37" s="35"/>
      <c r="I37" s="36"/>
      <c r="J37" s="36"/>
      <c r="K37" s="34"/>
      <c r="L37" s="34"/>
      <c r="M37" s="36"/>
      <c r="N37" s="34"/>
      <c r="O37" s="34"/>
      <c r="P37" s="34"/>
      <c r="Q37" s="34"/>
      <c r="R37" s="37"/>
      <c r="S37" s="37"/>
      <c r="T37" s="2"/>
    </row>
    <row r="38" spans="1:20" ht="15" thickBot="1">
      <c r="A38" s="1"/>
      <c r="B38" s="1"/>
      <c r="C38" s="38" t="s">
        <v>149</v>
      </c>
      <c r="D38" s="39"/>
      <c r="E38" s="39"/>
      <c r="F38" s="39"/>
      <c r="G38" s="39"/>
      <c r="H38" s="40"/>
      <c r="I38" s="41"/>
      <c r="J38" s="41"/>
      <c r="K38" s="39"/>
      <c r="L38" s="39"/>
      <c r="M38" s="41"/>
      <c r="N38" s="39"/>
      <c r="O38" s="39"/>
      <c r="P38" s="39"/>
      <c r="Q38" s="39"/>
      <c r="R38" s="42"/>
      <c r="S38" s="42"/>
      <c r="T38" s="2"/>
    </row>
    <row r="39" spans="1:20" ht="25.5" customHeight="1">
      <c r="A39" s="12">
        <v>1</v>
      </c>
      <c r="B39" s="1"/>
      <c r="C39" s="43" t="str">
        <f t="shared" ref="C39:C48" si="2">CONCATENATE(LEFT($C$35,2),"UUID.",A39)</f>
        <v>B.UUID.1</v>
      </c>
      <c r="D39" s="14" t="s">
        <v>152</v>
      </c>
      <c r="E39" s="14" t="s">
        <v>96</v>
      </c>
      <c r="F39" s="14" t="s">
        <v>151</v>
      </c>
      <c r="G39" s="14" t="s">
        <v>125</v>
      </c>
      <c r="H39" s="16" t="s">
        <v>153</v>
      </c>
      <c r="I39" s="17" t="s">
        <v>60</v>
      </c>
      <c r="J39" s="16" t="s">
        <v>98</v>
      </c>
      <c r="K39" s="17" t="s">
        <v>148</v>
      </c>
      <c r="L39" s="17" t="s">
        <v>21</v>
      </c>
      <c r="M39" s="22" t="s">
        <v>23</v>
      </c>
      <c r="N39" s="17" t="s">
        <v>21</v>
      </c>
      <c r="O39" s="17" t="s">
        <v>24</v>
      </c>
      <c r="P39" s="17" t="s">
        <v>21</v>
      </c>
      <c r="Q39" s="17" t="s">
        <v>25</v>
      </c>
      <c r="R39" s="18" t="s">
        <v>26</v>
      </c>
      <c r="S39" s="18" t="s">
        <v>21</v>
      </c>
      <c r="T39" s="2"/>
    </row>
    <row r="40" spans="1:20" ht="25.5" customHeight="1">
      <c r="A40" s="12">
        <v>2</v>
      </c>
      <c r="B40" s="1"/>
      <c r="C40" s="43" t="str">
        <f t="shared" si="2"/>
        <v>B.UUID.2</v>
      </c>
      <c r="D40" s="67" t="s">
        <v>1109</v>
      </c>
      <c r="E40" s="14" t="s">
        <v>83</v>
      </c>
      <c r="F40" s="14" t="s">
        <v>151</v>
      </c>
      <c r="G40" s="14" t="s">
        <v>125</v>
      </c>
      <c r="H40" s="67" t="s">
        <v>2243</v>
      </c>
      <c r="I40" s="17" t="s">
        <v>83</v>
      </c>
      <c r="J40" s="16" t="s">
        <v>21</v>
      </c>
      <c r="K40" s="17" t="s">
        <v>148</v>
      </c>
      <c r="L40" s="17" t="s">
        <v>21</v>
      </c>
      <c r="M40" s="22" t="s">
        <v>23</v>
      </c>
      <c r="N40" s="17" t="s">
        <v>21</v>
      </c>
      <c r="O40" s="17" t="s">
        <v>24</v>
      </c>
      <c r="P40" s="17" t="s">
        <v>21</v>
      </c>
      <c r="Q40" s="17" t="s">
        <v>25</v>
      </c>
      <c r="R40" s="18" t="s">
        <v>26</v>
      </c>
      <c r="S40" s="18" t="s">
        <v>21</v>
      </c>
      <c r="T40" s="2"/>
    </row>
    <row r="41" spans="1:20" ht="25.5" customHeight="1">
      <c r="A41" s="12">
        <v>3</v>
      </c>
      <c r="B41" s="1"/>
      <c r="C41" s="43" t="str">
        <f t="shared" si="2"/>
        <v>B.UUID.3</v>
      </c>
      <c r="D41" s="67" t="s">
        <v>1113</v>
      </c>
      <c r="E41" s="14" t="s">
        <v>1112</v>
      </c>
      <c r="F41" s="14" t="s">
        <v>151</v>
      </c>
      <c r="G41" s="14" t="s">
        <v>125</v>
      </c>
      <c r="H41" s="67" t="s">
        <v>2244</v>
      </c>
      <c r="I41" s="17" t="s">
        <v>1112</v>
      </c>
      <c r="J41" s="16" t="s">
        <v>21</v>
      </c>
      <c r="K41" s="17" t="s">
        <v>148</v>
      </c>
      <c r="L41" s="17" t="s">
        <v>21</v>
      </c>
      <c r="M41" s="22" t="s">
        <v>23</v>
      </c>
      <c r="N41" s="17" t="s">
        <v>21</v>
      </c>
      <c r="O41" s="17" t="s">
        <v>24</v>
      </c>
      <c r="P41" s="17" t="s">
        <v>21</v>
      </c>
      <c r="Q41" s="17" t="s">
        <v>25</v>
      </c>
      <c r="R41" s="18" t="s">
        <v>26</v>
      </c>
      <c r="S41" s="18" t="s">
        <v>21</v>
      </c>
      <c r="T41" s="2"/>
    </row>
    <row r="42" spans="1:20" ht="25.5" customHeight="1">
      <c r="A42" s="12">
        <v>4</v>
      </c>
      <c r="B42" s="1"/>
      <c r="C42" s="43" t="str">
        <f t="shared" si="2"/>
        <v>B.UUID.4</v>
      </c>
      <c r="D42" s="67" t="s">
        <v>1118</v>
      </c>
      <c r="E42" s="14" t="s">
        <v>121</v>
      </c>
      <c r="F42" s="14" t="s">
        <v>151</v>
      </c>
      <c r="G42" s="14" t="s">
        <v>125</v>
      </c>
      <c r="H42" s="16"/>
      <c r="I42" s="17" t="s">
        <v>121</v>
      </c>
      <c r="J42" s="16" t="s">
        <v>21</v>
      </c>
      <c r="K42" s="17" t="s">
        <v>148</v>
      </c>
      <c r="L42" s="17" t="s">
        <v>21</v>
      </c>
      <c r="M42" s="22" t="s">
        <v>23</v>
      </c>
      <c r="N42" s="17" t="s">
        <v>21</v>
      </c>
      <c r="O42" s="17" t="s">
        <v>24</v>
      </c>
      <c r="P42" s="17" t="s">
        <v>21</v>
      </c>
      <c r="Q42" s="17" t="s">
        <v>25</v>
      </c>
      <c r="R42" s="18" t="s">
        <v>26</v>
      </c>
      <c r="S42" s="18" t="s">
        <v>21</v>
      </c>
      <c r="T42" s="2"/>
    </row>
    <row r="43" spans="1:20" ht="25.5" customHeight="1">
      <c r="A43" s="12">
        <v>5</v>
      </c>
      <c r="B43" s="1"/>
      <c r="C43" s="43" t="str">
        <f t="shared" si="2"/>
        <v>B.UUID.5</v>
      </c>
      <c r="D43" s="14" t="s">
        <v>154</v>
      </c>
      <c r="E43" s="14" t="s">
        <v>119</v>
      </c>
      <c r="F43" s="14" t="s">
        <v>151</v>
      </c>
      <c r="G43" s="14" t="s">
        <v>125</v>
      </c>
      <c r="H43" s="16" t="s">
        <v>155</v>
      </c>
      <c r="I43" s="17" t="s">
        <v>119</v>
      </c>
      <c r="J43" s="16" t="s">
        <v>120</v>
      </c>
      <c r="K43" s="17" t="s">
        <v>148</v>
      </c>
      <c r="L43" s="17" t="s">
        <v>21</v>
      </c>
      <c r="M43" s="22" t="s">
        <v>23</v>
      </c>
      <c r="N43" s="17" t="s">
        <v>21</v>
      </c>
      <c r="O43" s="17" t="s">
        <v>24</v>
      </c>
      <c r="P43" s="17" t="s">
        <v>21</v>
      </c>
      <c r="Q43" s="17" t="s">
        <v>25</v>
      </c>
      <c r="R43" s="18" t="s">
        <v>26</v>
      </c>
      <c r="S43" s="18" t="s">
        <v>21</v>
      </c>
      <c r="T43" s="2"/>
    </row>
    <row r="44" spans="1:20" ht="25.5" customHeight="1">
      <c r="A44" s="12">
        <v>6</v>
      </c>
      <c r="B44" s="1"/>
      <c r="C44" s="43" t="str">
        <f t="shared" si="2"/>
        <v>B.UUID.6</v>
      </c>
      <c r="D44" s="14" t="s">
        <v>156</v>
      </c>
      <c r="E44" s="14" t="s">
        <v>121</v>
      </c>
      <c r="F44" s="14" t="s">
        <v>151</v>
      </c>
      <c r="G44" s="14" t="s">
        <v>125</v>
      </c>
      <c r="H44" s="16" t="s">
        <v>122</v>
      </c>
      <c r="I44" s="17" t="s">
        <v>121</v>
      </c>
      <c r="J44" s="16" t="s">
        <v>21</v>
      </c>
      <c r="K44" s="17" t="s">
        <v>148</v>
      </c>
      <c r="L44" s="17" t="s">
        <v>21</v>
      </c>
      <c r="M44" s="22" t="s">
        <v>23</v>
      </c>
      <c r="N44" s="17" t="s">
        <v>21</v>
      </c>
      <c r="O44" s="17" t="s">
        <v>24</v>
      </c>
      <c r="P44" s="17" t="s">
        <v>21</v>
      </c>
      <c r="Q44" s="17" t="s">
        <v>25</v>
      </c>
      <c r="R44" s="18" t="s">
        <v>26</v>
      </c>
      <c r="S44" s="18" t="s">
        <v>21</v>
      </c>
      <c r="T44" s="2"/>
    </row>
    <row r="45" spans="1:20" ht="25.5" customHeight="1">
      <c r="A45" s="12">
        <v>7</v>
      </c>
      <c r="B45" s="1"/>
      <c r="C45" s="43" t="str">
        <f t="shared" si="2"/>
        <v>B.UUID.7</v>
      </c>
      <c r="D45" s="67" t="s">
        <v>1123</v>
      </c>
      <c r="E45" s="14" t="s">
        <v>119</v>
      </c>
      <c r="F45" s="14" t="s">
        <v>151</v>
      </c>
      <c r="G45" s="14" t="s">
        <v>125</v>
      </c>
      <c r="H45" s="16" t="s">
        <v>157</v>
      </c>
      <c r="I45" s="17" t="s">
        <v>119</v>
      </c>
      <c r="J45" s="16" t="s">
        <v>120</v>
      </c>
      <c r="K45" s="17" t="s">
        <v>148</v>
      </c>
      <c r="L45" s="17" t="s">
        <v>21</v>
      </c>
      <c r="M45" s="22" t="s">
        <v>23</v>
      </c>
      <c r="N45" s="17" t="s">
        <v>21</v>
      </c>
      <c r="O45" s="17" t="s">
        <v>24</v>
      </c>
      <c r="P45" s="17" t="s">
        <v>21</v>
      </c>
      <c r="Q45" s="17" t="s">
        <v>25</v>
      </c>
      <c r="R45" s="18" t="s">
        <v>26</v>
      </c>
      <c r="S45" s="18" t="s">
        <v>21</v>
      </c>
      <c r="T45" s="2"/>
    </row>
    <row r="46" spans="1:20" ht="25.5" customHeight="1">
      <c r="A46" s="12">
        <v>8</v>
      </c>
      <c r="B46" s="1"/>
      <c r="C46" s="43" t="str">
        <f t="shared" si="2"/>
        <v>B.UUID.8</v>
      </c>
      <c r="D46" s="67" t="s">
        <v>1126</v>
      </c>
      <c r="E46" s="14" t="s">
        <v>121</v>
      </c>
      <c r="F46" s="14" t="s">
        <v>151</v>
      </c>
      <c r="G46" s="14" t="s">
        <v>125</v>
      </c>
      <c r="H46" s="16"/>
      <c r="I46" s="17" t="s">
        <v>121</v>
      </c>
      <c r="J46" s="16" t="s">
        <v>21</v>
      </c>
      <c r="K46" s="17" t="s">
        <v>148</v>
      </c>
      <c r="L46" s="17" t="s">
        <v>21</v>
      </c>
      <c r="M46" s="22" t="s">
        <v>23</v>
      </c>
      <c r="N46" s="17" t="s">
        <v>21</v>
      </c>
      <c r="O46" s="17" t="s">
        <v>24</v>
      </c>
      <c r="P46" s="17" t="s">
        <v>21</v>
      </c>
      <c r="Q46" s="17" t="s">
        <v>25</v>
      </c>
      <c r="R46" s="18" t="s">
        <v>26</v>
      </c>
      <c r="S46" s="18" t="s">
        <v>21</v>
      </c>
      <c r="T46" s="2"/>
    </row>
    <row r="47" spans="1:20" ht="25.5" customHeight="1">
      <c r="A47" s="12">
        <v>9</v>
      </c>
      <c r="B47" s="1"/>
      <c r="C47" s="43" t="str">
        <f t="shared" si="2"/>
        <v>B.UUID.9</v>
      </c>
      <c r="D47" s="14" t="s">
        <v>158</v>
      </c>
      <c r="E47" s="14" t="s">
        <v>119</v>
      </c>
      <c r="F47" s="14" t="s">
        <v>151</v>
      </c>
      <c r="G47" s="14" t="s">
        <v>125</v>
      </c>
      <c r="H47" s="16" t="s">
        <v>159</v>
      </c>
      <c r="I47" s="17" t="s">
        <v>119</v>
      </c>
      <c r="J47" s="16" t="s">
        <v>120</v>
      </c>
      <c r="K47" s="17" t="s">
        <v>148</v>
      </c>
      <c r="L47" s="17" t="s">
        <v>21</v>
      </c>
      <c r="M47" s="22" t="s">
        <v>23</v>
      </c>
      <c r="N47" s="17" t="s">
        <v>21</v>
      </c>
      <c r="O47" s="17" t="s">
        <v>24</v>
      </c>
      <c r="P47" s="17" t="s">
        <v>21</v>
      </c>
      <c r="Q47" s="17" t="s">
        <v>25</v>
      </c>
      <c r="R47" s="18" t="s">
        <v>26</v>
      </c>
      <c r="S47" s="18" t="s">
        <v>21</v>
      </c>
      <c r="T47" s="2"/>
    </row>
    <row r="48" spans="1:20" ht="25.5" customHeight="1" thickBot="1">
      <c r="A48" s="12">
        <v>10</v>
      </c>
      <c r="B48" s="1"/>
      <c r="C48" s="43" t="str">
        <f t="shared" si="2"/>
        <v>B.UUID.10</v>
      </c>
      <c r="D48" s="14" t="s">
        <v>160</v>
      </c>
      <c r="E48" s="14" t="s">
        <v>119</v>
      </c>
      <c r="F48" s="14" t="s">
        <v>151</v>
      </c>
      <c r="G48" s="14" t="s">
        <v>125</v>
      </c>
      <c r="H48" s="16" t="s">
        <v>161</v>
      </c>
      <c r="I48" s="17" t="s">
        <v>119</v>
      </c>
      <c r="J48" s="16" t="s">
        <v>120</v>
      </c>
      <c r="K48" s="17" t="s">
        <v>148</v>
      </c>
      <c r="L48" s="17" t="s">
        <v>21</v>
      </c>
      <c r="M48" s="22" t="s">
        <v>23</v>
      </c>
      <c r="N48" s="17" t="s">
        <v>21</v>
      </c>
      <c r="O48" s="17" t="s">
        <v>24</v>
      </c>
      <c r="P48" s="17" t="s">
        <v>21</v>
      </c>
      <c r="Q48" s="17" t="s">
        <v>25</v>
      </c>
      <c r="R48" s="18" t="s">
        <v>26</v>
      </c>
      <c r="S48" s="18" t="s">
        <v>21</v>
      </c>
      <c r="T48" s="2"/>
    </row>
    <row r="49" spans="1:20" ht="15" thickBot="1">
      <c r="A49" s="44"/>
      <c r="B49" s="1"/>
      <c r="C49" s="38" t="s">
        <v>162</v>
      </c>
      <c r="D49" s="39"/>
      <c r="E49" s="39"/>
      <c r="F49" s="39"/>
      <c r="G49" s="39"/>
      <c r="H49" s="40"/>
      <c r="I49" s="41"/>
      <c r="J49" s="41"/>
      <c r="K49" s="39"/>
      <c r="L49" s="39"/>
      <c r="M49" s="41"/>
      <c r="N49" s="39"/>
      <c r="O49" s="39"/>
      <c r="P49" s="39"/>
      <c r="Q49" s="39"/>
      <c r="R49" s="42"/>
      <c r="S49" s="42"/>
      <c r="T49" s="2"/>
    </row>
    <row r="50" spans="1:20" ht="25.5" customHeight="1">
      <c r="A50" s="12">
        <v>11</v>
      </c>
      <c r="B50" s="1"/>
      <c r="C50" s="43" t="str">
        <f t="shared" ref="C50:C59" si="3">CONCATENATE(LEFT($C$35,2),"UUID.",A50)</f>
        <v>B.UUID.11</v>
      </c>
      <c r="D50" s="14" t="s">
        <v>164</v>
      </c>
      <c r="E50" s="14" t="s">
        <v>96</v>
      </c>
      <c r="F50" s="14" t="s">
        <v>151</v>
      </c>
      <c r="G50" s="14" t="s">
        <v>125</v>
      </c>
      <c r="H50" s="16" t="s">
        <v>4468</v>
      </c>
      <c r="I50" s="17" t="s">
        <v>60</v>
      </c>
      <c r="J50" s="16" t="s">
        <v>98</v>
      </c>
      <c r="K50" s="17" t="s">
        <v>148</v>
      </c>
      <c r="L50" s="17" t="s">
        <v>21</v>
      </c>
      <c r="M50" s="22" t="s">
        <v>23</v>
      </c>
      <c r="N50" s="17" t="s">
        <v>21</v>
      </c>
      <c r="O50" s="17" t="s">
        <v>24</v>
      </c>
      <c r="P50" s="17" t="s">
        <v>21</v>
      </c>
      <c r="Q50" s="17" t="s">
        <v>25</v>
      </c>
      <c r="R50" s="18" t="s">
        <v>26</v>
      </c>
      <c r="S50" s="18" t="s">
        <v>21</v>
      </c>
      <c r="T50" s="2"/>
    </row>
    <row r="51" spans="1:20" ht="25.5" customHeight="1">
      <c r="A51" s="12">
        <v>12</v>
      </c>
      <c r="B51" s="1"/>
      <c r="C51" s="43" t="str">
        <f t="shared" si="3"/>
        <v>B.UUID.12</v>
      </c>
      <c r="D51" s="67" t="s">
        <v>1134</v>
      </c>
      <c r="E51" s="14" t="s">
        <v>83</v>
      </c>
      <c r="F51" s="14" t="s">
        <v>151</v>
      </c>
      <c r="G51" s="14" t="s">
        <v>125</v>
      </c>
      <c r="H51" s="67" t="s">
        <v>4504</v>
      </c>
      <c r="I51" s="17" t="s">
        <v>83</v>
      </c>
      <c r="J51" s="16" t="s">
        <v>21</v>
      </c>
      <c r="K51" s="17" t="s">
        <v>148</v>
      </c>
      <c r="L51" s="17" t="s">
        <v>21</v>
      </c>
      <c r="M51" s="22" t="s">
        <v>23</v>
      </c>
      <c r="N51" s="17" t="s">
        <v>21</v>
      </c>
      <c r="O51" s="17" t="s">
        <v>24</v>
      </c>
      <c r="P51" s="17" t="s">
        <v>21</v>
      </c>
      <c r="Q51" s="17" t="s">
        <v>25</v>
      </c>
      <c r="R51" s="18" t="s">
        <v>26</v>
      </c>
      <c r="S51" s="18" t="s">
        <v>21</v>
      </c>
      <c r="T51" s="2"/>
    </row>
    <row r="52" spans="1:20" ht="25.5" customHeight="1">
      <c r="A52" s="12">
        <v>13</v>
      </c>
      <c r="B52" s="1"/>
      <c r="C52" s="43" t="str">
        <f t="shared" si="3"/>
        <v>B.UUID.13</v>
      </c>
      <c r="D52" s="67" t="s">
        <v>1137</v>
      </c>
      <c r="E52" s="14" t="s">
        <v>1112</v>
      </c>
      <c r="F52" s="14" t="s">
        <v>151</v>
      </c>
      <c r="G52" s="14" t="s">
        <v>125</v>
      </c>
      <c r="H52" s="67" t="s">
        <v>4503</v>
      </c>
      <c r="I52" s="17" t="s">
        <v>1112</v>
      </c>
      <c r="J52" s="16" t="s">
        <v>21</v>
      </c>
      <c r="K52" s="17" t="s">
        <v>148</v>
      </c>
      <c r="L52" s="17" t="s">
        <v>21</v>
      </c>
      <c r="M52" s="22" t="s">
        <v>23</v>
      </c>
      <c r="N52" s="17" t="s">
        <v>21</v>
      </c>
      <c r="O52" s="17" t="s">
        <v>24</v>
      </c>
      <c r="P52" s="17" t="s">
        <v>21</v>
      </c>
      <c r="Q52" s="17" t="s">
        <v>25</v>
      </c>
      <c r="R52" s="18" t="s">
        <v>26</v>
      </c>
      <c r="S52" s="18" t="s">
        <v>21</v>
      </c>
      <c r="T52" s="2"/>
    </row>
    <row r="53" spans="1:20" ht="25.5" customHeight="1">
      <c r="A53" s="12">
        <v>14</v>
      </c>
      <c r="B53" s="1"/>
      <c r="C53" s="43" t="str">
        <f t="shared" si="3"/>
        <v>B.UUID.14</v>
      </c>
      <c r="D53" s="67" t="s">
        <v>1139</v>
      </c>
      <c r="E53" s="14" t="s">
        <v>121</v>
      </c>
      <c r="F53" s="14" t="s">
        <v>151</v>
      </c>
      <c r="G53" s="14" t="s">
        <v>125</v>
      </c>
      <c r="H53" s="16"/>
      <c r="I53" s="17" t="s">
        <v>121</v>
      </c>
      <c r="J53" s="16" t="s">
        <v>21</v>
      </c>
      <c r="K53" s="17" t="s">
        <v>148</v>
      </c>
      <c r="L53" s="17" t="s">
        <v>21</v>
      </c>
      <c r="M53" s="22" t="s">
        <v>23</v>
      </c>
      <c r="N53" s="17" t="s">
        <v>21</v>
      </c>
      <c r="O53" s="17" t="s">
        <v>24</v>
      </c>
      <c r="P53" s="17" t="s">
        <v>21</v>
      </c>
      <c r="Q53" s="17" t="s">
        <v>25</v>
      </c>
      <c r="R53" s="18" t="s">
        <v>26</v>
      </c>
      <c r="S53" s="18" t="s">
        <v>21</v>
      </c>
      <c r="T53" s="2"/>
    </row>
    <row r="54" spans="1:20" ht="25.5" customHeight="1">
      <c r="A54" s="12">
        <v>15</v>
      </c>
      <c r="B54" s="1"/>
      <c r="C54" s="43" t="str">
        <f t="shared" si="3"/>
        <v>B.UUID.15</v>
      </c>
      <c r="D54" s="14" t="s">
        <v>165</v>
      </c>
      <c r="E54" s="14" t="s">
        <v>119</v>
      </c>
      <c r="F54" s="14" t="s">
        <v>151</v>
      </c>
      <c r="G54" s="14" t="s">
        <v>125</v>
      </c>
      <c r="H54" s="16" t="s">
        <v>4469</v>
      </c>
      <c r="I54" s="17" t="s">
        <v>119</v>
      </c>
      <c r="J54" s="16" t="s">
        <v>120</v>
      </c>
      <c r="K54" s="17" t="s">
        <v>148</v>
      </c>
      <c r="L54" s="17" t="s">
        <v>21</v>
      </c>
      <c r="M54" s="22" t="s">
        <v>23</v>
      </c>
      <c r="N54" s="17" t="s">
        <v>21</v>
      </c>
      <c r="O54" s="17" t="s">
        <v>24</v>
      </c>
      <c r="P54" s="17" t="s">
        <v>21</v>
      </c>
      <c r="Q54" s="17" t="s">
        <v>25</v>
      </c>
      <c r="R54" s="18" t="s">
        <v>26</v>
      </c>
      <c r="S54" s="18" t="s">
        <v>21</v>
      </c>
      <c r="T54" s="2"/>
    </row>
    <row r="55" spans="1:20" ht="25.5" customHeight="1">
      <c r="A55" s="12">
        <v>16</v>
      </c>
      <c r="B55" s="1"/>
      <c r="C55" s="43" t="str">
        <f t="shared" si="3"/>
        <v>B.UUID.16</v>
      </c>
      <c r="D55" s="14" t="s">
        <v>166</v>
      </c>
      <c r="E55" s="14" t="s">
        <v>121</v>
      </c>
      <c r="F55" s="14" t="s">
        <v>151</v>
      </c>
      <c r="G55" s="14" t="s">
        <v>125</v>
      </c>
      <c r="H55" s="16" t="s">
        <v>122</v>
      </c>
      <c r="I55" s="17" t="s">
        <v>121</v>
      </c>
      <c r="J55" s="16" t="s">
        <v>21</v>
      </c>
      <c r="K55" s="17" t="s">
        <v>148</v>
      </c>
      <c r="L55" s="17" t="s">
        <v>21</v>
      </c>
      <c r="M55" s="22" t="s">
        <v>23</v>
      </c>
      <c r="N55" s="17" t="s">
        <v>21</v>
      </c>
      <c r="O55" s="17" t="s">
        <v>24</v>
      </c>
      <c r="P55" s="17" t="s">
        <v>21</v>
      </c>
      <c r="Q55" s="17" t="s">
        <v>25</v>
      </c>
      <c r="R55" s="18" t="s">
        <v>26</v>
      </c>
      <c r="S55" s="18" t="s">
        <v>21</v>
      </c>
      <c r="T55" s="2"/>
    </row>
    <row r="56" spans="1:20" ht="25.5" customHeight="1">
      <c r="A56" s="12">
        <v>17</v>
      </c>
      <c r="B56" s="1"/>
      <c r="C56" s="43" t="str">
        <f t="shared" si="3"/>
        <v>B.UUID.17</v>
      </c>
      <c r="D56" s="67" t="s">
        <v>1143</v>
      </c>
      <c r="E56" s="14" t="s">
        <v>119</v>
      </c>
      <c r="F56" s="14" t="s">
        <v>151</v>
      </c>
      <c r="G56" s="14" t="s">
        <v>125</v>
      </c>
      <c r="H56" s="16" t="s">
        <v>167</v>
      </c>
      <c r="I56" s="17" t="s">
        <v>119</v>
      </c>
      <c r="J56" s="16" t="s">
        <v>120</v>
      </c>
      <c r="K56" s="17" t="s">
        <v>148</v>
      </c>
      <c r="L56" s="17" t="s">
        <v>21</v>
      </c>
      <c r="M56" s="22" t="s">
        <v>23</v>
      </c>
      <c r="N56" s="17" t="s">
        <v>21</v>
      </c>
      <c r="O56" s="17" t="s">
        <v>24</v>
      </c>
      <c r="P56" s="17" t="s">
        <v>21</v>
      </c>
      <c r="Q56" s="17" t="s">
        <v>25</v>
      </c>
      <c r="R56" s="18" t="s">
        <v>26</v>
      </c>
      <c r="S56" s="18" t="s">
        <v>21</v>
      </c>
      <c r="T56" s="2"/>
    </row>
    <row r="57" spans="1:20" ht="25.5" customHeight="1">
      <c r="A57" s="12">
        <v>18</v>
      </c>
      <c r="B57" s="1"/>
      <c r="C57" s="43" t="str">
        <f t="shared" si="3"/>
        <v>B.UUID.18</v>
      </c>
      <c r="D57" s="67" t="s">
        <v>1145</v>
      </c>
      <c r="E57" s="14" t="s">
        <v>121</v>
      </c>
      <c r="F57" s="14" t="s">
        <v>151</v>
      </c>
      <c r="G57" s="14" t="s">
        <v>125</v>
      </c>
      <c r="H57" s="16"/>
      <c r="I57" s="17" t="s">
        <v>121</v>
      </c>
      <c r="J57" s="16" t="s">
        <v>21</v>
      </c>
      <c r="K57" s="17" t="s">
        <v>148</v>
      </c>
      <c r="L57" s="17" t="s">
        <v>21</v>
      </c>
      <c r="M57" s="22" t="s">
        <v>23</v>
      </c>
      <c r="N57" s="17" t="s">
        <v>21</v>
      </c>
      <c r="O57" s="17" t="s">
        <v>24</v>
      </c>
      <c r="P57" s="17" t="s">
        <v>21</v>
      </c>
      <c r="Q57" s="17" t="s">
        <v>25</v>
      </c>
      <c r="R57" s="18" t="s">
        <v>26</v>
      </c>
      <c r="S57" s="18" t="s">
        <v>21</v>
      </c>
      <c r="T57" s="2"/>
    </row>
    <row r="58" spans="1:20" ht="25.5" customHeight="1">
      <c r="A58" s="12">
        <v>19</v>
      </c>
      <c r="B58" s="1"/>
      <c r="C58" s="43" t="str">
        <f t="shared" si="3"/>
        <v>B.UUID.19</v>
      </c>
      <c r="D58" s="14" t="s">
        <v>168</v>
      </c>
      <c r="E58" s="14" t="s">
        <v>119</v>
      </c>
      <c r="F58" s="14" t="s">
        <v>151</v>
      </c>
      <c r="G58" s="14" t="s">
        <v>125</v>
      </c>
      <c r="H58" s="16" t="s">
        <v>4470</v>
      </c>
      <c r="I58" s="17" t="s">
        <v>119</v>
      </c>
      <c r="J58" s="16" t="s">
        <v>120</v>
      </c>
      <c r="K58" s="17" t="s">
        <v>148</v>
      </c>
      <c r="L58" s="17" t="s">
        <v>21</v>
      </c>
      <c r="M58" s="22" t="s">
        <v>23</v>
      </c>
      <c r="N58" s="17" t="s">
        <v>21</v>
      </c>
      <c r="O58" s="17" t="s">
        <v>24</v>
      </c>
      <c r="P58" s="17" t="s">
        <v>21</v>
      </c>
      <c r="Q58" s="17" t="s">
        <v>25</v>
      </c>
      <c r="R58" s="18" t="s">
        <v>26</v>
      </c>
      <c r="S58" s="18" t="s">
        <v>21</v>
      </c>
      <c r="T58" s="2"/>
    </row>
    <row r="59" spans="1:20" ht="25.5" customHeight="1" thickBot="1">
      <c r="A59" s="12">
        <v>20</v>
      </c>
      <c r="B59" s="1"/>
      <c r="C59" s="43" t="str">
        <f t="shared" si="3"/>
        <v>B.UUID.20</v>
      </c>
      <c r="D59" s="14" t="s">
        <v>169</v>
      </c>
      <c r="E59" s="14" t="s">
        <v>119</v>
      </c>
      <c r="F59" s="14" t="s">
        <v>151</v>
      </c>
      <c r="G59" s="14" t="s">
        <v>125</v>
      </c>
      <c r="H59" s="16" t="s">
        <v>4471</v>
      </c>
      <c r="I59" s="17" t="s">
        <v>119</v>
      </c>
      <c r="J59" s="16" t="s">
        <v>120</v>
      </c>
      <c r="K59" s="17" t="s">
        <v>148</v>
      </c>
      <c r="L59" s="17" t="s">
        <v>21</v>
      </c>
      <c r="M59" s="22" t="s">
        <v>23</v>
      </c>
      <c r="N59" s="17" t="s">
        <v>21</v>
      </c>
      <c r="O59" s="17" t="s">
        <v>24</v>
      </c>
      <c r="P59" s="17" t="s">
        <v>21</v>
      </c>
      <c r="Q59" s="17" t="s">
        <v>25</v>
      </c>
      <c r="R59" s="18" t="s">
        <v>26</v>
      </c>
      <c r="S59" s="18" t="s">
        <v>21</v>
      </c>
      <c r="T59" s="2"/>
    </row>
    <row r="60" spans="1:20" ht="15" thickBot="1">
      <c r="A60" s="1"/>
      <c r="B60" s="1"/>
      <c r="C60" s="38" t="s">
        <v>170</v>
      </c>
      <c r="D60" s="39"/>
      <c r="E60" s="39"/>
      <c r="F60" s="39"/>
      <c r="G60" s="39"/>
      <c r="H60" s="40"/>
      <c r="I60" s="41"/>
      <c r="J60" s="41"/>
      <c r="K60" s="39"/>
      <c r="L60" s="39"/>
      <c r="M60" s="41"/>
      <c r="N60" s="39"/>
      <c r="O60" s="39"/>
      <c r="P60" s="39"/>
      <c r="Q60" s="39"/>
      <c r="R60" s="42"/>
      <c r="S60" s="42"/>
      <c r="T60" s="2"/>
    </row>
    <row r="61" spans="1:20" ht="25.5" customHeight="1">
      <c r="A61" s="12">
        <v>21</v>
      </c>
      <c r="B61" s="1"/>
      <c r="C61" s="43" t="str">
        <f t="shared" ref="C61:C70" si="4">CONCATENATE(LEFT($C$35,2),"UUID.",A61)</f>
        <v>B.UUID.21</v>
      </c>
      <c r="D61" s="14" t="s">
        <v>172</v>
      </c>
      <c r="E61" s="14" t="s">
        <v>96</v>
      </c>
      <c r="F61" s="14" t="s">
        <v>151</v>
      </c>
      <c r="G61" s="14" t="s">
        <v>125</v>
      </c>
      <c r="H61" s="16" t="s">
        <v>4497</v>
      </c>
      <c r="I61" s="17" t="s">
        <v>60</v>
      </c>
      <c r="J61" s="16" t="s">
        <v>98</v>
      </c>
      <c r="K61" s="17" t="s">
        <v>148</v>
      </c>
      <c r="L61" s="17" t="s">
        <v>21</v>
      </c>
      <c r="M61" s="22" t="s">
        <v>23</v>
      </c>
      <c r="N61" s="17" t="s">
        <v>21</v>
      </c>
      <c r="O61" s="17" t="s">
        <v>24</v>
      </c>
      <c r="P61" s="17" t="s">
        <v>21</v>
      </c>
      <c r="Q61" s="17" t="s">
        <v>25</v>
      </c>
      <c r="R61" s="18" t="s">
        <v>26</v>
      </c>
      <c r="S61" s="18" t="s">
        <v>21</v>
      </c>
      <c r="T61" s="2"/>
    </row>
    <row r="62" spans="1:20" ht="25.5" customHeight="1">
      <c r="A62" s="12">
        <v>22</v>
      </c>
      <c r="B62" s="1"/>
      <c r="C62" s="43" t="str">
        <f t="shared" si="4"/>
        <v>B.UUID.22</v>
      </c>
      <c r="D62" s="67" t="s">
        <v>1153</v>
      </c>
      <c r="E62" s="14" t="s">
        <v>83</v>
      </c>
      <c r="F62" s="14" t="s">
        <v>151</v>
      </c>
      <c r="G62" s="14" t="s">
        <v>125</v>
      </c>
      <c r="H62" s="67" t="s">
        <v>4502</v>
      </c>
      <c r="I62" s="17" t="s">
        <v>83</v>
      </c>
      <c r="J62" s="16" t="s">
        <v>21</v>
      </c>
      <c r="K62" s="17" t="s">
        <v>148</v>
      </c>
      <c r="L62" s="17" t="s">
        <v>21</v>
      </c>
      <c r="M62" s="22" t="s">
        <v>23</v>
      </c>
      <c r="N62" s="17" t="s">
        <v>21</v>
      </c>
      <c r="O62" s="17" t="s">
        <v>24</v>
      </c>
      <c r="P62" s="17" t="s">
        <v>21</v>
      </c>
      <c r="Q62" s="17" t="s">
        <v>25</v>
      </c>
      <c r="R62" s="18" t="s">
        <v>26</v>
      </c>
      <c r="S62" s="18" t="s">
        <v>21</v>
      </c>
      <c r="T62" s="2"/>
    </row>
    <row r="63" spans="1:20" ht="25.5" customHeight="1">
      <c r="A63" s="12">
        <v>23</v>
      </c>
      <c r="B63" s="1"/>
      <c r="C63" s="43" t="str">
        <f t="shared" si="4"/>
        <v>B.UUID.23</v>
      </c>
      <c r="D63" s="67" t="s">
        <v>1156</v>
      </c>
      <c r="E63" s="14" t="s">
        <v>1112</v>
      </c>
      <c r="F63" s="14" t="s">
        <v>151</v>
      </c>
      <c r="G63" s="14" t="s">
        <v>125</v>
      </c>
      <c r="H63" s="67" t="s">
        <v>4501</v>
      </c>
      <c r="I63" s="17" t="s">
        <v>1112</v>
      </c>
      <c r="J63" s="16" t="s">
        <v>21</v>
      </c>
      <c r="K63" s="17" t="s">
        <v>148</v>
      </c>
      <c r="L63" s="17" t="s">
        <v>21</v>
      </c>
      <c r="M63" s="22" t="s">
        <v>23</v>
      </c>
      <c r="N63" s="17" t="s">
        <v>21</v>
      </c>
      <c r="O63" s="17" t="s">
        <v>24</v>
      </c>
      <c r="P63" s="17" t="s">
        <v>21</v>
      </c>
      <c r="Q63" s="17" t="s">
        <v>25</v>
      </c>
      <c r="R63" s="18" t="s">
        <v>26</v>
      </c>
      <c r="S63" s="18" t="s">
        <v>21</v>
      </c>
      <c r="T63" s="2"/>
    </row>
    <row r="64" spans="1:20" ht="25.5" customHeight="1">
      <c r="A64" s="12">
        <v>24</v>
      </c>
      <c r="B64" s="1"/>
      <c r="C64" s="43" t="str">
        <f t="shared" si="4"/>
        <v>B.UUID.24</v>
      </c>
      <c r="D64" s="67" t="s">
        <v>1158</v>
      </c>
      <c r="E64" s="14" t="s">
        <v>121</v>
      </c>
      <c r="F64" s="14" t="s">
        <v>151</v>
      </c>
      <c r="G64" s="14" t="s">
        <v>125</v>
      </c>
      <c r="H64" s="16"/>
      <c r="I64" s="17" t="s">
        <v>121</v>
      </c>
      <c r="J64" s="16" t="s">
        <v>21</v>
      </c>
      <c r="K64" s="17" t="s">
        <v>148</v>
      </c>
      <c r="L64" s="17" t="s">
        <v>21</v>
      </c>
      <c r="M64" s="22" t="s">
        <v>23</v>
      </c>
      <c r="N64" s="17" t="s">
        <v>21</v>
      </c>
      <c r="O64" s="17" t="s">
        <v>24</v>
      </c>
      <c r="P64" s="17" t="s">
        <v>21</v>
      </c>
      <c r="Q64" s="17" t="s">
        <v>25</v>
      </c>
      <c r="R64" s="18" t="s">
        <v>26</v>
      </c>
      <c r="S64" s="18" t="s">
        <v>21</v>
      </c>
      <c r="T64" s="2"/>
    </row>
    <row r="65" spans="1:20" ht="25.5" customHeight="1">
      <c r="A65" s="12">
        <v>25</v>
      </c>
      <c r="B65" s="1"/>
      <c r="C65" s="43" t="str">
        <f t="shared" si="4"/>
        <v>B.UUID.25</v>
      </c>
      <c r="D65" s="14" t="s">
        <v>173</v>
      </c>
      <c r="E65" s="14" t="s">
        <v>119</v>
      </c>
      <c r="F65" s="14" t="s">
        <v>151</v>
      </c>
      <c r="G65" s="14" t="s">
        <v>125</v>
      </c>
      <c r="H65" s="16" t="s">
        <v>4498</v>
      </c>
      <c r="I65" s="17" t="s">
        <v>119</v>
      </c>
      <c r="J65" s="16" t="s">
        <v>120</v>
      </c>
      <c r="K65" s="17" t="s">
        <v>148</v>
      </c>
      <c r="L65" s="17" t="s">
        <v>21</v>
      </c>
      <c r="M65" s="22" t="s">
        <v>23</v>
      </c>
      <c r="N65" s="17" t="s">
        <v>21</v>
      </c>
      <c r="O65" s="17" t="s">
        <v>24</v>
      </c>
      <c r="P65" s="17" t="s">
        <v>21</v>
      </c>
      <c r="Q65" s="17" t="s">
        <v>25</v>
      </c>
      <c r="R65" s="18" t="s">
        <v>26</v>
      </c>
      <c r="S65" s="18" t="s">
        <v>21</v>
      </c>
      <c r="T65" s="2"/>
    </row>
    <row r="66" spans="1:20" ht="25.5" customHeight="1">
      <c r="A66" s="12">
        <v>26</v>
      </c>
      <c r="B66" s="1"/>
      <c r="C66" s="43" t="str">
        <f t="shared" si="4"/>
        <v>B.UUID.26</v>
      </c>
      <c r="D66" s="14" t="s">
        <v>174</v>
      </c>
      <c r="E66" s="14" t="s">
        <v>121</v>
      </c>
      <c r="F66" s="14" t="s">
        <v>151</v>
      </c>
      <c r="G66" s="14" t="s">
        <v>125</v>
      </c>
      <c r="H66" s="16" t="s">
        <v>122</v>
      </c>
      <c r="I66" s="17" t="s">
        <v>121</v>
      </c>
      <c r="J66" s="16" t="s">
        <v>21</v>
      </c>
      <c r="K66" s="17" t="s">
        <v>148</v>
      </c>
      <c r="L66" s="17" t="s">
        <v>21</v>
      </c>
      <c r="M66" s="22" t="s">
        <v>23</v>
      </c>
      <c r="N66" s="17" t="s">
        <v>21</v>
      </c>
      <c r="O66" s="17" t="s">
        <v>24</v>
      </c>
      <c r="P66" s="17" t="s">
        <v>21</v>
      </c>
      <c r="Q66" s="17" t="s">
        <v>25</v>
      </c>
      <c r="R66" s="18" t="s">
        <v>26</v>
      </c>
      <c r="S66" s="18" t="s">
        <v>21</v>
      </c>
      <c r="T66" s="2"/>
    </row>
    <row r="67" spans="1:20" ht="25.5" customHeight="1">
      <c r="A67" s="12">
        <v>27</v>
      </c>
      <c r="B67" s="1"/>
      <c r="C67" s="43" t="str">
        <f t="shared" si="4"/>
        <v>B.UUID.27</v>
      </c>
      <c r="D67" s="67" t="s">
        <v>1162</v>
      </c>
      <c r="E67" s="14" t="s">
        <v>119</v>
      </c>
      <c r="F67" s="14" t="s">
        <v>151</v>
      </c>
      <c r="G67" s="14" t="s">
        <v>125</v>
      </c>
      <c r="H67" s="16" t="s">
        <v>175</v>
      </c>
      <c r="I67" s="17" t="s">
        <v>119</v>
      </c>
      <c r="J67" s="16" t="s">
        <v>120</v>
      </c>
      <c r="K67" s="17" t="s">
        <v>148</v>
      </c>
      <c r="L67" s="17" t="s">
        <v>21</v>
      </c>
      <c r="M67" s="22" t="s">
        <v>23</v>
      </c>
      <c r="N67" s="17" t="s">
        <v>21</v>
      </c>
      <c r="O67" s="17" t="s">
        <v>24</v>
      </c>
      <c r="P67" s="17" t="s">
        <v>21</v>
      </c>
      <c r="Q67" s="17" t="s">
        <v>25</v>
      </c>
      <c r="R67" s="18" t="s">
        <v>26</v>
      </c>
      <c r="S67" s="18" t="s">
        <v>21</v>
      </c>
      <c r="T67" s="2"/>
    </row>
    <row r="68" spans="1:20" ht="25.5" customHeight="1">
      <c r="A68" s="12">
        <v>28</v>
      </c>
      <c r="B68" s="1"/>
      <c r="C68" s="43" t="str">
        <f t="shared" si="4"/>
        <v>B.UUID.28</v>
      </c>
      <c r="D68" s="67" t="s">
        <v>1164</v>
      </c>
      <c r="E68" s="14" t="s">
        <v>121</v>
      </c>
      <c r="F68" s="14" t="s">
        <v>151</v>
      </c>
      <c r="G68" s="14" t="s">
        <v>125</v>
      </c>
      <c r="H68" s="16"/>
      <c r="I68" s="17" t="s">
        <v>121</v>
      </c>
      <c r="J68" s="16" t="s">
        <v>21</v>
      </c>
      <c r="K68" s="17" t="s">
        <v>148</v>
      </c>
      <c r="L68" s="17" t="s">
        <v>21</v>
      </c>
      <c r="M68" s="22" t="s">
        <v>23</v>
      </c>
      <c r="N68" s="17" t="s">
        <v>21</v>
      </c>
      <c r="O68" s="17" t="s">
        <v>24</v>
      </c>
      <c r="P68" s="17" t="s">
        <v>21</v>
      </c>
      <c r="Q68" s="17" t="s">
        <v>25</v>
      </c>
      <c r="R68" s="18" t="s">
        <v>26</v>
      </c>
      <c r="S68" s="18" t="s">
        <v>21</v>
      </c>
      <c r="T68" s="2"/>
    </row>
    <row r="69" spans="1:20" ht="25.5" customHeight="1">
      <c r="A69" s="12">
        <v>29</v>
      </c>
      <c r="B69" s="1"/>
      <c r="C69" s="43" t="str">
        <f t="shared" si="4"/>
        <v>B.UUID.29</v>
      </c>
      <c r="D69" s="14" t="s">
        <v>176</v>
      </c>
      <c r="E69" s="14" t="s">
        <v>119</v>
      </c>
      <c r="F69" s="14" t="s">
        <v>151</v>
      </c>
      <c r="G69" s="14" t="s">
        <v>125</v>
      </c>
      <c r="H69" s="16" t="s">
        <v>4499</v>
      </c>
      <c r="I69" s="17" t="s">
        <v>119</v>
      </c>
      <c r="J69" s="16" t="s">
        <v>120</v>
      </c>
      <c r="K69" s="17" t="s">
        <v>148</v>
      </c>
      <c r="L69" s="17" t="s">
        <v>21</v>
      </c>
      <c r="M69" s="22" t="s">
        <v>23</v>
      </c>
      <c r="N69" s="17" t="s">
        <v>21</v>
      </c>
      <c r="O69" s="17" t="s">
        <v>24</v>
      </c>
      <c r="P69" s="17" t="s">
        <v>21</v>
      </c>
      <c r="Q69" s="17" t="s">
        <v>25</v>
      </c>
      <c r="R69" s="18" t="s">
        <v>26</v>
      </c>
      <c r="S69" s="18" t="s">
        <v>21</v>
      </c>
      <c r="T69" s="2"/>
    </row>
    <row r="70" spans="1:20" ht="25.5" customHeight="1" thickBot="1">
      <c r="A70" s="12">
        <v>30</v>
      </c>
      <c r="B70" s="1"/>
      <c r="C70" s="43" t="str">
        <f t="shared" si="4"/>
        <v>B.UUID.30</v>
      </c>
      <c r="D70" s="14" t="s">
        <v>177</v>
      </c>
      <c r="E70" s="14" t="s">
        <v>119</v>
      </c>
      <c r="F70" s="14" t="s">
        <v>151</v>
      </c>
      <c r="G70" s="14" t="s">
        <v>125</v>
      </c>
      <c r="H70" s="16" t="s">
        <v>4500</v>
      </c>
      <c r="I70" s="17" t="s">
        <v>119</v>
      </c>
      <c r="J70" s="16" t="s">
        <v>120</v>
      </c>
      <c r="K70" s="17" t="s">
        <v>148</v>
      </c>
      <c r="L70" s="17" t="s">
        <v>21</v>
      </c>
      <c r="M70" s="22" t="s">
        <v>23</v>
      </c>
      <c r="N70" s="17" t="s">
        <v>21</v>
      </c>
      <c r="O70" s="17" t="s">
        <v>24</v>
      </c>
      <c r="P70" s="17" t="s">
        <v>21</v>
      </c>
      <c r="Q70" s="17" t="s">
        <v>25</v>
      </c>
      <c r="R70" s="18" t="s">
        <v>26</v>
      </c>
      <c r="S70" s="18" t="s">
        <v>21</v>
      </c>
      <c r="T70" s="2"/>
    </row>
    <row r="71" spans="1:20" ht="15" thickBot="1">
      <c r="A71" s="44"/>
      <c r="B71" s="1"/>
      <c r="C71" s="38" t="s">
        <v>4472</v>
      </c>
      <c r="D71" s="39"/>
      <c r="E71" s="39"/>
      <c r="F71" s="39"/>
      <c r="G71" s="39"/>
      <c r="H71" s="40"/>
      <c r="I71" s="41"/>
      <c r="J71" s="41"/>
      <c r="K71" s="39"/>
      <c r="L71" s="39"/>
      <c r="M71" s="41"/>
      <c r="N71" s="39"/>
      <c r="O71" s="39"/>
      <c r="P71" s="39"/>
      <c r="Q71" s="39"/>
      <c r="R71" s="42"/>
      <c r="S71" s="42"/>
      <c r="T71" s="2"/>
    </row>
    <row r="72" spans="1:20" ht="25.5" customHeight="1">
      <c r="A72" s="12">
        <v>31</v>
      </c>
      <c r="B72" s="1"/>
      <c r="C72" s="43" t="str">
        <f t="shared" ref="C72:C81" si="5">CONCATENATE(LEFT($C$35,2),"UUID.",A72)</f>
        <v>B.UUID.31</v>
      </c>
      <c r="D72" s="14" t="s">
        <v>179</v>
      </c>
      <c r="E72" s="14" t="s">
        <v>96</v>
      </c>
      <c r="F72" s="14" t="s">
        <v>151</v>
      </c>
      <c r="G72" s="14" t="s">
        <v>125</v>
      </c>
      <c r="H72" s="16" t="s">
        <v>4491</v>
      </c>
      <c r="I72" s="17" t="s">
        <v>60</v>
      </c>
      <c r="J72" s="16" t="s">
        <v>98</v>
      </c>
      <c r="K72" s="17" t="s">
        <v>148</v>
      </c>
      <c r="L72" s="17" t="s">
        <v>21</v>
      </c>
      <c r="M72" s="22" t="s">
        <v>23</v>
      </c>
      <c r="N72" s="17" t="s">
        <v>21</v>
      </c>
      <c r="O72" s="17" t="s">
        <v>24</v>
      </c>
      <c r="P72" s="17" t="s">
        <v>21</v>
      </c>
      <c r="Q72" s="17" t="s">
        <v>25</v>
      </c>
      <c r="R72" s="18" t="s">
        <v>26</v>
      </c>
      <c r="S72" s="18" t="s">
        <v>21</v>
      </c>
      <c r="T72" s="2"/>
    </row>
    <row r="73" spans="1:20" ht="25.5" customHeight="1">
      <c r="A73" s="12">
        <v>32</v>
      </c>
      <c r="B73" s="1"/>
      <c r="C73" s="43" t="str">
        <f t="shared" si="5"/>
        <v>B.UUID.32</v>
      </c>
      <c r="D73" s="67" t="s">
        <v>1172</v>
      </c>
      <c r="E73" s="14" t="s">
        <v>83</v>
      </c>
      <c r="F73" s="14" t="s">
        <v>151</v>
      </c>
      <c r="G73" s="14" t="s">
        <v>125</v>
      </c>
      <c r="H73" s="67" t="s">
        <v>4495</v>
      </c>
      <c r="I73" s="17" t="s">
        <v>83</v>
      </c>
      <c r="J73" s="16" t="s">
        <v>21</v>
      </c>
      <c r="K73" s="17" t="s">
        <v>148</v>
      </c>
      <c r="L73" s="17" t="s">
        <v>21</v>
      </c>
      <c r="M73" s="22" t="s">
        <v>23</v>
      </c>
      <c r="N73" s="17" t="s">
        <v>21</v>
      </c>
      <c r="O73" s="17" t="s">
        <v>24</v>
      </c>
      <c r="P73" s="17" t="s">
        <v>21</v>
      </c>
      <c r="Q73" s="17" t="s">
        <v>25</v>
      </c>
      <c r="R73" s="18" t="s">
        <v>26</v>
      </c>
      <c r="S73" s="18" t="s">
        <v>21</v>
      </c>
      <c r="T73" s="2"/>
    </row>
    <row r="74" spans="1:20" ht="25.5" customHeight="1">
      <c r="A74" s="12">
        <v>33</v>
      </c>
      <c r="B74" s="1"/>
      <c r="C74" s="43" t="str">
        <f t="shared" si="5"/>
        <v>B.UUID.33</v>
      </c>
      <c r="D74" s="67" t="s">
        <v>1175</v>
      </c>
      <c r="E74" s="14" t="s">
        <v>1112</v>
      </c>
      <c r="F74" s="14" t="s">
        <v>151</v>
      </c>
      <c r="G74" s="14" t="s">
        <v>125</v>
      </c>
      <c r="H74" s="67" t="s">
        <v>4496</v>
      </c>
      <c r="I74" s="17" t="s">
        <v>1112</v>
      </c>
      <c r="J74" s="16" t="s">
        <v>21</v>
      </c>
      <c r="K74" s="17" t="s">
        <v>148</v>
      </c>
      <c r="L74" s="17" t="s">
        <v>21</v>
      </c>
      <c r="M74" s="22" t="s">
        <v>23</v>
      </c>
      <c r="N74" s="17" t="s">
        <v>21</v>
      </c>
      <c r="O74" s="17" t="s">
        <v>24</v>
      </c>
      <c r="P74" s="17" t="s">
        <v>21</v>
      </c>
      <c r="Q74" s="17" t="s">
        <v>25</v>
      </c>
      <c r="R74" s="18" t="s">
        <v>26</v>
      </c>
      <c r="S74" s="18" t="s">
        <v>21</v>
      </c>
      <c r="T74" s="2"/>
    </row>
    <row r="75" spans="1:20" ht="25.5" customHeight="1">
      <c r="A75" s="12">
        <v>34</v>
      </c>
      <c r="B75" s="1"/>
      <c r="C75" s="43" t="str">
        <f t="shared" si="5"/>
        <v>B.UUID.34</v>
      </c>
      <c r="D75" s="67" t="s">
        <v>1177</v>
      </c>
      <c r="E75" s="14" t="s">
        <v>121</v>
      </c>
      <c r="F75" s="14" t="s">
        <v>151</v>
      </c>
      <c r="G75" s="14" t="s">
        <v>125</v>
      </c>
      <c r="H75" s="16"/>
      <c r="I75" s="17" t="s">
        <v>121</v>
      </c>
      <c r="J75" s="16" t="s">
        <v>21</v>
      </c>
      <c r="K75" s="17" t="s">
        <v>148</v>
      </c>
      <c r="L75" s="17" t="s">
        <v>21</v>
      </c>
      <c r="M75" s="22" t="s">
        <v>23</v>
      </c>
      <c r="N75" s="17" t="s">
        <v>21</v>
      </c>
      <c r="O75" s="17" t="s">
        <v>24</v>
      </c>
      <c r="P75" s="17" t="s">
        <v>21</v>
      </c>
      <c r="Q75" s="17" t="s">
        <v>25</v>
      </c>
      <c r="R75" s="18" t="s">
        <v>26</v>
      </c>
      <c r="S75" s="18" t="s">
        <v>21</v>
      </c>
      <c r="T75" s="2"/>
    </row>
    <row r="76" spans="1:20" ht="25.5" customHeight="1">
      <c r="A76" s="12">
        <v>35</v>
      </c>
      <c r="B76" s="1"/>
      <c r="C76" s="43" t="str">
        <f t="shared" si="5"/>
        <v>B.UUID.35</v>
      </c>
      <c r="D76" s="14" t="s">
        <v>180</v>
      </c>
      <c r="E76" s="14" t="s">
        <v>119</v>
      </c>
      <c r="F76" s="14" t="s">
        <v>151</v>
      </c>
      <c r="G76" s="14" t="s">
        <v>125</v>
      </c>
      <c r="H76" s="16" t="s">
        <v>4492</v>
      </c>
      <c r="I76" s="17" t="s">
        <v>119</v>
      </c>
      <c r="J76" s="16" t="s">
        <v>120</v>
      </c>
      <c r="K76" s="17" t="s">
        <v>148</v>
      </c>
      <c r="L76" s="17" t="s">
        <v>21</v>
      </c>
      <c r="M76" s="22" t="s">
        <v>23</v>
      </c>
      <c r="N76" s="17" t="s">
        <v>21</v>
      </c>
      <c r="O76" s="17" t="s">
        <v>24</v>
      </c>
      <c r="P76" s="17" t="s">
        <v>21</v>
      </c>
      <c r="Q76" s="17" t="s">
        <v>25</v>
      </c>
      <c r="R76" s="18" t="s">
        <v>26</v>
      </c>
      <c r="S76" s="18" t="s">
        <v>21</v>
      </c>
      <c r="T76" s="2"/>
    </row>
    <row r="77" spans="1:20" ht="25.5" customHeight="1">
      <c r="A77" s="12">
        <v>36</v>
      </c>
      <c r="B77" s="1"/>
      <c r="C77" s="43" t="str">
        <f t="shared" si="5"/>
        <v>B.UUID.36</v>
      </c>
      <c r="D77" s="14" t="s">
        <v>181</v>
      </c>
      <c r="E77" s="14" t="s">
        <v>121</v>
      </c>
      <c r="F77" s="14" t="s">
        <v>151</v>
      </c>
      <c r="G77" s="14" t="s">
        <v>125</v>
      </c>
      <c r="H77" s="16" t="s">
        <v>122</v>
      </c>
      <c r="I77" s="17" t="s">
        <v>121</v>
      </c>
      <c r="J77" s="16" t="s">
        <v>21</v>
      </c>
      <c r="K77" s="17" t="s">
        <v>148</v>
      </c>
      <c r="L77" s="17" t="s">
        <v>21</v>
      </c>
      <c r="M77" s="22" t="s">
        <v>23</v>
      </c>
      <c r="N77" s="17" t="s">
        <v>21</v>
      </c>
      <c r="O77" s="17" t="s">
        <v>24</v>
      </c>
      <c r="P77" s="17" t="s">
        <v>21</v>
      </c>
      <c r="Q77" s="17" t="s">
        <v>25</v>
      </c>
      <c r="R77" s="18" t="s">
        <v>26</v>
      </c>
      <c r="S77" s="18" t="s">
        <v>21</v>
      </c>
      <c r="T77" s="2"/>
    </row>
    <row r="78" spans="1:20" ht="25.5" customHeight="1">
      <c r="A78" s="12">
        <v>37</v>
      </c>
      <c r="B78" s="1"/>
      <c r="C78" s="43" t="str">
        <f t="shared" si="5"/>
        <v>B.UUID.37</v>
      </c>
      <c r="D78" s="67" t="s">
        <v>1181</v>
      </c>
      <c r="E78" s="14" t="s">
        <v>119</v>
      </c>
      <c r="F78" s="14" t="s">
        <v>151</v>
      </c>
      <c r="G78" s="14" t="s">
        <v>125</v>
      </c>
      <c r="H78" s="16" t="s">
        <v>182</v>
      </c>
      <c r="I78" s="17" t="s">
        <v>119</v>
      </c>
      <c r="J78" s="16" t="s">
        <v>120</v>
      </c>
      <c r="K78" s="17" t="s">
        <v>148</v>
      </c>
      <c r="L78" s="17" t="s">
        <v>21</v>
      </c>
      <c r="M78" s="22" t="s">
        <v>23</v>
      </c>
      <c r="N78" s="17" t="s">
        <v>21</v>
      </c>
      <c r="O78" s="17" t="s">
        <v>24</v>
      </c>
      <c r="P78" s="17" t="s">
        <v>21</v>
      </c>
      <c r="Q78" s="17" t="s">
        <v>25</v>
      </c>
      <c r="R78" s="18" t="s">
        <v>26</v>
      </c>
      <c r="S78" s="18" t="s">
        <v>21</v>
      </c>
      <c r="T78" s="2"/>
    </row>
    <row r="79" spans="1:20" ht="25.5" customHeight="1">
      <c r="A79" s="12">
        <v>38</v>
      </c>
      <c r="B79" s="1"/>
      <c r="C79" s="43" t="str">
        <f t="shared" si="5"/>
        <v>B.UUID.38</v>
      </c>
      <c r="D79" s="67" t="s">
        <v>1183</v>
      </c>
      <c r="E79" s="14" t="s">
        <v>121</v>
      </c>
      <c r="F79" s="14" t="s">
        <v>151</v>
      </c>
      <c r="G79" s="14" t="s">
        <v>125</v>
      </c>
      <c r="H79" s="16"/>
      <c r="I79" s="17" t="s">
        <v>121</v>
      </c>
      <c r="J79" s="16" t="s">
        <v>21</v>
      </c>
      <c r="K79" s="17" t="s">
        <v>148</v>
      </c>
      <c r="L79" s="17" t="s">
        <v>21</v>
      </c>
      <c r="M79" s="22" t="s">
        <v>23</v>
      </c>
      <c r="N79" s="17" t="s">
        <v>21</v>
      </c>
      <c r="O79" s="17" t="s">
        <v>24</v>
      </c>
      <c r="P79" s="17" t="s">
        <v>21</v>
      </c>
      <c r="Q79" s="17" t="s">
        <v>25</v>
      </c>
      <c r="R79" s="18" t="s">
        <v>26</v>
      </c>
      <c r="S79" s="18" t="s">
        <v>21</v>
      </c>
      <c r="T79" s="2"/>
    </row>
    <row r="80" spans="1:20" ht="25.5" customHeight="1">
      <c r="A80" s="12">
        <v>39</v>
      </c>
      <c r="B80" s="1"/>
      <c r="C80" s="43" t="str">
        <f t="shared" si="5"/>
        <v>B.UUID.39</v>
      </c>
      <c r="D80" s="14" t="s">
        <v>183</v>
      </c>
      <c r="E80" s="14" t="s">
        <v>119</v>
      </c>
      <c r="F80" s="14" t="s">
        <v>151</v>
      </c>
      <c r="G80" s="14" t="s">
        <v>125</v>
      </c>
      <c r="H80" s="16" t="s">
        <v>4493</v>
      </c>
      <c r="I80" s="17" t="s">
        <v>119</v>
      </c>
      <c r="J80" s="16" t="s">
        <v>120</v>
      </c>
      <c r="K80" s="17" t="s">
        <v>148</v>
      </c>
      <c r="L80" s="17" t="s">
        <v>21</v>
      </c>
      <c r="M80" s="22" t="s">
        <v>23</v>
      </c>
      <c r="N80" s="17" t="s">
        <v>21</v>
      </c>
      <c r="O80" s="17" t="s">
        <v>24</v>
      </c>
      <c r="P80" s="17" t="s">
        <v>21</v>
      </c>
      <c r="Q80" s="17" t="s">
        <v>25</v>
      </c>
      <c r="R80" s="18" t="s">
        <v>26</v>
      </c>
      <c r="S80" s="18" t="s">
        <v>21</v>
      </c>
      <c r="T80" s="2"/>
    </row>
    <row r="81" spans="1:20" ht="25.5" customHeight="1" thickBot="1">
      <c r="A81" s="12">
        <v>40</v>
      </c>
      <c r="B81" s="1"/>
      <c r="C81" s="43" t="str">
        <f t="shared" si="5"/>
        <v>B.UUID.40</v>
      </c>
      <c r="D81" s="14" t="s">
        <v>184</v>
      </c>
      <c r="E81" s="14" t="s">
        <v>119</v>
      </c>
      <c r="F81" s="14" t="s">
        <v>151</v>
      </c>
      <c r="G81" s="14" t="s">
        <v>125</v>
      </c>
      <c r="H81" s="16" t="s">
        <v>4494</v>
      </c>
      <c r="I81" s="17" t="s">
        <v>119</v>
      </c>
      <c r="J81" s="16" t="s">
        <v>120</v>
      </c>
      <c r="K81" s="17" t="s">
        <v>148</v>
      </c>
      <c r="L81" s="17" t="s">
        <v>21</v>
      </c>
      <c r="M81" s="22" t="s">
        <v>23</v>
      </c>
      <c r="N81" s="17" t="s">
        <v>21</v>
      </c>
      <c r="O81" s="17" t="s">
        <v>24</v>
      </c>
      <c r="P81" s="17" t="s">
        <v>21</v>
      </c>
      <c r="Q81" s="17" t="s">
        <v>25</v>
      </c>
      <c r="R81" s="18" t="s">
        <v>26</v>
      </c>
      <c r="S81" s="18" t="s">
        <v>21</v>
      </c>
      <c r="T81" s="2"/>
    </row>
    <row r="82" spans="1:20" ht="15" thickBot="1">
      <c r="A82" s="44"/>
      <c r="B82" s="1"/>
      <c r="C82" s="38" t="s">
        <v>185</v>
      </c>
      <c r="D82" s="39"/>
      <c r="E82" s="39"/>
      <c r="F82" s="39"/>
      <c r="G82" s="39"/>
      <c r="H82" s="40"/>
      <c r="I82" s="41"/>
      <c r="J82" s="41"/>
      <c r="K82" s="39"/>
      <c r="L82" s="39"/>
      <c r="M82" s="41"/>
      <c r="N82" s="39"/>
      <c r="O82" s="39"/>
      <c r="P82" s="39"/>
      <c r="Q82" s="39"/>
      <c r="R82" s="42"/>
      <c r="S82" s="42"/>
      <c r="T82" s="2"/>
    </row>
    <row r="83" spans="1:20" ht="25.5" customHeight="1">
      <c r="A83" s="12">
        <v>41</v>
      </c>
      <c r="B83" s="1"/>
      <c r="C83" s="43" t="str">
        <f t="shared" ref="C83:C92" si="6">CONCATENATE(LEFT($C$35,2),"UUID.",A83)</f>
        <v>B.UUID.41</v>
      </c>
      <c r="D83" s="14" t="s">
        <v>187</v>
      </c>
      <c r="E83" s="14" t="s">
        <v>96</v>
      </c>
      <c r="F83" s="14" t="s">
        <v>151</v>
      </c>
      <c r="G83" s="14" t="s">
        <v>125</v>
      </c>
      <c r="H83" s="16" t="s">
        <v>4485</v>
      </c>
      <c r="I83" s="17" t="s">
        <v>60</v>
      </c>
      <c r="J83" s="16" t="s">
        <v>98</v>
      </c>
      <c r="K83" s="17" t="s">
        <v>148</v>
      </c>
      <c r="L83" s="17" t="s">
        <v>21</v>
      </c>
      <c r="M83" s="22" t="s">
        <v>23</v>
      </c>
      <c r="N83" s="17" t="s">
        <v>21</v>
      </c>
      <c r="O83" s="17" t="s">
        <v>24</v>
      </c>
      <c r="P83" s="17" t="s">
        <v>21</v>
      </c>
      <c r="Q83" s="17" t="s">
        <v>25</v>
      </c>
      <c r="R83" s="18" t="s">
        <v>26</v>
      </c>
      <c r="S83" s="18" t="s">
        <v>21</v>
      </c>
      <c r="T83" s="2"/>
    </row>
    <row r="84" spans="1:20" ht="25.5" customHeight="1">
      <c r="A84" s="12">
        <v>42</v>
      </c>
      <c r="B84" s="1"/>
      <c r="C84" s="43" t="str">
        <f t="shared" si="6"/>
        <v>B.UUID.42</v>
      </c>
      <c r="D84" s="67" t="s">
        <v>1191</v>
      </c>
      <c r="E84" s="14" t="s">
        <v>83</v>
      </c>
      <c r="F84" s="14" t="s">
        <v>151</v>
      </c>
      <c r="G84" s="14" t="s">
        <v>125</v>
      </c>
      <c r="H84" s="67" t="s">
        <v>4490</v>
      </c>
      <c r="I84" s="17" t="s">
        <v>83</v>
      </c>
      <c r="J84" s="16" t="s">
        <v>21</v>
      </c>
      <c r="K84" s="17" t="s">
        <v>148</v>
      </c>
      <c r="L84" s="17" t="s">
        <v>21</v>
      </c>
      <c r="M84" s="22" t="s">
        <v>23</v>
      </c>
      <c r="N84" s="17" t="s">
        <v>21</v>
      </c>
      <c r="O84" s="17" t="s">
        <v>24</v>
      </c>
      <c r="P84" s="17" t="s">
        <v>21</v>
      </c>
      <c r="Q84" s="17" t="s">
        <v>25</v>
      </c>
      <c r="R84" s="18" t="s">
        <v>26</v>
      </c>
      <c r="S84" s="18" t="s">
        <v>21</v>
      </c>
      <c r="T84" s="2"/>
    </row>
    <row r="85" spans="1:20" ht="25.5" customHeight="1">
      <c r="A85" s="12">
        <v>43</v>
      </c>
      <c r="B85" s="1"/>
      <c r="C85" s="43" t="str">
        <f t="shared" si="6"/>
        <v>B.UUID.43</v>
      </c>
      <c r="D85" s="67" t="s">
        <v>1194</v>
      </c>
      <c r="E85" s="14" t="s">
        <v>1112</v>
      </c>
      <c r="F85" s="14" t="s">
        <v>151</v>
      </c>
      <c r="G85" s="14" t="s">
        <v>125</v>
      </c>
      <c r="H85" s="67" t="s">
        <v>4489</v>
      </c>
      <c r="I85" s="17" t="s">
        <v>1112</v>
      </c>
      <c r="J85" s="16" t="s">
        <v>21</v>
      </c>
      <c r="K85" s="17" t="s">
        <v>148</v>
      </c>
      <c r="L85" s="17" t="s">
        <v>21</v>
      </c>
      <c r="M85" s="22" t="s">
        <v>23</v>
      </c>
      <c r="N85" s="17" t="s">
        <v>21</v>
      </c>
      <c r="O85" s="17" t="s">
        <v>24</v>
      </c>
      <c r="P85" s="17" t="s">
        <v>21</v>
      </c>
      <c r="Q85" s="17" t="s">
        <v>25</v>
      </c>
      <c r="R85" s="18" t="s">
        <v>26</v>
      </c>
      <c r="S85" s="18" t="s">
        <v>21</v>
      </c>
      <c r="T85" s="2"/>
    </row>
    <row r="86" spans="1:20" ht="25.5" customHeight="1">
      <c r="A86" s="12">
        <v>44</v>
      </c>
      <c r="B86" s="1"/>
      <c r="C86" s="43" t="str">
        <f t="shared" si="6"/>
        <v>B.UUID.44</v>
      </c>
      <c r="D86" s="67" t="s">
        <v>1196</v>
      </c>
      <c r="E86" s="14" t="s">
        <v>121</v>
      </c>
      <c r="F86" s="14" t="s">
        <v>151</v>
      </c>
      <c r="G86" s="14" t="s">
        <v>125</v>
      </c>
      <c r="H86" s="16"/>
      <c r="I86" s="17" t="s">
        <v>121</v>
      </c>
      <c r="J86" s="16" t="s">
        <v>21</v>
      </c>
      <c r="K86" s="17" t="s">
        <v>148</v>
      </c>
      <c r="L86" s="17" t="s">
        <v>21</v>
      </c>
      <c r="M86" s="22" t="s">
        <v>23</v>
      </c>
      <c r="N86" s="17" t="s">
        <v>21</v>
      </c>
      <c r="O86" s="17" t="s">
        <v>24</v>
      </c>
      <c r="P86" s="17" t="s">
        <v>21</v>
      </c>
      <c r="Q86" s="17" t="s">
        <v>25</v>
      </c>
      <c r="R86" s="18" t="s">
        <v>26</v>
      </c>
      <c r="S86" s="18" t="s">
        <v>21</v>
      </c>
      <c r="T86" s="2"/>
    </row>
    <row r="87" spans="1:20" ht="25.5" customHeight="1">
      <c r="A87" s="12">
        <v>45</v>
      </c>
      <c r="B87" s="1"/>
      <c r="C87" s="43" t="str">
        <f t="shared" si="6"/>
        <v>B.UUID.45</v>
      </c>
      <c r="D87" s="14" t="s">
        <v>188</v>
      </c>
      <c r="E87" s="14" t="s">
        <v>119</v>
      </c>
      <c r="F87" s="14" t="s">
        <v>151</v>
      </c>
      <c r="G87" s="14" t="s">
        <v>125</v>
      </c>
      <c r="H87" s="16" t="s">
        <v>4486</v>
      </c>
      <c r="I87" s="17" t="s">
        <v>119</v>
      </c>
      <c r="J87" s="16" t="s">
        <v>120</v>
      </c>
      <c r="K87" s="17" t="s">
        <v>148</v>
      </c>
      <c r="L87" s="17" t="s">
        <v>21</v>
      </c>
      <c r="M87" s="22" t="s">
        <v>23</v>
      </c>
      <c r="N87" s="17" t="s">
        <v>21</v>
      </c>
      <c r="O87" s="17" t="s">
        <v>24</v>
      </c>
      <c r="P87" s="17" t="s">
        <v>21</v>
      </c>
      <c r="Q87" s="17" t="s">
        <v>25</v>
      </c>
      <c r="R87" s="18" t="s">
        <v>26</v>
      </c>
      <c r="S87" s="18" t="s">
        <v>21</v>
      </c>
      <c r="T87" s="2"/>
    </row>
    <row r="88" spans="1:20" ht="25.5" customHeight="1">
      <c r="A88" s="12">
        <v>46</v>
      </c>
      <c r="B88" s="1"/>
      <c r="C88" s="43" t="str">
        <f t="shared" si="6"/>
        <v>B.UUID.46</v>
      </c>
      <c r="D88" s="14" t="s">
        <v>189</v>
      </c>
      <c r="E88" s="14" t="s">
        <v>121</v>
      </c>
      <c r="F88" s="14" t="s">
        <v>151</v>
      </c>
      <c r="G88" s="14" t="s">
        <v>125</v>
      </c>
      <c r="H88" s="16" t="s">
        <v>122</v>
      </c>
      <c r="I88" s="17" t="s">
        <v>121</v>
      </c>
      <c r="J88" s="16" t="s">
        <v>21</v>
      </c>
      <c r="K88" s="17" t="s">
        <v>148</v>
      </c>
      <c r="L88" s="17" t="s">
        <v>21</v>
      </c>
      <c r="M88" s="22" t="s">
        <v>23</v>
      </c>
      <c r="N88" s="17" t="s">
        <v>21</v>
      </c>
      <c r="O88" s="17" t="s">
        <v>24</v>
      </c>
      <c r="P88" s="17" t="s">
        <v>21</v>
      </c>
      <c r="Q88" s="17" t="s">
        <v>25</v>
      </c>
      <c r="R88" s="18" t="s">
        <v>26</v>
      </c>
      <c r="S88" s="18" t="s">
        <v>21</v>
      </c>
      <c r="T88" s="2"/>
    </row>
    <row r="89" spans="1:20" ht="25.5" customHeight="1">
      <c r="A89" s="12">
        <v>47</v>
      </c>
      <c r="B89" s="1"/>
      <c r="C89" s="43" t="str">
        <f t="shared" si="6"/>
        <v>B.UUID.47</v>
      </c>
      <c r="D89" s="67" t="s">
        <v>1200</v>
      </c>
      <c r="E89" s="14" t="s">
        <v>119</v>
      </c>
      <c r="F89" s="14" t="s">
        <v>151</v>
      </c>
      <c r="G89" s="14" t="s">
        <v>125</v>
      </c>
      <c r="H89" s="16" t="s">
        <v>190</v>
      </c>
      <c r="I89" s="17" t="s">
        <v>119</v>
      </c>
      <c r="J89" s="16" t="s">
        <v>120</v>
      </c>
      <c r="K89" s="17" t="s">
        <v>148</v>
      </c>
      <c r="L89" s="17" t="s">
        <v>21</v>
      </c>
      <c r="M89" s="22" t="s">
        <v>23</v>
      </c>
      <c r="N89" s="17" t="s">
        <v>21</v>
      </c>
      <c r="O89" s="17" t="s">
        <v>24</v>
      </c>
      <c r="P89" s="17" t="s">
        <v>21</v>
      </c>
      <c r="Q89" s="17" t="s">
        <v>25</v>
      </c>
      <c r="R89" s="18" t="s">
        <v>26</v>
      </c>
      <c r="S89" s="18" t="s">
        <v>21</v>
      </c>
      <c r="T89" s="2"/>
    </row>
    <row r="90" spans="1:20" ht="25.5" customHeight="1">
      <c r="A90" s="12">
        <v>48</v>
      </c>
      <c r="B90" s="1"/>
      <c r="C90" s="43" t="str">
        <f t="shared" si="6"/>
        <v>B.UUID.48</v>
      </c>
      <c r="D90" s="67" t="s">
        <v>1202</v>
      </c>
      <c r="E90" s="14" t="s">
        <v>121</v>
      </c>
      <c r="F90" s="14" t="s">
        <v>151</v>
      </c>
      <c r="G90" s="14" t="s">
        <v>125</v>
      </c>
      <c r="H90" s="16"/>
      <c r="I90" s="17" t="s">
        <v>121</v>
      </c>
      <c r="J90" s="16" t="s">
        <v>21</v>
      </c>
      <c r="K90" s="17" t="s">
        <v>148</v>
      </c>
      <c r="L90" s="17" t="s">
        <v>21</v>
      </c>
      <c r="M90" s="22" t="s">
        <v>23</v>
      </c>
      <c r="N90" s="17" t="s">
        <v>21</v>
      </c>
      <c r="O90" s="17" t="s">
        <v>24</v>
      </c>
      <c r="P90" s="17" t="s">
        <v>21</v>
      </c>
      <c r="Q90" s="17" t="s">
        <v>25</v>
      </c>
      <c r="R90" s="18" t="s">
        <v>26</v>
      </c>
      <c r="S90" s="18" t="s">
        <v>21</v>
      </c>
      <c r="T90" s="2"/>
    </row>
    <row r="91" spans="1:20" ht="25.5" customHeight="1">
      <c r="A91" s="12">
        <v>49</v>
      </c>
      <c r="B91" s="1"/>
      <c r="C91" s="43" t="str">
        <f t="shared" si="6"/>
        <v>B.UUID.49</v>
      </c>
      <c r="D91" s="14" t="s">
        <v>191</v>
      </c>
      <c r="E91" s="14" t="s">
        <v>119</v>
      </c>
      <c r="F91" s="14" t="s">
        <v>151</v>
      </c>
      <c r="G91" s="14" t="s">
        <v>125</v>
      </c>
      <c r="H91" s="16" t="s">
        <v>4487</v>
      </c>
      <c r="I91" s="17" t="s">
        <v>119</v>
      </c>
      <c r="J91" s="16" t="s">
        <v>120</v>
      </c>
      <c r="K91" s="17" t="s">
        <v>148</v>
      </c>
      <c r="L91" s="17" t="s">
        <v>21</v>
      </c>
      <c r="M91" s="22" t="s">
        <v>23</v>
      </c>
      <c r="N91" s="17" t="s">
        <v>21</v>
      </c>
      <c r="O91" s="17" t="s">
        <v>24</v>
      </c>
      <c r="P91" s="17" t="s">
        <v>21</v>
      </c>
      <c r="Q91" s="17" t="s">
        <v>25</v>
      </c>
      <c r="R91" s="18" t="s">
        <v>26</v>
      </c>
      <c r="S91" s="18" t="s">
        <v>21</v>
      </c>
      <c r="T91" s="2"/>
    </row>
    <row r="92" spans="1:20" ht="25.5" customHeight="1" thickBot="1">
      <c r="A92" s="12">
        <v>50</v>
      </c>
      <c r="B92" s="1"/>
      <c r="C92" s="43" t="str">
        <f t="shared" si="6"/>
        <v>B.UUID.50</v>
      </c>
      <c r="D92" s="14" t="s">
        <v>192</v>
      </c>
      <c r="E92" s="14" t="s">
        <v>119</v>
      </c>
      <c r="F92" s="14" t="s">
        <v>151</v>
      </c>
      <c r="G92" s="14" t="s">
        <v>125</v>
      </c>
      <c r="H92" s="16" t="s">
        <v>4488</v>
      </c>
      <c r="I92" s="17" t="s">
        <v>119</v>
      </c>
      <c r="J92" s="16" t="s">
        <v>120</v>
      </c>
      <c r="K92" s="17" t="s">
        <v>148</v>
      </c>
      <c r="L92" s="17" t="s">
        <v>21</v>
      </c>
      <c r="M92" s="22" t="s">
        <v>23</v>
      </c>
      <c r="N92" s="17" t="s">
        <v>21</v>
      </c>
      <c r="O92" s="17" t="s">
        <v>24</v>
      </c>
      <c r="P92" s="17" t="s">
        <v>21</v>
      </c>
      <c r="Q92" s="17" t="s">
        <v>25</v>
      </c>
      <c r="R92" s="18" t="s">
        <v>26</v>
      </c>
      <c r="S92" s="18" t="s">
        <v>21</v>
      </c>
      <c r="T92" s="2"/>
    </row>
    <row r="93" spans="1:20" ht="15" thickBot="1">
      <c r="A93" s="44"/>
      <c r="B93" s="1"/>
      <c r="C93" s="38" t="s">
        <v>193</v>
      </c>
      <c r="D93" s="39"/>
      <c r="E93" s="39"/>
      <c r="F93" s="39"/>
      <c r="G93" s="39"/>
      <c r="H93" s="40"/>
      <c r="I93" s="41"/>
      <c r="J93" s="41"/>
      <c r="K93" s="39"/>
      <c r="L93" s="39"/>
      <c r="M93" s="41"/>
      <c r="N93" s="39"/>
      <c r="O93" s="39"/>
      <c r="P93" s="39"/>
      <c r="Q93" s="39"/>
      <c r="R93" s="42"/>
      <c r="S93" s="42"/>
      <c r="T93" s="2"/>
    </row>
    <row r="94" spans="1:20" ht="25.5" customHeight="1">
      <c r="A94" s="12">
        <v>51</v>
      </c>
      <c r="B94" s="1"/>
      <c r="C94" s="43" t="str">
        <f t="shared" ref="C94:C103" si="7">CONCATENATE(LEFT($C$35,2),"UUID.",A94)</f>
        <v>B.UUID.51</v>
      </c>
      <c r="D94" s="14" t="s">
        <v>195</v>
      </c>
      <c r="E94" s="14" t="s">
        <v>96</v>
      </c>
      <c r="F94" s="14" t="s">
        <v>151</v>
      </c>
      <c r="G94" s="14" t="s">
        <v>125</v>
      </c>
      <c r="H94" s="16" t="s">
        <v>4479</v>
      </c>
      <c r="I94" s="17" t="s">
        <v>60</v>
      </c>
      <c r="J94" s="16" t="s">
        <v>98</v>
      </c>
      <c r="K94" s="17" t="s">
        <v>148</v>
      </c>
      <c r="L94" s="17" t="s">
        <v>21</v>
      </c>
      <c r="M94" s="22" t="s">
        <v>23</v>
      </c>
      <c r="N94" s="17" t="s">
        <v>21</v>
      </c>
      <c r="O94" s="17" t="s">
        <v>24</v>
      </c>
      <c r="P94" s="17" t="s">
        <v>21</v>
      </c>
      <c r="Q94" s="17" t="s">
        <v>25</v>
      </c>
      <c r="R94" s="18" t="s">
        <v>26</v>
      </c>
      <c r="S94" s="18" t="s">
        <v>21</v>
      </c>
      <c r="T94" s="2"/>
    </row>
    <row r="95" spans="1:20" ht="25.5" customHeight="1">
      <c r="A95" s="12">
        <v>52</v>
      </c>
      <c r="B95" s="1"/>
      <c r="C95" s="43" t="str">
        <f t="shared" si="7"/>
        <v>B.UUID.52</v>
      </c>
      <c r="D95" s="67" t="s">
        <v>1210</v>
      </c>
      <c r="E95" s="14" t="s">
        <v>83</v>
      </c>
      <c r="F95" s="14" t="s">
        <v>151</v>
      </c>
      <c r="G95" s="14" t="s">
        <v>125</v>
      </c>
      <c r="H95" s="67" t="s">
        <v>4484</v>
      </c>
      <c r="I95" s="17" t="s">
        <v>83</v>
      </c>
      <c r="J95" s="16" t="s">
        <v>21</v>
      </c>
      <c r="K95" s="17" t="s">
        <v>148</v>
      </c>
      <c r="L95" s="17" t="s">
        <v>21</v>
      </c>
      <c r="M95" s="22" t="s">
        <v>23</v>
      </c>
      <c r="N95" s="17" t="s">
        <v>21</v>
      </c>
      <c r="O95" s="17" t="s">
        <v>24</v>
      </c>
      <c r="P95" s="17" t="s">
        <v>21</v>
      </c>
      <c r="Q95" s="17" t="s">
        <v>25</v>
      </c>
      <c r="R95" s="18" t="s">
        <v>26</v>
      </c>
      <c r="S95" s="18" t="s">
        <v>21</v>
      </c>
      <c r="T95" s="2"/>
    </row>
    <row r="96" spans="1:20" ht="25.5" customHeight="1">
      <c r="A96" s="12">
        <v>53</v>
      </c>
      <c r="B96" s="1"/>
      <c r="C96" s="43" t="str">
        <f t="shared" si="7"/>
        <v>B.UUID.53</v>
      </c>
      <c r="D96" s="67" t="s">
        <v>1213</v>
      </c>
      <c r="E96" s="14" t="s">
        <v>1112</v>
      </c>
      <c r="F96" s="14" t="s">
        <v>151</v>
      </c>
      <c r="G96" s="14" t="s">
        <v>125</v>
      </c>
      <c r="H96" s="67" t="s">
        <v>4483</v>
      </c>
      <c r="I96" s="17" t="s">
        <v>1112</v>
      </c>
      <c r="J96" s="16" t="s">
        <v>21</v>
      </c>
      <c r="K96" s="17" t="s">
        <v>148</v>
      </c>
      <c r="L96" s="17" t="s">
        <v>21</v>
      </c>
      <c r="M96" s="22" t="s">
        <v>23</v>
      </c>
      <c r="N96" s="17" t="s">
        <v>21</v>
      </c>
      <c r="O96" s="17" t="s">
        <v>24</v>
      </c>
      <c r="P96" s="17" t="s">
        <v>21</v>
      </c>
      <c r="Q96" s="17" t="s">
        <v>25</v>
      </c>
      <c r="R96" s="18" t="s">
        <v>26</v>
      </c>
      <c r="S96" s="18" t="s">
        <v>21</v>
      </c>
      <c r="T96" s="2"/>
    </row>
    <row r="97" spans="1:20" ht="25.5" customHeight="1">
      <c r="A97" s="12">
        <v>54</v>
      </c>
      <c r="B97" s="1"/>
      <c r="C97" s="43" t="str">
        <f t="shared" si="7"/>
        <v>B.UUID.54</v>
      </c>
      <c r="D97" s="67" t="s">
        <v>1215</v>
      </c>
      <c r="E97" s="14" t="s">
        <v>121</v>
      </c>
      <c r="F97" s="14" t="s">
        <v>151</v>
      </c>
      <c r="G97" s="14" t="s">
        <v>125</v>
      </c>
      <c r="H97" s="16"/>
      <c r="I97" s="17" t="s">
        <v>121</v>
      </c>
      <c r="J97" s="16" t="s">
        <v>21</v>
      </c>
      <c r="K97" s="17" t="s">
        <v>148</v>
      </c>
      <c r="L97" s="17" t="s">
        <v>21</v>
      </c>
      <c r="M97" s="22" t="s">
        <v>23</v>
      </c>
      <c r="N97" s="17" t="s">
        <v>21</v>
      </c>
      <c r="O97" s="17" t="s">
        <v>24</v>
      </c>
      <c r="P97" s="17" t="s">
        <v>21</v>
      </c>
      <c r="Q97" s="17" t="s">
        <v>25</v>
      </c>
      <c r="R97" s="18" t="s">
        <v>26</v>
      </c>
      <c r="S97" s="18" t="s">
        <v>21</v>
      </c>
      <c r="T97" s="2"/>
    </row>
    <row r="98" spans="1:20" ht="25.5" customHeight="1">
      <c r="A98" s="12">
        <v>55</v>
      </c>
      <c r="B98" s="1"/>
      <c r="C98" s="43" t="str">
        <f t="shared" si="7"/>
        <v>B.UUID.55</v>
      </c>
      <c r="D98" s="14" t="s">
        <v>196</v>
      </c>
      <c r="E98" s="14" t="s">
        <v>119</v>
      </c>
      <c r="F98" s="14" t="s">
        <v>151</v>
      </c>
      <c r="G98" s="14" t="s">
        <v>125</v>
      </c>
      <c r="H98" s="16" t="s">
        <v>4480</v>
      </c>
      <c r="I98" s="17" t="s">
        <v>119</v>
      </c>
      <c r="J98" s="16" t="s">
        <v>120</v>
      </c>
      <c r="K98" s="17" t="s">
        <v>148</v>
      </c>
      <c r="L98" s="17" t="s">
        <v>21</v>
      </c>
      <c r="M98" s="22" t="s">
        <v>23</v>
      </c>
      <c r="N98" s="17" t="s">
        <v>21</v>
      </c>
      <c r="O98" s="17" t="s">
        <v>24</v>
      </c>
      <c r="P98" s="17" t="s">
        <v>21</v>
      </c>
      <c r="Q98" s="17" t="s">
        <v>25</v>
      </c>
      <c r="R98" s="18" t="s">
        <v>26</v>
      </c>
      <c r="S98" s="18" t="s">
        <v>21</v>
      </c>
      <c r="T98" s="2"/>
    </row>
    <row r="99" spans="1:20" ht="25.5" customHeight="1">
      <c r="A99" s="12">
        <v>56</v>
      </c>
      <c r="B99" s="1"/>
      <c r="C99" s="43" t="str">
        <f t="shared" si="7"/>
        <v>B.UUID.56</v>
      </c>
      <c r="D99" s="14" t="s">
        <v>197</v>
      </c>
      <c r="E99" s="14" t="s">
        <v>121</v>
      </c>
      <c r="F99" s="14" t="s">
        <v>151</v>
      </c>
      <c r="G99" s="14" t="s">
        <v>125</v>
      </c>
      <c r="H99" s="16" t="s">
        <v>122</v>
      </c>
      <c r="I99" s="17" t="s">
        <v>121</v>
      </c>
      <c r="J99" s="16" t="s">
        <v>21</v>
      </c>
      <c r="K99" s="17" t="s">
        <v>148</v>
      </c>
      <c r="L99" s="17" t="s">
        <v>21</v>
      </c>
      <c r="M99" s="22" t="s">
        <v>23</v>
      </c>
      <c r="N99" s="17" t="s">
        <v>21</v>
      </c>
      <c r="O99" s="17" t="s">
        <v>24</v>
      </c>
      <c r="P99" s="17" t="s">
        <v>21</v>
      </c>
      <c r="Q99" s="17" t="s">
        <v>25</v>
      </c>
      <c r="R99" s="18" t="s">
        <v>26</v>
      </c>
      <c r="S99" s="18" t="s">
        <v>21</v>
      </c>
      <c r="T99" s="2"/>
    </row>
    <row r="100" spans="1:20" ht="25.5" customHeight="1">
      <c r="A100" s="12">
        <v>57</v>
      </c>
      <c r="B100" s="1"/>
      <c r="C100" s="43" t="str">
        <f t="shared" si="7"/>
        <v>B.UUID.57</v>
      </c>
      <c r="D100" s="67" t="s">
        <v>1219</v>
      </c>
      <c r="E100" s="14" t="s">
        <v>119</v>
      </c>
      <c r="F100" s="14" t="s">
        <v>151</v>
      </c>
      <c r="G100" s="14" t="s">
        <v>125</v>
      </c>
      <c r="H100" s="16" t="s">
        <v>198</v>
      </c>
      <c r="I100" s="17" t="s">
        <v>119</v>
      </c>
      <c r="J100" s="16" t="s">
        <v>120</v>
      </c>
      <c r="K100" s="17" t="s">
        <v>148</v>
      </c>
      <c r="L100" s="17" t="s">
        <v>21</v>
      </c>
      <c r="M100" s="22" t="s">
        <v>23</v>
      </c>
      <c r="N100" s="17" t="s">
        <v>21</v>
      </c>
      <c r="O100" s="17" t="s">
        <v>24</v>
      </c>
      <c r="P100" s="17" t="s">
        <v>21</v>
      </c>
      <c r="Q100" s="17" t="s">
        <v>25</v>
      </c>
      <c r="R100" s="18" t="s">
        <v>26</v>
      </c>
      <c r="S100" s="18" t="s">
        <v>21</v>
      </c>
      <c r="T100" s="2"/>
    </row>
    <row r="101" spans="1:20" ht="25.5" customHeight="1">
      <c r="A101" s="12">
        <v>58</v>
      </c>
      <c r="B101" s="1"/>
      <c r="C101" s="43" t="str">
        <f t="shared" si="7"/>
        <v>B.UUID.58</v>
      </c>
      <c r="D101" s="67" t="s">
        <v>1221</v>
      </c>
      <c r="E101" s="14" t="s">
        <v>121</v>
      </c>
      <c r="F101" s="14" t="s">
        <v>151</v>
      </c>
      <c r="G101" s="14" t="s">
        <v>125</v>
      </c>
      <c r="H101" s="16"/>
      <c r="I101" s="17" t="s">
        <v>121</v>
      </c>
      <c r="J101" s="16" t="s">
        <v>21</v>
      </c>
      <c r="K101" s="17" t="s">
        <v>148</v>
      </c>
      <c r="L101" s="17" t="s">
        <v>21</v>
      </c>
      <c r="M101" s="22" t="s">
        <v>23</v>
      </c>
      <c r="N101" s="17" t="s">
        <v>21</v>
      </c>
      <c r="O101" s="17" t="s">
        <v>24</v>
      </c>
      <c r="P101" s="17" t="s">
        <v>21</v>
      </c>
      <c r="Q101" s="17" t="s">
        <v>25</v>
      </c>
      <c r="R101" s="18" t="s">
        <v>26</v>
      </c>
      <c r="S101" s="18" t="s">
        <v>21</v>
      </c>
      <c r="T101" s="2"/>
    </row>
    <row r="102" spans="1:20" ht="25.5" customHeight="1">
      <c r="A102" s="12">
        <v>59</v>
      </c>
      <c r="B102" s="1"/>
      <c r="C102" s="43" t="str">
        <f t="shared" si="7"/>
        <v>B.UUID.59</v>
      </c>
      <c r="D102" s="14" t="s">
        <v>199</v>
      </c>
      <c r="E102" s="14" t="s">
        <v>119</v>
      </c>
      <c r="F102" s="14" t="s">
        <v>151</v>
      </c>
      <c r="G102" s="14" t="s">
        <v>125</v>
      </c>
      <c r="H102" s="16" t="s">
        <v>4481</v>
      </c>
      <c r="I102" s="17" t="s">
        <v>119</v>
      </c>
      <c r="J102" s="16" t="s">
        <v>120</v>
      </c>
      <c r="K102" s="17" t="s">
        <v>148</v>
      </c>
      <c r="L102" s="17" t="s">
        <v>21</v>
      </c>
      <c r="M102" s="22" t="s">
        <v>23</v>
      </c>
      <c r="N102" s="17" t="s">
        <v>21</v>
      </c>
      <c r="O102" s="17" t="s">
        <v>24</v>
      </c>
      <c r="P102" s="17" t="s">
        <v>21</v>
      </c>
      <c r="Q102" s="17" t="s">
        <v>25</v>
      </c>
      <c r="R102" s="18" t="s">
        <v>26</v>
      </c>
      <c r="S102" s="18" t="s">
        <v>21</v>
      </c>
      <c r="T102" s="2"/>
    </row>
    <row r="103" spans="1:20" ht="25.5" customHeight="1" thickBot="1">
      <c r="A103" s="12">
        <v>60</v>
      </c>
      <c r="B103" s="1"/>
      <c r="C103" s="43" t="str">
        <f t="shared" si="7"/>
        <v>B.UUID.60</v>
      </c>
      <c r="D103" s="14" t="s">
        <v>200</v>
      </c>
      <c r="E103" s="14" t="s">
        <v>119</v>
      </c>
      <c r="F103" s="14" t="s">
        <v>151</v>
      </c>
      <c r="G103" s="14" t="s">
        <v>125</v>
      </c>
      <c r="H103" s="16" t="s">
        <v>4482</v>
      </c>
      <c r="I103" s="17" t="s">
        <v>119</v>
      </c>
      <c r="J103" s="16" t="s">
        <v>120</v>
      </c>
      <c r="K103" s="17" t="s">
        <v>148</v>
      </c>
      <c r="L103" s="17" t="s">
        <v>21</v>
      </c>
      <c r="M103" s="22" t="s">
        <v>23</v>
      </c>
      <c r="N103" s="17" t="s">
        <v>21</v>
      </c>
      <c r="O103" s="17" t="s">
        <v>24</v>
      </c>
      <c r="P103" s="17" t="s">
        <v>21</v>
      </c>
      <c r="Q103" s="17" t="s">
        <v>25</v>
      </c>
      <c r="R103" s="18" t="s">
        <v>26</v>
      </c>
      <c r="S103" s="18" t="s">
        <v>21</v>
      </c>
      <c r="T103" s="2"/>
    </row>
    <row r="104" spans="1:20" ht="15" thickBot="1">
      <c r="A104" s="44"/>
      <c r="B104" s="1"/>
      <c r="C104" s="38" t="s">
        <v>201</v>
      </c>
      <c r="D104" s="39"/>
      <c r="E104" s="39"/>
      <c r="F104" s="39"/>
      <c r="G104" s="39"/>
      <c r="H104" s="40"/>
      <c r="I104" s="41"/>
      <c r="J104" s="41"/>
      <c r="K104" s="39"/>
      <c r="L104" s="39"/>
      <c r="M104" s="41"/>
      <c r="N104" s="39"/>
      <c r="O104" s="39"/>
      <c r="P104" s="39"/>
      <c r="Q104" s="39"/>
      <c r="R104" s="42"/>
      <c r="S104" s="42"/>
      <c r="T104" s="2"/>
    </row>
    <row r="105" spans="1:20" ht="25.5" customHeight="1">
      <c r="A105" s="12">
        <v>61</v>
      </c>
      <c r="B105" s="1"/>
      <c r="C105" s="43" t="str">
        <f t="shared" ref="C105:C114" si="8">CONCATENATE(LEFT($C$35,2),"UUID.",A105)</f>
        <v>B.UUID.61</v>
      </c>
      <c r="D105" s="14" t="s">
        <v>203</v>
      </c>
      <c r="E105" s="14" t="s">
        <v>96</v>
      </c>
      <c r="F105" s="14" t="s">
        <v>151</v>
      </c>
      <c r="G105" s="14" t="s">
        <v>125</v>
      </c>
      <c r="H105" s="16" t="s">
        <v>4473</v>
      </c>
      <c r="I105" s="17" t="s">
        <v>60</v>
      </c>
      <c r="J105" s="16" t="s">
        <v>98</v>
      </c>
      <c r="K105" s="17" t="s">
        <v>148</v>
      </c>
      <c r="L105" s="17" t="s">
        <v>21</v>
      </c>
      <c r="M105" s="22" t="s">
        <v>23</v>
      </c>
      <c r="N105" s="17" t="s">
        <v>21</v>
      </c>
      <c r="O105" s="17" t="s">
        <v>24</v>
      </c>
      <c r="P105" s="17" t="s">
        <v>21</v>
      </c>
      <c r="Q105" s="17" t="s">
        <v>25</v>
      </c>
      <c r="R105" s="18" t="s">
        <v>26</v>
      </c>
      <c r="S105" s="18" t="s">
        <v>21</v>
      </c>
      <c r="T105" s="2"/>
    </row>
    <row r="106" spans="1:20" ht="25.5" customHeight="1">
      <c r="A106" s="12">
        <v>62</v>
      </c>
      <c r="B106" s="1"/>
      <c r="C106" s="43" t="str">
        <f t="shared" si="8"/>
        <v>B.UUID.62</v>
      </c>
      <c r="D106" s="67" t="s">
        <v>1229</v>
      </c>
      <c r="E106" s="14" t="s">
        <v>83</v>
      </c>
      <c r="F106" s="14" t="s">
        <v>151</v>
      </c>
      <c r="G106" s="14" t="s">
        <v>125</v>
      </c>
      <c r="H106" s="67" t="s">
        <v>4478</v>
      </c>
      <c r="I106" s="17" t="s">
        <v>83</v>
      </c>
      <c r="J106" s="16" t="s">
        <v>21</v>
      </c>
      <c r="K106" s="17" t="s">
        <v>148</v>
      </c>
      <c r="L106" s="17" t="s">
        <v>21</v>
      </c>
      <c r="M106" s="22" t="s">
        <v>23</v>
      </c>
      <c r="N106" s="17" t="s">
        <v>21</v>
      </c>
      <c r="O106" s="17" t="s">
        <v>24</v>
      </c>
      <c r="P106" s="17" t="s">
        <v>21</v>
      </c>
      <c r="Q106" s="17" t="s">
        <v>25</v>
      </c>
      <c r="R106" s="18" t="s">
        <v>26</v>
      </c>
      <c r="S106" s="18" t="s">
        <v>21</v>
      </c>
      <c r="T106" s="2"/>
    </row>
    <row r="107" spans="1:20" ht="25.5" customHeight="1">
      <c r="A107" s="12">
        <v>63</v>
      </c>
      <c r="B107" s="1"/>
      <c r="C107" s="43" t="str">
        <f t="shared" si="8"/>
        <v>B.UUID.63</v>
      </c>
      <c r="D107" s="67" t="s">
        <v>1232</v>
      </c>
      <c r="E107" s="14" t="s">
        <v>1112</v>
      </c>
      <c r="F107" s="14" t="s">
        <v>151</v>
      </c>
      <c r="G107" s="14" t="s">
        <v>125</v>
      </c>
      <c r="H107" s="67" t="s">
        <v>4477</v>
      </c>
      <c r="I107" s="17" t="s">
        <v>1112</v>
      </c>
      <c r="J107" s="16" t="s">
        <v>21</v>
      </c>
      <c r="K107" s="17" t="s">
        <v>148</v>
      </c>
      <c r="L107" s="17" t="s">
        <v>21</v>
      </c>
      <c r="M107" s="22" t="s">
        <v>23</v>
      </c>
      <c r="N107" s="17" t="s">
        <v>21</v>
      </c>
      <c r="O107" s="17" t="s">
        <v>24</v>
      </c>
      <c r="P107" s="17" t="s">
        <v>21</v>
      </c>
      <c r="Q107" s="17" t="s">
        <v>25</v>
      </c>
      <c r="R107" s="18" t="s">
        <v>26</v>
      </c>
      <c r="S107" s="18" t="s">
        <v>21</v>
      </c>
      <c r="T107" s="2"/>
    </row>
    <row r="108" spans="1:20" ht="25.5" customHeight="1">
      <c r="A108" s="12">
        <v>64</v>
      </c>
      <c r="B108" s="1"/>
      <c r="C108" s="43" t="str">
        <f t="shared" si="8"/>
        <v>B.UUID.64</v>
      </c>
      <c r="D108" s="67" t="s">
        <v>1234</v>
      </c>
      <c r="E108" s="14" t="s">
        <v>121</v>
      </c>
      <c r="F108" s="14" t="s">
        <v>151</v>
      </c>
      <c r="G108" s="14" t="s">
        <v>125</v>
      </c>
      <c r="H108" s="16"/>
      <c r="I108" s="17" t="s">
        <v>121</v>
      </c>
      <c r="J108" s="16" t="s">
        <v>21</v>
      </c>
      <c r="K108" s="17" t="s">
        <v>148</v>
      </c>
      <c r="L108" s="17" t="s">
        <v>21</v>
      </c>
      <c r="M108" s="22" t="s">
        <v>23</v>
      </c>
      <c r="N108" s="17" t="s">
        <v>21</v>
      </c>
      <c r="O108" s="17" t="s">
        <v>24</v>
      </c>
      <c r="P108" s="17" t="s">
        <v>21</v>
      </c>
      <c r="Q108" s="17" t="s">
        <v>25</v>
      </c>
      <c r="R108" s="18" t="s">
        <v>26</v>
      </c>
      <c r="S108" s="18" t="s">
        <v>21</v>
      </c>
      <c r="T108" s="2"/>
    </row>
    <row r="109" spans="1:20" ht="25.5" customHeight="1">
      <c r="A109" s="12">
        <v>65</v>
      </c>
      <c r="B109" s="1"/>
      <c r="C109" s="43" t="str">
        <f t="shared" si="8"/>
        <v>B.UUID.65</v>
      </c>
      <c r="D109" s="14" t="s">
        <v>204</v>
      </c>
      <c r="E109" s="14" t="s">
        <v>119</v>
      </c>
      <c r="F109" s="14" t="s">
        <v>151</v>
      </c>
      <c r="G109" s="14" t="s">
        <v>125</v>
      </c>
      <c r="H109" s="16" t="s">
        <v>4474</v>
      </c>
      <c r="I109" s="17" t="s">
        <v>119</v>
      </c>
      <c r="J109" s="16" t="s">
        <v>120</v>
      </c>
      <c r="K109" s="17" t="s">
        <v>148</v>
      </c>
      <c r="L109" s="17" t="s">
        <v>21</v>
      </c>
      <c r="M109" s="22" t="s">
        <v>23</v>
      </c>
      <c r="N109" s="17" t="s">
        <v>21</v>
      </c>
      <c r="O109" s="17" t="s">
        <v>24</v>
      </c>
      <c r="P109" s="17" t="s">
        <v>21</v>
      </c>
      <c r="Q109" s="17" t="s">
        <v>25</v>
      </c>
      <c r="R109" s="18" t="s">
        <v>26</v>
      </c>
      <c r="S109" s="18" t="s">
        <v>21</v>
      </c>
      <c r="T109" s="2"/>
    </row>
    <row r="110" spans="1:20" ht="25.5" customHeight="1">
      <c r="A110" s="12">
        <v>66</v>
      </c>
      <c r="B110" s="1"/>
      <c r="C110" s="43" t="str">
        <f t="shared" si="8"/>
        <v>B.UUID.66</v>
      </c>
      <c r="D110" s="14" t="s">
        <v>205</v>
      </c>
      <c r="E110" s="14" t="s">
        <v>121</v>
      </c>
      <c r="F110" s="14" t="s">
        <v>151</v>
      </c>
      <c r="G110" s="14" t="s">
        <v>125</v>
      </c>
      <c r="H110" s="16" t="s">
        <v>122</v>
      </c>
      <c r="I110" s="17" t="s">
        <v>121</v>
      </c>
      <c r="J110" s="16" t="s">
        <v>21</v>
      </c>
      <c r="K110" s="17" t="s">
        <v>148</v>
      </c>
      <c r="L110" s="17" t="s">
        <v>21</v>
      </c>
      <c r="M110" s="22" t="s">
        <v>23</v>
      </c>
      <c r="N110" s="17" t="s">
        <v>21</v>
      </c>
      <c r="O110" s="17" t="s">
        <v>24</v>
      </c>
      <c r="P110" s="17" t="s">
        <v>21</v>
      </c>
      <c r="Q110" s="17" t="s">
        <v>25</v>
      </c>
      <c r="R110" s="18" t="s">
        <v>26</v>
      </c>
      <c r="S110" s="18" t="s">
        <v>21</v>
      </c>
      <c r="T110" s="2"/>
    </row>
    <row r="111" spans="1:20" ht="25.5" customHeight="1">
      <c r="A111" s="12">
        <v>67</v>
      </c>
      <c r="B111" s="1"/>
      <c r="C111" s="43" t="str">
        <f t="shared" si="8"/>
        <v>B.UUID.67</v>
      </c>
      <c r="D111" s="67" t="s">
        <v>1238</v>
      </c>
      <c r="E111" s="14" t="s">
        <v>119</v>
      </c>
      <c r="F111" s="14" t="s">
        <v>151</v>
      </c>
      <c r="G111" s="14" t="s">
        <v>125</v>
      </c>
      <c r="H111" s="16" t="s">
        <v>206</v>
      </c>
      <c r="I111" s="17" t="s">
        <v>119</v>
      </c>
      <c r="J111" s="16" t="s">
        <v>120</v>
      </c>
      <c r="K111" s="17" t="s">
        <v>148</v>
      </c>
      <c r="L111" s="17" t="s">
        <v>21</v>
      </c>
      <c r="M111" s="22" t="s">
        <v>23</v>
      </c>
      <c r="N111" s="17" t="s">
        <v>21</v>
      </c>
      <c r="O111" s="17" t="s">
        <v>24</v>
      </c>
      <c r="P111" s="17" t="s">
        <v>21</v>
      </c>
      <c r="Q111" s="17" t="s">
        <v>25</v>
      </c>
      <c r="R111" s="18" t="s">
        <v>26</v>
      </c>
      <c r="S111" s="18" t="s">
        <v>21</v>
      </c>
      <c r="T111" s="2"/>
    </row>
    <row r="112" spans="1:20" ht="25.5" customHeight="1">
      <c r="A112" s="12">
        <v>68</v>
      </c>
      <c r="B112" s="1"/>
      <c r="C112" s="43" t="str">
        <f t="shared" si="8"/>
        <v>B.UUID.68</v>
      </c>
      <c r="D112" s="67" t="s">
        <v>1240</v>
      </c>
      <c r="E112" s="14" t="s">
        <v>121</v>
      </c>
      <c r="F112" s="14" t="s">
        <v>151</v>
      </c>
      <c r="G112" s="14" t="s">
        <v>125</v>
      </c>
      <c r="H112" s="16"/>
      <c r="I112" s="17" t="s">
        <v>121</v>
      </c>
      <c r="J112" s="16" t="s">
        <v>21</v>
      </c>
      <c r="K112" s="17" t="s">
        <v>148</v>
      </c>
      <c r="L112" s="17" t="s">
        <v>21</v>
      </c>
      <c r="M112" s="22" t="s">
        <v>23</v>
      </c>
      <c r="N112" s="17" t="s">
        <v>21</v>
      </c>
      <c r="O112" s="17" t="s">
        <v>24</v>
      </c>
      <c r="P112" s="17" t="s">
        <v>21</v>
      </c>
      <c r="Q112" s="17" t="s">
        <v>25</v>
      </c>
      <c r="R112" s="18" t="s">
        <v>26</v>
      </c>
      <c r="S112" s="18" t="s">
        <v>21</v>
      </c>
      <c r="T112" s="2"/>
    </row>
    <row r="113" spans="1:20" ht="25.5" customHeight="1">
      <c r="A113" s="12">
        <v>69</v>
      </c>
      <c r="B113" s="1"/>
      <c r="C113" s="43" t="str">
        <f t="shared" si="8"/>
        <v>B.UUID.69</v>
      </c>
      <c r="D113" s="14" t="s">
        <v>207</v>
      </c>
      <c r="E113" s="14" t="s">
        <v>119</v>
      </c>
      <c r="F113" s="14" t="s">
        <v>151</v>
      </c>
      <c r="G113" s="14" t="s">
        <v>125</v>
      </c>
      <c r="H113" s="16" t="s">
        <v>4475</v>
      </c>
      <c r="I113" s="17" t="s">
        <v>119</v>
      </c>
      <c r="J113" s="16" t="s">
        <v>120</v>
      </c>
      <c r="K113" s="17" t="s">
        <v>148</v>
      </c>
      <c r="L113" s="17" t="s">
        <v>21</v>
      </c>
      <c r="M113" s="22" t="s">
        <v>23</v>
      </c>
      <c r="N113" s="17" t="s">
        <v>21</v>
      </c>
      <c r="O113" s="17" t="s">
        <v>24</v>
      </c>
      <c r="P113" s="17" t="s">
        <v>21</v>
      </c>
      <c r="Q113" s="17" t="s">
        <v>25</v>
      </c>
      <c r="R113" s="18" t="s">
        <v>26</v>
      </c>
      <c r="S113" s="18" t="s">
        <v>21</v>
      </c>
      <c r="T113" s="2"/>
    </row>
    <row r="114" spans="1:20" ht="25.5" customHeight="1" thickBot="1">
      <c r="A114" s="12">
        <v>70</v>
      </c>
      <c r="B114" s="1"/>
      <c r="C114" s="43" t="str">
        <f t="shared" si="8"/>
        <v>B.UUID.70</v>
      </c>
      <c r="D114" s="14" t="s">
        <v>208</v>
      </c>
      <c r="E114" s="14" t="s">
        <v>119</v>
      </c>
      <c r="F114" s="14" t="s">
        <v>151</v>
      </c>
      <c r="G114" s="14" t="s">
        <v>125</v>
      </c>
      <c r="H114" s="16" t="s">
        <v>4476</v>
      </c>
      <c r="I114" s="17" t="s">
        <v>119</v>
      </c>
      <c r="J114" s="16" t="s">
        <v>120</v>
      </c>
      <c r="K114" s="17" t="s">
        <v>148</v>
      </c>
      <c r="L114" s="17" t="s">
        <v>21</v>
      </c>
      <c r="M114" s="22" t="s">
        <v>23</v>
      </c>
      <c r="N114" s="17" t="s">
        <v>21</v>
      </c>
      <c r="O114" s="17" t="s">
        <v>24</v>
      </c>
      <c r="P114" s="17" t="s">
        <v>21</v>
      </c>
      <c r="Q114" s="17" t="s">
        <v>25</v>
      </c>
      <c r="R114" s="18" t="s">
        <v>26</v>
      </c>
      <c r="S114" s="18" t="s">
        <v>21</v>
      </c>
      <c r="T114" s="2"/>
    </row>
    <row r="115" spans="1:20" ht="15" thickBot="1">
      <c r="A115" s="44"/>
      <c r="B115" s="1"/>
      <c r="C115" s="45" t="s">
        <v>209</v>
      </c>
      <c r="D115" s="46"/>
      <c r="E115" s="46"/>
      <c r="F115" s="46"/>
      <c r="G115" s="46"/>
      <c r="H115" s="47"/>
      <c r="I115" s="48"/>
      <c r="J115" s="48"/>
      <c r="K115" s="46"/>
      <c r="L115" s="46"/>
      <c r="M115" s="48"/>
      <c r="N115" s="46"/>
      <c r="O115" s="46"/>
      <c r="P115" s="46"/>
      <c r="Q115" s="46"/>
      <c r="R115" s="49"/>
      <c r="S115" s="49"/>
      <c r="T115" s="2"/>
    </row>
    <row r="116" spans="1:20" ht="22.5" customHeight="1">
      <c r="A116" s="12">
        <v>71</v>
      </c>
      <c r="B116" s="1"/>
      <c r="C116" s="43" t="str">
        <f t="shared" ref="C116:C135" si="9">CONCATENATE(LEFT($C$35,2),"UUID.",A116)</f>
        <v>B.UUID.71</v>
      </c>
      <c r="D116" s="14" t="s">
        <v>210</v>
      </c>
      <c r="E116" s="14" t="s">
        <v>124</v>
      </c>
      <c r="F116" s="14" t="s">
        <v>151</v>
      </c>
      <c r="G116" s="14" t="s">
        <v>125</v>
      </c>
      <c r="H116" s="16" t="s">
        <v>211</v>
      </c>
      <c r="I116" s="17" t="s">
        <v>60</v>
      </c>
      <c r="J116" s="16" t="s">
        <v>126</v>
      </c>
      <c r="K116" s="17" t="s">
        <v>148</v>
      </c>
      <c r="L116" s="17" t="s">
        <v>21</v>
      </c>
      <c r="M116" s="22" t="e">
        <f>"Démandé si pour question " &amp;#REF!&amp; ", Réponse = 1.Oui, OU si pour question " &amp;#REF!&amp; ", Réponse = 1.Oui, OU si pour question " &amp;C62&amp; ", Réponse = 1.Oui, OU si pour question " &amp;#REF!&amp; ", Réponse = 1.Oui, OU si pour question " &amp;#REF!&amp; ", Réponse = 1.Oui, OU si pour question " &amp;C51&amp; ", Réponse = 1.Oui      "</f>
        <v>#REF!</v>
      </c>
      <c r="N116" s="17" t="s">
        <v>21</v>
      </c>
      <c r="O116" s="17" t="s">
        <v>24</v>
      </c>
      <c r="P116" s="17" t="s">
        <v>21</v>
      </c>
      <c r="Q116" s="17" t="s">
        <v>25</v>
      </c>
      <c r="R116" s="18" t="s">
        <v>26</v>
      </c>
      <c r="S116" s="18" t="s">
        <v>21</v>
      </c>
      <c r="T116" s="2"/>
    </row>
    <row r="117" spans="1:20" ht="22.5" customHeight="1">
      <c r="A117" s="12">
        <v>72</v>
      </c>
      <c r="B117" s="1"/>
      <c r="C117" s="43" t="str">
        <f t="shared" si="9"/>
        <v>B.UUID.72</v>
      </c>
      <c r="D117" s="14" t="s">
        <v>212</v>
      </c>
      <c r="E117" s="14" t="s">
        <v>127</v>
      </c>
      <c r="F117" s="14" t="s">
        <v>151</v>
      </c>
      <c r="G117" s="14" t="s">
        <v>125</v>
      </c>
      <c r="H117" s="16" t="s">
        <v>213</v>
      </c>
      <c r="I117" s="17" t="s">
        <v>92</v>
      </c>
      <c r="J117" s="16" t="s">
        <v>128</v>
      </c>
      <c r="K117" s="17" t="s">
        <v>148</v>
      </c>
      <c r="L117" s="17" t="s">
        <v>21</v>
      </c>
      <c r="M117" s="22" t="str">
        <f>"Démandé si pour question " &amp;C116&amp; ", Réponse = 2. Oui, les prix augmenteront."</f>
        <v>Démandé si pour question B.UUID.71, Réponse = 2. Oui, les prix augmenteront.</v>
      </c>
      <c r="N117" s="17" t="s">
        <v>21</v>
      </c>
      <c r="O117" s="17" t="s">
        <v>24</v>
      </c>
      <c r="P117" s="17" t="s">
        <v>21</v>
      </c>
      <c r="Q117" s="17" t="s">
        <v>25</v>
      </c>
      <c r="R117" s="18" t="s">
        <v>26</v>
      </c>
      <c r="S117" s="18" t="s">
        <v>21</v>
      </c>
      <c r="T117" s="2"/>
    </row>
    <row r="118" spans="1:20" ht="22.5" customHeight="1">
      <c r="A118" s="12">
        <f t="shared" ref="A118:A135" si="10">A117+1</f>
        <v>73</v>
      </c>
      <c r="B118" s="1"/>
      <c r="C118" s="43" t="str">
        <f t="shared" si="9"/>
        <v>B.UUID.73</v>
      </c>
      <c r="D118" s="14" t="s">
        <v>214</v>
      </c>
      <c r="E118" s="14" t="s">
        <v>83</v>
      </c>
      <c r="F118" s="14" t="s">
        <v>151</v>
      </c>
      <c r="G118" s="14" t="s">
        <v>125</v>
      </c>
      <c r="H118" s="16" t="s">
        <v>50</v>
      </c>
      <c r="I118" s="17" t="s">
        <v>83</v>
      </c>
      <c r="J118" s="16" t="s">
        <v>83</v>
      </c>
      <c r="K118" s="17" t="s">
        <v>148</v>
      </c>
      <c r="L118" s="17" t="s">
        <v>21</v>
      </c>
      <c r="M118" s="22" t="str">
        <f>"Démandé si pour question " &amp;C117&amp; ", Réponse = 11.Autre."</f>
        <v>Démandé si pour question B.UUID.72, Réponse = 11.Autre.</v>
      </c>
      <c r="N118" s="17" t="s">
        <v>21</v>
      </c>
      <c r="O118" s="17" t="s">
        <v>24</v>
      </c>
      <c r="P118" s="17" t="s">
        <v>21</v>
      </c>
      <c r="Q118" s="17" t="s">
        <v>25</v>
      </c>
      <c r="R118" s="18" t="s">
        <v>26</v>
      </c>
      <c r="S118" s="18" t="s">
        <v>21</v>
      </c>
      <c r="T118" s="2"/>
    </row>
    <row r="119" spans="1:20" ht="22.5" customHeight="1">
      <c r="A119" s="12">
        <f t="shared" si="10"/>
        <v>74</v>
      </c>
      <c r="B119" s="1"/>
      <c r="C119" s="43" t="str">
        <f t="shared" si="9"/>
        <v>B.UUID.74</v>
      </c>
      <c r="D119" s="14" t="s">
        <v>215</v>
      </c>
      <c r="E119" s="14" t="s">
        <v>129</v>
      </c>
      <c r="F119" s="14" t="s">
        <v>151</v>
      </c>
      <c r="G119" s="14" t="s">
        <v>125</v>
      </c>
      <c r="H119" s="16" t="s">
        <v>216</v>
      </c>
      <c r="I119" s="17" t="s">
        <v>92</v>
      </c>
      <c r="J119" s="16" t="s">
        <v>130</v>
      </c>
      <c r="K119" s="17" t="s">
        <v>148</v>
      </c>
      <c r="L119" s="17" t="s">
        <v>21</v>
      </c>
      <c r="M119" s="22" t="str">
        <f>"Démandé si pour question " &amp;C116&amp; ", Réponse = 2. Oui, les prix augmenteront."</f>
        <v>Démandé si pour question B.UUID.71, Réponse = 2. Oui, les prix augmenteront.</v>
      </c>
      <c r="N119" s="17" t="s">
        <v>21</v>
      </c>
      <c r="O119" s="17" t="s">
        <v>24</v>
      </c>
      <c r="P119" s="17" t="s">
        <v>21</v>
      </c>
      <c r="Q119" s="17" t="s">
        <v>25</v>
      </c>
      <c r="R119" s="18" t="s">
        <v>26</v>
      </c>
      <c r="S119" s="18" t="s">
        <v>21</v>
      </c>
      <c r="T119" s="2"/>
    </row>
    <row r="120" spans="1:20" ht="22.5" customHeight="1" thickBot="1">
      <c r="A120" s="12">
        <f t="shared" si="10"/>
        <v>75</v>
      </c>
      <c r="B120" s="1"/>
      <c r="C120" s="43" t="str">
        <f t="shared" si="9"/>
        <v>B.UUID.75</v>
      </c>
      <c r="D120" s="14" t="s">
        <v>217</v>
      </c>
      <c r="E120" s="14" t="s">
        <v>83</v>
      </c>
      <c r="F120" s="14" t="s">
        <v>151</v>
      </c>
      <c r="G120" s="14" t="s">
        <v>125</v>
      </c>
      <c r="H120" s="16" t="s">
        <v>50</v>
      </c>
      <c r="I120" s="17" t="s">
        <v>83</v>
      </c>
      <c r="J120" s="16" t="s">
        <v>83</v>
      </c>
      <c r="K120" s="17" t="s">
        <v>148</v>
      </c>
      <c r="L120" s="17" t="s">
        <v>21</v>
      </c>
      <c r="M120" s="22" t="str">
        <f>"Démandé si pour question " &amp;C119&amp; ", Réponse = 12.Autre."</f>
        <v>Démandé si pour question B.UUID.74, Réponse = 12.Autre.</v>
      </c>
      <c r="N120" s="17" t="s">
        <v>21</v>
      </c>
      <c r="O120" s="17" t="s">
        <v>24</v>
      </c>
      <c r="P120" s="17" t="s">
        <v>21</v>
      </c>
      <c r="Q120" s="17" t="s">
        <v>25</v>
      </c>
      <c r="R120" s="18" t="s">
        <v>26</v>
      </c>
      <c r="S120" s="18" t="s">
        <v>21</v>
      </c>
      <c r="T120" s="2"/>
    </row>
    <row r="121" spans="1:20" ht="15" thickBot="1">
      <c r="A121" s="44"/>
      <c r="B121" s="1"/>
      <c r="C121" s="45" t="s">
        <v>218</v>
      </c>
      <c r="D121" s="46"/>
      <c r="E121" s="46"/>
      <c r="F121" s="46"/>
      <c r="G121" s="46"/>
      <c r="H121" s="47"/>
      <c r="I121" s="48"/>
      <c r="J121" s="48"/>
      <c r="K121" s="46"/>
      <c r="L121" s="46"/>
      <c r="M121" s="48"/>
      <c r="N121" s="46"/>
      <c r="O121" s="46"/>
      <c r="P121" s="46"/>
      <c r="Q121" s="46"/>
      <c r="R121" s="49"/>
      <c r="S121" s="49"/>
      <c r="T121" s="2"/>
    </row>
    <row r="122" spans="1:20" ht="22.5" customHeight="1">
      <c r="A122" s="12">
        <f>A120+1</f>
        <v>76</v>
      </c>
      <c r="B122" s="1"/>
      <c r="C122" s="43" t="str">
        <f t="shared" si="9"/>
        <v>B.UUID.76</v>
      </c>
      <c r="D122" s="14" t="s">
        <v>219</v>
      </c>
      <c r="E122" s="14" t="s">
        <v>131</v>
      </c>
      <c r="F122" s="14" t="s">
        <v>151</v>
      </c>
      <c r="G122" s="14" t="s">
        <v>125</v>
      </c>
      <c r="H122" s="25" t="s">
        <v>220</v>
      </c>
      <c r="I122" s="17" t="s">
        <v>60</v>
      </c>
      <c r="J122" s="16" t="s">
        <v>132</v>
      </c>
      <c r="K122" s="17" t="s">
        <v>148</v>
      </c>
      <c r="L122" s="17" t="s">
        <v>21</v>
      </c>
      <c r="M122" s="22" t="e">
        <f>M116</f>
        <v>#REF!</v>
      </c>
      <c r="N122" s="17" t="s">
        <v>21</v>
      </c>
      <c r="O122" s="17" t="s">
        <v>24</v>
      </c>
      <c r="P122" s="17" t="s">
        <v>21</v>
      </c>
      <c r="Q122" s="17" t="s">
        <v>25</v>
      </c>
      <c r="R122" s="18" t="s">
        <v>26</v>
      </c>
      <c r="S122" s="18" t="s">
        <v>21</v>
      </c>
      <c r="T122" s="2"/>
    </row>
    <row r="123" spans="1:20" ht="22.5" customHeight="1">
      <c r="A123" s="12">
        <f t="shared" si="10"/>
        <v>77</v>
      </c>
      <c r="B123" s="1"/>
      <c r="C123" s="43" t="str">
        <f t="shared" si="9"/>
        <v>B.UUID.77</v>
      </c>
      <c r="D123" s="14" t="s">
        <v>221</v>
      </c>
      <c r="E123" s="14" t="s">
        <v>83</v>
      </c>
      <c r="F123" s="14" t="s">
        <v>151</v>
      </c>
      <c r="G123" s="14" t="s">
        <v>125</v>
      </c>
      <c r="H123" s="25" t="s">
        <v>50</v>
      </c>
      <c r="I123" s="17" t="s">
        <v>83</v>
      </c>
      <c r="J123" s="16" t="s">
        <v>83</v>
      </c>
      <c r="K123" s="17" t="s">
        <v>148</v>
      </c>
      <c r="L123" s="17" t="s">
        <v>21</v>
      </c>
      <c r="M123" s="22" t="str">
        <f>"Démandé si pour question " &amp;C122&amp; ", Réponse = 3.Autre."</f>
        <v>Démandé si pour question B.UUID.76, Réponse = 3.Autre.</v>
      </c>
      <c r="N123" s="17" t="s">
        <v>21</v>
      </c>
      <c r="O123" s="17" t="s">
        <v>24</v>
      </c>
      <c r="P123" s="17" t="s">
        <v>21</v>
      </c>
      <c r="Q123" s="17" t="s">
        <v>25</v>
      </c>
      <c r="R123" s="18" t="s">
        <v>26</v>
      </c>
      <c r="S123" s="18" t="s">
        <v>21</v>
      </c>
      <c r="T123" s="2"/>
    </row>
    <row r="124" spans="1:20" ht="22.5" customHeight="1">
      <c r="A124" s="12">
        <f t="shared" si="10"/>
        <v>78</v>
      </c>
      <c r="B124" s="1"/>
      <c r="C124" s="43" t="str">
        <f t="shared" si="9"/>
        <v>B.UUID.78</v>
      </c>
      <c r="D124" s="14" t="s">
        <v>222</v>
      </c>
      <c r="E124" s="14" t="s">
        <v>133</v>
      </c>
      <c r="F124" s="14" t="s">
        <v>151</v>
      </c>
      <c r="G124" s="14" t="s">
        <v>125</v>
      </c>
      <c r="H124" s="25" t="s">
        <v>223</v>
      </c>
      <c r="I124" s="17" t="s">
        <v>60</v>
      </c>
      <c r="J124" s="16" t="s">
        <v>134</v>
      </c>
      <c r="K124" s="17" t="s">
        <v>148</v>
      </c>
      <c r="L124" s="17" t="s">
        <v>21</v>
      </c>
      <c r="M124" s="22" t="str">
        <f>"Démandé si pour question " &amp;C122&amp; ", Réponse = 1.Oui."</f>
        <v>Démandé si pour question B.UUID.76, Réponse = 1.Oui.</v>
      </c>
      <c r="N124" s="17" t="s">
        <v>21</v>
      </c>
      <c r="O124" s="17" t="s">
        <v>24</v>
      </c>
      <c r="P124" s="17" t="s">
        <v>21</v>
      </c>
      <c r="Q124" s="17" t="s">
        <v>25</v>
      </c>
      <c r="R124" s="18" t="s">
        <v>26</v>
      </c>
      <c r="S124" s="18" t="s">
        <v>21</v>
      </c>
      <c r="T124" s="2"/>
    </row>
    <row r="125" spans="1:20" ht="22.5" customHeight="1">
      <c r="A125" s="12">
        <f t="shared" si="10"/>
        <v>79</v>
      </c>
      <c r="B125" s="1"/>
      <c r="C125" s="43" t="str">
        <f t="shared" si="9"/>
        <v>B.UUID.79</v>
      </c>
      <c r="D125" s="14" t="s">
        <v>224</v>
      </c>
      <c r="E125" s="14" t="s">
        <v>83</v>
      </c>
      <c r="F125" s="14" t="s">
        <v>151</v>
      </c>
      <c r="G125" s="14" t="s">
        <v>125</v>
      </c>
      <c r="H125" s="25" t="s">
        <v>50</v>
      </c>
      <c r="I125" s="17" t="s">
        <v>83</v>
      </c>
      <c r="J125" s="16" t="s">
        <v>83</v>
      </c>
      <c r="K125" s="17" t="s">
        <v>148</v>
      </c>
      <c r="L125" s="17" t="s">
        <v>21</v>
      </c>
      <c r="M125" s="22" t="str">
        <f>"Démandé si pour question " &amp;C124&amp; ", Réponse = Autre."</f>
        <v>Démandé si pour question B.UUID.78, Réponse = Autre.</v>
      </c>
      <c r="N125" s="17" t="s">
        <v>21</v>
      </c>
      <c r="O125" s="17" t="s">
        <v>24</v>
      </c>
      <c r="P125" s="17" t="s">
        <v>21</v>
      </c>
      <c r="Q125" s="17" t="s">
        <v>25</v>
      </c>
      <c r="R125" s="18" t="s">
        <v>26</v>
      </c>
      <c r="S125" s="18" t="s">
        <v>21</v>
      </c>
      <c r="T125" s="2"/>
    </row>
    <row r="126" spans="1:20" ht="22.5" customHeight="1">
      <c r="A126" s="12">
        <f t="shared" si="10"/>
        <v>80</v>
      </c>
      <c r="B126" s="1"/>
      <c r="C126" s="43" t="str">
        <f t="shared" si="9"/>
        <v>B.UUID.80</v>
      </c>
      <c r="D126" s="14" t="s">
        <v>225</v>
      </c>
      <c r="E126" s="14" t="s">
        <v>133</v>
      </c>
      <c r="F126" s="14" t="s">
        <v>151</v>
      </c>
      <c r="G126" s="14" t="s">
        <v>125</v>
      </c>
      <c r="H126" s="25" t="s">
        <v>226</v>
      </c>
      <c r="I126" s="17" t="s">
        <v>60</v>
      </c>
      <c r="J126" s="16" t="s">
        <v>135</v>
      </c>
      <c r="K126" s="17" t="s">
        <v>148</v>
      </c>
      <c r="L126" s="17" t="s">
        <v>21</v>
      </c>
      <c r="M126" s="22" t="str">
        <f>"Démandé si pour question " &amp;C122&amp; ", Réponse = 2.Non."</f>
        <v>Démandé si pour question B.UUID.76, Réponse = 2.Non.</v>
      </c>
      <c r="N126" s="17" t="s">
        <v>21</v>
      </c>
      <c r="O126" s="17" t="s">
        <v>24</v>
      </c>
      <c r="P126" s="17" t="s">
        <v>21</v>
      </c>
      <c r="Q126" s="17" t="s">
        <v>25</v>
      </c>
      <c r="R126" s="18" t="s">
        <v>26</v>
      </c>
      <c r="S126" s="18" t="s">
        <v>21</v>
      </c>
      <c r="T126" s="2"/>
    </row>
    <row r="127" spans="1:20" ht="22.5" customHeight="1">
      <c r="A127" s="12">
        <f t="shared" si="10"/>
        <v>81</v>
      </c>
      <c r="B127" s="1"/>
      <c r="C127" s="43" t="str">
        <f t="shared" si="9"/>
        <v>B.UUID.81</v>
      </c>
      <c r="D127" s="14" t="s">
        <v>227</v>
      </c>
      <c r="E127" s="14" t="s">
        <v>83</v>
      </c>
      <c r="F127" s="14" t="s">
        <v>151</v>
      </c>
      <c r="G127" s="14" t="s">
        <v>125</v>
      </c>
      <c r="H127" s="25" t="s">
        <v>50</v>
      </c>
      <c r="I127" s="17" t="s">
        <v>83</v>
      </c>
      <c r="J127" s="16" t="s">
        <v>83</v>
      </c>
      <c r="K127" s="17" t="s">
        <v>148</v>
      </c>
      <c r="L127" s="17" t="s">
        <v>21</v>
      </c>
      <c r="M127" s="22" t="str">
        <f>"Démandé si pour question " &amp;C126&amp; ", Réponse = 8.Autre."</f>
        <v>Démandé si pour question B.UUID.80, Réponse = 8.Autre.</v>
      </c>
      <c r="N127" s="17" t="s">
        <v>21</v>
      </c>
      <c r="O127" s="17" t="s">
        <v>24</v>
      </c>
      <c r="P127" s="17" t="s">
        <v>21</v>
      </c>
      <c r="Q127" s="17" t="s">
        <v>25</v>
      </c>
      <c r="R127" s="18" t="s">
        <v>26</v>
      </c>
      <c r="S127" s="18" t="s">
        <v>21</v>
      </c>
      <c r="T127" s="2"/>
    </row>
    <row r="128" spans="1:20" ht="22.5" customHeight="1">
      <c r="A128" s="12">
        <f t="shared" si="10"/>
        <v>82</v>
      </c>
      <c r="B128" s="1"/>
      <c r="C128" s="43" t="str">
        <f t="shared" si="9"/>
        <v>B.UUID.82</v>
      </c>
      <c r="D128" s="14" t="s">
        <v>228</v>
      </c>
      <c r="E128" s="14" t="s">
        <v>131</v>
      </c>
      <c r="F128" s="14" t="s">
        <v>151</v>
      </c>
      <c r="G128" s="14" t="s">
        <v>125</v>
      </c>
      <c r="H128" s="16" t="s">
        <v>229</v>
      </c>
      <c r="I128" s="17" t="s">
        <v>60</v>
      </c>
      <c r="J128" s="16" t="s">
        <v>132</v>
      </c>
      <c r="K128" s="17" t="s">
        <v>148</v>
      </c>
      <c r="L128" s="17" t="s">
        <v>21</v>
      </c>
      <c r="M128" s="22" t="e">
        <f>M116</f>
        <v>#REF!</v>
      </c>
      <c r="N128" s="17" t="s">
        <v>21</v>
      </c>
      <c r="O128" s="17" t="s">
        <v>24</v>
      </c>
      <c r="P128" s="17" t="s">
        <v>21</v>
      </c>
      <c r="Q128" s="17" t="s">
        <v>25</v>
      </c>
      <c r="R128" s="18" t="s">
        <v>26</v>
      </c>
      <c r="S128" s="18" t="s">
        <v>21</v>
      </c>
      <c r="T128" s="2"/>
    </row>
    <row r="129" spans="1:20" ht="22.5" customHeight="1">
      <c r="A129" s="12">
        <f t="shared" si="10"/>
        <v>83</v>
      </c>
      <c r="B129" s="1"/>
      <c r="C129" s="43" t="str">
        <f t="shared" si="9"/>
        <v>B.UUID.83</v>
      </c>
      <c r="D129" s="14" t="s">
        <v>230</v>
      </c>
      <c r="E129" s="14" t="s">
        <v>136</v>
      </c>
      <c r="F129" s="14" t="s">
        <v>151</v>
      </c>
      <c r="G129" s="14" t="s">
        <v>125</v>
      </c>
      <c r="H129" s="16" t="s">
        <v>137</v>
      </c>
      <c r="I129" s="17" t="s">
        <v>92</v>
      </c>
      <c r="J129" s="16" t="s">
        <v>138</v>
      </c>
      <c r="K129" s="17" t="s">
        <v>148</v>
      </c>
      <c r="L129" s="17" t="s">
        <v>139</v>
      </c>
      <c r="M129" s="17" t="s">
        <v>23</v>
      </c>
      <c r="N129" s="17" t="s">
        <v>21</v>
      </c>
      <c r="O129" s="17" t="s">
        <v>24</v>
      </c>
      <c r="P129" s="17" t="s">
        <v>21</v>
      </c>
      <c r="Q129" s="17" t="s">
        <v>25</v>
      </c>
      <c r="R129" s="18" t="s">
        <v>26</v>
      </c>
      <c r="S129" s="18" t="s">
        <v>21</v>
      </c>
      <c r="T129" s="2"/>
    </row>
    <row r="130" spans="1:20" ht="22.5" customHeight="1">
      <c r="A130" s="12">
        <f t="shared" si="10"/>
        <v>84</v>
      </c>
      <c r="B130" s="1"/>
      <c r="C130" s="43" t="str">
        <f t="shared" si="9"/>
        <v>B.UUID.84</v>
      </c>
      <c r="D130" s="14" t="s">
        <v>231</v>
      </c>
      <c r="E130" s="14" t="s">
        <v>136</v>
      </c>
      <c r="F130" s="14" t="s">
        <v>151</v>
      </c>
      <c r="G130" s="14" t="s">
        <v>125</v>
      </c>
      <c r="H130" s="16" t="s">
        <v>140</v>
      </c>
      <c r="I130" s="17" t="s">
        <v>92</v>
      </c>
      <c r="J130" s="16" t="s">
        <v>138</v>
      </c>
      <c r="K130" s="17" t="s">
        <v>148</v>
      </c>
      <c r="L130" s="17" t="s">
        <v>139</v>
      </c>
      <c r="M130" s="17" t="s">
        <v>23</v>
      </c>
      <c r="N130" s="17" t="s">
        <v>21</v>
      </c>
      <c r="O130" s="17" t="s">
        <v>24</v>
      </c>
      <c r="P130" s="17" t="s">
        <v>21</v>
      </c>
      <c r="Q130" s="17" t="s">
        <v>25</v>
      </c>
      <c r="R130" s="18" t="s">
        <v>26</v>
      </c>
      <c r="S130" s="18" t="s">
        <v>21</v>
      </c>
      <c r="T130" s="2"/>
    </row>
    <row r="131" spans="1:20" ht="22.5" customHeight="1">
      <c r="A131" s="12">
        <f t="shared" si="10"/>
        <v>85</v>
      </c>
      <c r="B131" s="1"/>
      <c r="C131" s="43" t="str">
        <f t="shared" si="9"/>
        <v>B.UUID.85</v>
      </c>
      <c r="D131" s="14" t="s">
        <v>232</v>
      </c>
      <c r="E131" s="14" t="s">
        <v>141</v>
      </c>
      <c r="F131" s="14" t="s">
        <v>151</v>
      </c>
      <c r="G131" s="14" t="s">
        <v>125</v>
      </c>
      <c r="H131" s="16" t="s">
        <v>142</v>
      </c>
      <c r="I131" s="17" t="s">
        <v>60</v>
      </c>
      <c r="J131" s="16" t="s">
        <v>143</v>
      </c>
      <c r="K131" s="17" t="s">
        <v>148</v>
      </c>
      <c r="L131" s="17" t="s">
        <v>21</v>
      </c>
      <c r="M131" s="17" t="s">
        <v>23</v>
      </c>
      <c r="N131" s="17" t="s">
        <v>21</v>
      </c>
      <c r="O131" s="17" t="s">
        <v>24</v>
      </c>
      <c r="P131" s="17" t="s">
        <v>21</v>
      </c>
      <c r="Q131" s="17" t="s">
        <v>25</v>
      </c>
      <c r="R131" s="18" t="s">
        <v>26</v>
      </c>
      <c r="S131" s="18" t="s">
        <v>21</v>
      </c>
      <c r="T131" s="2"/>
    </row>
    <row r="132" spans="1:20" ht="22.5" customHeight="1">
      <c r="A132" s="12">
        <f t="shared" si="10"/>
        <v>86</v>
      </c>
      <c r="B132" s="1"/>
      <c r="C132" s="43" t="str">
        <f t="shared" si="9"/>
        <v>B.UUID.86</v>
      </c>
      <c r="D132" s="14" t="s">
        <v>233</v>
      </c>
      <c r="E132" s="14" t="s">
        <v>136</v>
      </c>
      <c r="F132" s="14" t="s">
        <v>151</v>
      </c>
      <c r="G132" s="14" t="s">
        <v>125</v>
      </c>
      <c r="H132" s="16" t="s">
        <v>144</v>
      </c>
      <c r="I132" s="17" t="s">
        <v>92</v>
      </c>
      <c r="J132" s="16" t="s">
        <v>138</v>
      </c>
      <c r="K132" s="17" t="s">
        <v>148</v>
      </c>
      <c r="L132" s="17" t="s">
        <v>139</v>
      </c>
      <c r="M132" s="22" t="str">
        <f>"Démandé si pour question " &amp;C131&amp; ", Réponse = 1.Oui."</f>
        <v>Démandé si pour question B.UUID.85, Réponse = 1.Oui.</v>
      </c>
      <c r="N132" s="17" t="s">
        <v>21</v>
      </c>
      <c r="O132" s="17" t="s">
        <v>24</v>
      </c>
      <c r="P132" s="17" t="s">
        <v>21</v>
      </c>
      <c r="Q132" s="17" t="s">
        <v>25</v>
      </c>
      <c r="R132" s="18" t="s">
        <v>26</v>
      </c>
      <c r="S132" s="18" t="s">
        <v>21</v>
      </c>
      <c r="T132" s="2"/>
    </row>
    <row r="133" spans="1:20" ht="22.5" customHeight="1">
      <c r="A133" s="12">
        <f t="shared" si="10"/>
        <v>87</v>
      </c>
      <c r="B133" s="1"/>
      <c r="C133" s="43" t="str">
        <f t="shared" si="9"/>
        <v>B.UUID.87</v>
      </c>
      <c r="D133" s="14" t="s">
        <v>234</v>
      </c>
      <c r="E133" s="14" t="s">
        <v>83</v>
      </c>
      <c r="F133" s="14" t="s">
        <v>151</v>
      </c>
      <c r="G133" s="14" t="s">
        <v>125</v>
      </c>
      <c r="H133" s="16" t="s">
        <v>50</v>
      </c>
      <c r="I133" s="17" t="s">
        <v>83</v>
      </c>
      <c r="J133" s="16" t="s">
        <v>83</v>
      </c>
      <c r="K133" s="17" t="s">
        <v>148</v>
      </c>
      <c r="L133" s="17" t="s">
        <v>21</v>
      </c>
      <c r="M133" s="22" t="str">
        <f>"Démandé si pour question " &amp;C132&amp; ", Réponse = 7.Autre."</f>
        <v>Démandé si pour question B.UUID.86, Réponse = 7.Autre.</v>
      </c>
      <c r="N133" s="17" t="s">
        <v>21</v>
      </c>
      <c r="O133" s="17" t="s">
        <v>24</v>
      </c>
      <c r="P133" s="17" t="s">
        <v>21</v>
      </c>
      <c r="Q133" s="17" t="s">
        <v>25</v>
      </c>
      <c r="R133" s="18" t="s">
        <v>26</v>
      </c>
      <c r="S133" s="18" t="s">
        <v>21</v>
      </c>
      <c r="T133" s="2"/>
    </row>
    <row r="134" spans="1:20" ht="22.5" customHeight="1">
      <c r="A134" s="12">
        <f t="shared" si="10"/>
        <v>88</v>
      </c>
      <c r="B134" s="1"/>
      <c r="C134" s="43" t="str">
        <f t="shared" si="9"/>
        <v>B.UUID.88</v>
      </c>
      <c r="D134" s="14" t="s">
        <v>235</v>
      </c>
      <c r="E134" s="14" t="s">
        <v>145</v>
      </c>
      <c r="F134" s="14" t="s">
        <v>151</v>
      </c>
      <c r="G134" s="14" t="s">
        <v>125</v>
      </c>
      <c r="H134" s="16" t="s">
        <v>146</v>
      </c>
      <c r="I134" s="17" t="s">
        <v>92</v>
      </c>
      <c r="J134" s="16" t="s">
        <v>147</v>
      </c>
      <c r="K134" s="17" t="s">
        <v>148</v>
      </c>
      <c r="L134" s="17" t="s">
        <v>21</v>
      </c>
      <c r="M134" s="22" t="str">
        <f>"Démandé si pour question " &amp;C131&amp; ", Réponse = 1.Oui."</f>
        <v>Démandé si pour question B.UUID.85, Réponse = 1.Oui.</v>
      </c>
      <c r="N134" s="17" t="s">
        <v>21</v>
      </c>
      <c r="O134" s="17" t="s">
        <v>24</v>
      </c>
      <c r="P134" s="17" t="s">
        <v>21</v>
      </c>
      <c r="Q134" s="17" t="s">
        <v>25</v>
      </c>
      <c r="R134" s="18" t="s">
        <v>26</v>
      </c>
      <c r="S134" s="18" t="s">
        <v>21</v>
      </c>
      <c r="T134" s="2"/>
    </row>
    <row r="135" spans="1:20" ht="22.5" customHeight="1" thickBot="1">
      <c r="A135" s="12">
        <f t="shared" si="10"/>
        <v>89</v>
      </c>
      <c r="B135" s="1"/>
      <c r="C135" s="43" t="str">
        <f t="shared" si="9"/>
        <v>B.UUID.89</v>
      </c>
      <c r="D135" s="14" t="s">
        <v>236</v>
      </c>
      <c r="E135" s="14" t="s">
        <v>83</v>
      </c>
      <c r="F135" s="14" t="s">
        <v>151</v>
      </c>
      <c r="G135" s="14" t="s">
        <v>125</v>
      </c>
      <c r="H135" s="16" t="s">
        <v>50</v>
      </c>
      <c r="I135" s="17" t="s">
        <v>83</v>
      </c>
      <c r="J135" s="16" t="s">
        <v>83</v>
      </c>
      <c r="K135" s="17" t="s">
        <v>148</v>
      </c>
      <c r="L135" s="17" t="s">
        <v>21</v>
      </c>
      <c r="M135" s="22" t="str">
        <f>"Démandé si pour question " &amp;C134&amp; ", Réponse = 9.Autre."</f>
        <v>Démandé si pour question B.UUID.88, Réponse = 9.Autre.</v>
      </c>
      <c r="N135" s="17" t="s">
        <v>21</v>
      </c>
      <c r="O135" s="17" t="s">
        <v>24</v>
      </c>
      <c r="P135" s="17" t="s">
        <v>21</v>
      </c>
      <c r="Q135" s="17" t="s">
        <v>25</v>
      </c>
      <c r="R135" s="18" t="s">
        <v>26</v>
      </c>
      <c r="S135" s="18" t="s">
        <v>21</v>
      </c>
      <c r="T135" s="2"/>
    </row>
    <row r="136" spans="1:20" ht="15" thickBot="1">
      <c r="A136" s="50"/>
      <c r="B136" s="1"/>
      <c r="C136" s="33" t="s">
        <v>237</v>
      </c>
      <c r="D136" s="34"/>
      <c r="E136" s="34"/>
      <c r="F136" s="34"/>
      <c r="G136" s="34"/>
      <c r="H136" s="35"/>
      <c r="I136" s="36"/>
      <c r="J136" s="36"/>
      <c r="K136" s="34"/>
      <c r="L136" s="34"/>
      <c r="M136" s="36"/>
      <c r="N136" s="34"/>
      <c r="O136" s="34"/>
      <c r="P136" s="34"/>
      <c r="Q136" s="34"/>
      <c r="R136" s="37"/>
      <c r="S136" s="37"/>
      <c r="T136" s="2"/>
    </row>
    <row r="137" spans="1:20" ht="15" thickBot="1">
      <c r="A137" s="12"/>
      <c r="B137" s="1"/>
      <c r="C137" s="38" t="s">
        <v>238</v>
      </c>
      <c r="D137" s="39"/>
      <c r="E137" s="39"/>
      <c r="F137" s="39"/>
      <c r="G137" s="39"/>
      <c r="H137" s="40"/>
      <c r="I137" s="41"/>
      <c r="J137" s="41"/>
      <c r="K137" s="39"/>
      <c r="L137" s="39"/>
      <c r="M137" s="41"/>
      <c r="N137" s="39"/>
      <c r="O137" s="39"/>
      <c r="P137" s="39"/>
      <c r="Q137" s="39"/>
      <c r="R137" s="42"/>
      <c r="S137" s="42"/>
      <c r="T137" s="2"/>
    </row>
    <row r="138" spans="1:20" ht="25.5" customHeight="1">
      <c r="A138" s="12">
        <v>61</v>
      </c>
      <c r="B138" s="1"/>
      <c r="C138" s="43" t="str">
        <f t="shared" ref="C138:C147" si="11">CONCATENATE(LEFT($C$35,2),"UUID.",A138)</f>
        <v>B.UUID.61</v>
      </c>
      <c r="D138" s="14" t="s">
        <v>240</v>
      </c>
      <c r="E138" s="14" t="s">
        <v>96</v>
      </c>
      <c r="F138" s="14" t="s">
        <v>151</v>
      </c>
      <c r="G138" s="14" t="s">
        <v>125</v>
      </c>
      <c r="H138" s="16" t="s">
        <v>4505</v>
      </c>
      <c r="I138" s="17" t="s">
        <v>60</v>
      </c>
      <c r="J138" s="16" t="s">
        <v>98</v>
      </c>
      <c r="K138" s="17" t="s">
        <v>148</v>
      </c>
      <c r="L138" s="17" t="s">
        <v>21</v>
      </c>
      <c r="M138" s="22" t="s">
        <v>23</v>
      </c>
      <c r="N138" s="17" t="s">
        <v>21</v>
      </c>
      <c r="O138" s="17" t="s">
        <v>24</v>
      </c>
      <c r="P138" s="17" t="s">
        <v>21</v>
      </c>
      <c r="Q138" s="17" t="s">
        <v>25</v>
      </c>
      <c r="R138" s="18" t="s">
        <v>26</v>
      </c>
      <c r="S138" s="18" t="s">
        <v>21</v>
      </c>
      <c r="T138" s="2"/>
    </row>
    <row r="139" spans="1:20" ht="25.5" customHeight="1">
      <c r="A139" s="12">
        <v>62</v>
      </c>
      <c r="B139" s="1"/>
      <c r="C139" s="43" t="str">
        <f t="shared" si="11"/>
        <v>B.UUID.62</v>
      </c>
      <c r="D139" s="67" t="s">
        <v>1304</v>
      </c>
      <c r="E139" s="14" t="s">
        <v>83</v>
      </c>
      <c r="F139" s="14" t="s">
        <v>151</v>
      </c>
      <c r="G139" s="14" t="s">
        <v>125</v>
      </c>
      <c r="H139" s="67" t="s">
        <v>4506</v>
      </c>
      <c r="I139" s="17" t="s">
        <v>83</v>
      </c>
      <c r="J139" s="16" t="s">
        <v>21</v>
      </c>
      <c r="K139" s="17" t="s">
        <v>148</v>
      </c>
      <c r="L139" s="17" t="s">
        <v>21</v>
      </c>
      <c r="M139" s="22" t="s">
        <v>23</v>
      </c>
      <c r="N139" s="17" t="s">
        <v>21</v>
      </c>
      <c r="O139" s="17" t="s">
        <v>24</v>
      </c>
      <c r="P139" s="17" t="s">
        <v>21</v>
      </c>
      <c r="Q139" s="17" t="s">
        <v>25</v>
      </c>
      <c r="R139" s="18" t="s">
        <v>26</v>
      </c>
      <c r="S139" s="18" t="s">
        <v>21</v>
      </c>
      <c r="T139" s="2"/>
    </row>
    <row r="140" spans="1:20" ht="25.5" customHeight="1">
      <c r="A140" s="12">
        <v>63</v>
      </c>
      <c r="B140" s="1"/>
      <c r="C140" s="43" t="str">
        <f t="shared" si="11"/>
        <v>B.UUID.63</v>
      </c>
      <c r="D140" s="67" t="s">
        <v>1307</v>
      </c>
      <c r="E140" s="14" t="s">
        <v>1112</v>
      </c>
      <c r="F140" s="14" t="s">
        <v>151</v>
      </c>
      <c r="G140" s="14" t="s">
        <v>125</v>
      </c>
      <c r="H140" s="67" t="s">
        <v>4507</v>
      </c>
      <c r="I140" s="17" t="s">
        <v>1112</v>
      </c>
      <c r="J140" s="16" t="s">
        <v>21</v>
      </c>
      <c r="K140" s="17" t="s">
        <v>148</v>
      </c>
      <c r="L140" s="17" t="s">
        <v>21</v>
      </c>
      <c r="M140" s="22" t="s">
        <v>23</v>
      </c>
      <c r="N140" s="17" t="s">
        <v>21</v>
      </c>
      <c r="O140" s="17" t="s">
        <v>24</v>
      </c>
      <c r="P140" s="17" t="s">
        <v>21</v>
      </c>
      <c r="Q140" s="17" t="s">
        <v>25</v>
      </c>
      <c r="R140" s="18" t="s">
        <v>26</v>
      </c>
      <c r="S140" s="18" t="s">
        <v>21</v>
      </c>
      <c r="T140" s="2"/>
    </row>
    <row r="141" spans="1:20" ht="25.5" customHeight="1">
      <c r="A141" s="12">
        <v>64</v>
      </c>
      <c r="B141" s="1"/>
      <c r="C141" s="43" t="str">
        <f t="shared" si="11"/>
        <v>B.UUID.64</v>
      </c>
      <c r="D141" s="67" t="s">
        <v>1309</v>
      </c>
      <c r="E141" s="14" t="s">
        <v>121</v>
      </c>
      <c r="F141" s="14" t="s">
        <v>151</v>
      </c>
      <c r="G141" s="14" t="s">
        <v>125</v>
      </c>
      <c r="H141" s="16"/>
      <c r="I141" s="17" t="s">
        <v>121</v>
      </c>
      <c r="J141" s="16" t="s">
        <v>21</v>
      </c>
      <c r="K141" s="17" t="s">
        <v>148</v>
      </c>
      <c r="L141" s="17" t="s">
        <v>21</v>
      </c>
      <c r="M141" s="22" t="s">
        <v>23</v>
      </c>
      <c r="N141" s="17" t="s">
        <v>21</v>
      </c>
      <c r="O141" s="17" t="s">
        <v>24</v>
      </c>
      <c r="P141" s="17" t="s">
        <v>21</v>
      </c>
      <c r="Q141" s="17" t="s">
        <v>25</v>
      </c>
      <c r="R141" s="18" t="s">
        <v>26</v>
      </c>
      <c r="S141" s="18" t="s">
        <v>21</v>
      </c>
      <c r="T141" s="2"/>
    </row>
    <row r="142" spans="1:20" ht="25.5" customHeight="1">
      <c r="A142" s="12">
        <v>65</v>
      </c>
      <c r="B142" s="1"/>
      <c r="C142" s="43" t="str">
        <f t="shared" si="11"/>
        <v>B.UUID.65</v>
      </c>
      <c r="D142" s="14" t="s">
        <v>241</v>
      </c>
      <c r="E142" s="14" t="s">
        <v>119</v>
      </c>
      <c r="F142" s="14" t="s">
        <v>151</v>
      </c>
      <c r="G142" s="14" t="s">
        <v>125</v>
      </c>
      <c r="H142" s="16" t="s">
        <v>4508</v>
      </c>
      <c r="I142" s="17" t="s">
        <v>119</v>
      </c>
      <c r="J142" s="16" t="s">
        <v>120</v>
      </c>
      <c r="K142" s="17" t="s">
        <v>148</v>
      </c>
      <c r="L142" s="17" t="s">
        <v>21</v>
      </c>
      <c r="M142" s="22" t="s">
        <v>23</v>
      </c>
      <c r="N142" s="17" t="s">
        <v>21</v>
      </c>
      <c r="O142" s="17" t="s">
        <v>24</v>
      </c>
      <c r="P142" s="17" t="s">
        <v>21</v>
      </c>
      <c r="Q142" s="17" t="s">
        <v>25</v>
      </c>
      <c r="R142" s="18" t="s">
        <v>26</v>
      </c>
      <c r="S142" s="18" t="s">
        <v>21</v>
      </c>
      <c r="T142" s="2"/>
    </row>
    <row r="143" spans="1:20" ht="25.5" customHeight="1">
      <c r="A143" s="12">
        <v>66</v>
      </c>
      <c r="B143" s="1"/>
      <c r="C143" s="43" t="str">
        <f t="shared" si="11"/>
        <v>B.UUID.66</v>
      </c>
      <c r="D143" s="14" t="s">
        <v>242</v>
      </c>
      <c r="E143" s="14" t="s">
        <v>121</v>
      </c>
      <c r="F143" s="14" t="s">
        <v>151</v>
      </c>
      <c r="G143" s="14" t="s">
        <v>125</v>
      </c>
      <c r="H143" s="16" t="s">
        <v>122</v>
      </c>
      <c r="I143" s="17" t="s">
        <v>121</v>
      </c>
      <c r="J143" s="16" t="s">
        <v>21</v>
      </c>
      <c r="K143" s="17" t="s">
        <v>148</v>
      </c>
      <c r="L143" s="17" t="s">
        <v>21</v>
      </c>
      <c r="M143" s="22" t="s">
        <v>23</v>
      </c>
      <c r="N143" s="17" t="s">
        <v>21</v>
      </c>
      <c r="O143" s="17" t="s">
        <v>24</v>
      </c>
      <c r="P143" s="17" t="s">
        <v>21</v>
      </c>
      <c r="Q143" s="17" t="s">
        <v>25</v>
      </c>
      <c r="R143" s="18" t="s">
        <v>26</v>
      </c>
      <c r="S143" s="18" t="s">
        <v>21</v>
      </c>
      <c r="T143" s="2"/>
    </row>
    <row r="144" spans="1:20" ht="25.5" customHeight="1">
      <c r="A144" s="12">
        <v>67</v>
      </c>
      <c r="B144" s="1"/>
      <c r="C144" s="43" t="str">
        <f t="shared" si="11"/>
        <v>B.UUID.67</v>
      </c>
      <c r="D144" s="67" t="s">
        <v>1313</v>
      </c>
      <c r="E144" s="14" t="s">
        <v>119</v>
      </c>
      <c r="F144" s="14" t="s">
        <v>151</v>
      </c>
      <c r="G144" s="14" t="s">
        <v>125</v>
      </c>
      <c r="H144" s="16" t="s">
        <v>243</v>
      </c>
      <c r="I144" s="17" t="s">
        <v>119</v>
      </c>
      <c r="J144" s="16" t="s">
        <v>120</v>
      </c>
      <c r="K144" s="17" t="s">
        <v>148</v>
      </c>
      <c r="L144" s="17" t="s">
        <v>21</v>
      </c>
      <c r="M144" s="22" t="s">
        <v>23</v>
      </c>
      <c r="N144" s="17" t="s">
        <v>21</v>
      </c>
      <c r="O144" s="17" t="s">
        <v>24</v>
      </c>
      <c r="P144" s="17" t="s">
        <v>21</v>
      </c>
      <c r="Q144" s="17" t="s">
        <v>25</v>
      </c>
      <c r="R144" s="18" t="s">
        <v>26</v>
      </c>
      <c r="S144" s="18" t="s">
        <v>21</v>
      </c>
      <c r="T144" s="2"/>
    </row>
    <row r="145" spans="1:20" ht="25.5" customHeight="1">
      <c r="A145" s="12">
        <v>68</v>
      </c>
      <c r="B145" s="1"/>
      <c r="C145" s="43" t="str">
        <f t="shared" si="11"/>
        <v>B.UUID.68</v>
      </c>
      <c r="D145" s="67" t="s">
        <v>1315</v>
      </c>
      <c r="E145" s="14" t="s">
        <v>121</v>
      </c>
      <c r="F145" s="14" t="s">
        <v>151</v>
      </c>
      <c r="G145" s="14" t="s">
        <v>125</v>
      </c>
      <c r="H145" s="16"/>
      <c r="I145" s="17" t="s">
        <v>121</v>
      </c>
      <c r="J145" s="16" t="s">
        <v>21</v>
      </c>
      <c r="K145" s="17" t="s">
        <v>148</v>
      </c>
      <c r="L145" s="17" t="s">
        <v>21</v>
      </c>
      <c r="M145" s="22" t="s">
        <v>23</v>
      </c>
      <c r="N145" s="17" t="s">
        <v>21</v>
      </c>
      <c r="O145" s="17" t="s">
        <v>24</v>
      </c>
      <c r="P145" s="17" t="s">
        <v>21</v>
      </c>
      <c r="Q145" s="17" t="s">
        <v>25</v>
      </c>
      <c r="R145" s="18" t="s">
        <v>26</v>
      </c>
      <c r="S145" s="18" t="s">
        <v>21</v>
      </c>
      <c r="T145" s="2"/>
    </row>
    <row r="146" spans="1:20" ht="25.5" customHeight="1">
      <c r="A146" s="12">
        <v>69</v>
      </c>
      <c r="B146" s="1"/>
      <c r="C146" s="43" t="str">
        <f t="shared" si="11"/>
        <v>B.UUID.69</v>
      </c>
      <c r="D146" s="14" t="s">
        <v>244</v>
      </c>
      <c r="E146" s="14" t="s">
        <v>119</v>
      </c>
      <c r="F146" s="14" t="s">
        <v>151</v>
      </c>
      <c r="G146" s="14" t="s">
        <v>125</v>
      </c>
      <c r="H146" s="16" t="s">
        <v>4509</v>
      </c>
      <c r="I146" s="17" t="s">
        <v>119</v>
      </c>
      <c r="J146" s="16" t="s">
        <v>120</v>
      </c>
      <c r="K146" s="17" t="s">
        <v>148</v>
      </c>
      <c r="L146" s="17" t="s">
        <v>21</v>
      </c>
      <c r="M146" s="22" t="s">
        <v>23</v>
      </c>
      <c r="N146" s="17" t="s">
        <v>21</v>
      </c>
      <c r="O146" s="17" t="s">
        <v>24</v>
      </c>
      <c r="P146" s="17" t="s">
        <v>21</v>
      </c>
      <c r="Q146" s="17" t="s">
        <v>25</v>
      </c>
      <c r="R146" s="18" t="s">
        <v>26</v>
      </c>
      <c r="S146" s="18" t="s">
        <v>21</v>
      </c>
      <c r="T146" s="2"/>
    </row>
    <row r="147" spans="1:20" ht="25.5" customHeight="1" thickBot="1">
      <c r="A147" s="12">
        <v>70</v>
      </c>
      <c r="B147" s="1"/>
      <c r="C147" s="43" t="str">
        <f t="shared" si="11"/>
        <v>B.UUID.70</v>
      </c>
      <c r="D147" s="14" t="s">
        <v>245</v>
      </c>
      <c r="E147" s="14" t="s">
        <v>119</v>
      </c>
      <c r="F147" s="14" t="s">
        <v>151</v>
      </c>
      <c r="G147" s="14" t="s">
        <v>125</v>
      </c>
      <c r="H147" s="16" t="s">
        <v>4510</v>
      </c>
      <c r="I147" s="17" t="s">
        <v>119</v>
      </c>
      <c r="J147" s="16" t="s">
        <v>120</v>
      </c>
      <c r="K147" s="17" t="s">
        <v>148</v>
      </c>
      <c r="L147" s="17" t="s">
        <v>21</v>
      </c>
      <c r="M147" s="22" t="s">
        <v>23</v>
      </c>
      <c r="N147" s="17" t="s">
        <v>21</v>
      </c>
      <c r="O147" s="17" t="s">
        <v>24</v>
      </c>
      <c r="P147" s="17" t="s">
        <v>21</v>
      </c>
      <c r="Q147" s="17" t="s">
        <v>25</v>
      </c>
      <c r="R147" s="18" t="s">
        <v>26</v>
      </c>
      <c r="S147" s="18" t="s">
        <v>21</v>
      </c>
      <c r="T147" s="2"/>
    </row>
    <row r="148" spans="1:20" ht="15" thickBot="1">
      <c r="A148" s="12"/>
      <c r="B148" s="1"/>
      <c r="C148" s="38" t="s">
        <v>246</v>
      </c>
      <c r="D148" s="39"/>
      <c r="E148" s="39"/>
      <c r="F148" s="39"/>
      <c r="G148" s="39"/>
      <c r="H148" s="40"/>
      <c r="I148" s="41"/>
      <c r="J148" s="41"/>
      <c r="K148" s="39"/>
      <c r="L148" s="39"/>
      <c r="M148" s="41"/>
      <c r="N148" s="39"/>
      <c r="O148" s="39"/>
      <c r="P148" s="39"/>
      <c r="Q148" s="39"/>
      <c r="R148" s="42"/>
      <c r="S148" s="42"/>
      <c r="T148" s="2"/>
    </row>
    <row r="149" spans="1:20" ht="25.5" customHeight="1">
      <c r="A149" s="12">
        <v>61</v>
      </c>
      <c r="B149" s="1"/>
      <c r="C149" s="43" t="str">
        <f t="shared" ref="C149:C158" si="12">CONCATENATE(LEFT($C$35,2),"UUID.",A149)</f>
        <v>B.UUID.61</v>
      </c>
      <c r="D149" s="14" t="s">
        <v>248</v>
      </c>
      <c r="E149" s="14" t="s">
        <v>96</v>
      </c>
      <c r="F149" s="14" t="s">
        <v>151</v>
      </c>
      <c r="G149" s="14" t="s">
        <v>125</v>
      </c>
      <c r="H149" s="16" t="s">
        <v>4511</v>
      </c>
      <c r="I149" s="17" t="s">
        <v>60</v>
      </c>
      <c r="J149" s="16" t="s">
        <v>98</v>
      </c>
      <c r="K149" s="17" t="s">
        <v>148</v>
      </c>
      <c r="L149" s="17" t="s">
        <v>21</v>
      </c>
      <c r="M149" s="22" t="s">
        <v>23</v>
      </c>
      <c r="N149" s="17" t="s">
        <v>21</v>
      </c>
      <c r="O149" s="17" t="s">
        <v>24</v>
      </c>
      <c r="P149" s="17" t="s">
        <v>21</v>
      </c>
      <c r="Q149" s="17" t="s">
        <v>25</v>
      </c>
      <c r="R149" s="18" t="s">
        <v>26</v>
      </c>
      <c r="S149" s="18" t="s">
        <v>21</v>
      </c>
      <c r="T149" s="2"/>
    </row>
    <row r="150" spans="1:20" ht="25.5" customHeight="1">
      <c r="A150" s="12">
        <v>62</v>
      </c>
      <c r="B150" s="1"/>
      <c r="C150" s="43" t="str">
        <f t="shared" si="12"/>
        <v>B.UUID.62</v>
      </c>
      <c r="D150" s="67" t="s">
        <v>1324</v>
      </c>
      <c r="E150" s="14" t="s">
        <v>83</v>
      </c>
      <c r="F150" s="14" t="s">
        <v>151</v>
      </c>
      <c r="G150" s="14" t="s">
        <v>125</v>
      </c>
      <c r="H150" s="67" t="s">
        <v>4512</v>
      </c>
      <c r="I150" s="17" t="s">
        <v>83</v>
      </c>
      <c r="J150" s="16" t="s">
        <v>21</v>
      </c>
      <c r="K150" s="17" t="s">
        <v>148</v>
      </c>
      <c r="L150" s="17" t="s">
        <v>21</v>
      </c>
      <c r="M150" s="22" t="s">
        <v>23</v>
      </c>
      <c r="N150" s="17" t="s">
        <v>21</v>
      </c>
      <c r="O150" s="17" t="s">
        <v>24</v>
      </c>
      <c r="P150" s="17" t="s">
        <v>21</v>
      </c>
      <c r="Q150" s="17" t="s">
        <v>25</v>
      </c>
      <c r="R150" s="18" t="s">
        <v>26</v>
      </c>
      <c r="S150" s="18" t="s">
        <v>21</v>
      </c>
      <c r="T150" s="2"/>
    </row>
    <row r="151" spans="1:20" ht="25.5" customHeight="1">
      <c r="A151" s="12">
        <v>63</v>
      </c>
      <c r="B151" s="1"/>
      <c r="C151" s="43" t="str">
        <f t="shared" si="12"/>
        <v>B.UUID.63</v>
      </c>
      <c r="D151" s="67" t="s">
        <v>1327</v>
      </c>
      <c r="E151" s="14" t="s">
        <v>1112</v>
      </c>
      <c r="F151" s="14" t="s">
        <v>151</v>
      </c>
      <c r="G151" s="14" t="s">
        <v>125</v>
      </c>
      <c r="H151" s="67" t="s">
        <v>4513</v>
      </c>
      <c r="I151" s="17" t="s">
        <v>1112</v>
      </c>
      <c r="J151" s="16" t="s">
        <v>21</v>
      </c>
      <c r="K151" s="17" t="s">
        <v>148</v>
      </c>
      <c r="L151" s="17" t="s">
        <v>21</v>
      </c>
      <c r="M151" s="22" t="s">
        <v>23</v>
      </c>
      <c r="N151" s="17" t="s">
        <v>21</v>
      </c>
      <c r="O151" s="17" t="s">
        <v>24</v>
      </c>
      <c r="P151" s="17" t="s">
        <v>21</v>
      </c>
      <c r="Q151" s="17" t="s">
        <v>25</v>
      </c>
      <c r="R151" s="18" t="s">
        <v>26</v>
      </c>
      <c r="S151" s="18" t="s">
        <v>21</v>
      </c>
      <c r="T151" s="2"/>
    </row>
    <row r="152" spans="1:20" ht="25.5" customHeight="1">
      <c r="A152" s="12">
        <v>64</v>
      </c>
      <c r="B152" s="1"/>
      <c r="C152" s="43" t="str">
        <f t="shared" si="12"/>
        <v>B.UUID.64</v>
      </c>
      <c r="D152" s="67" t="s">
        <v>1329</v>
      </c>
      <c r="E152" s="14" t="s">
        <v>121</v>
      </c>
      <c r="F152" s="14" t="s">
        <v>151</v>
      </c>
      <c r="G152" s="14" t="s">
        <v>125</v>
      </c>
      <c r="H152" s="16"/>
      <c r="I152" s="17" t="s">
        <v>121</v>
      </c>
      <c r="J152" s="16" t="s">
        <v>21</v>
      </c>
      <c r="K152" s="17" t="s">
        <v>148</v>
      </c>
      <c r="L152" s="17" t="s">
        <v>21</v>
      </c>
      <c r="M152" s="22" t="s">
        <v>23</v>
      </c>
      <c r="N152" s="17" t="s">
        <v>21</v>
      </c>
      <c r="O152" s="17" t="s">
        <v>24</v>
      </c>
      <c r="P152" s="17" t="s">
        <v>21</v>
      </c>
      <c r="Q152" s="17" t="s">
        <v>25</v>
      </c>
      <c r="R152" s="18" t="s">
        <v>26</v>
      </c>
      <c r="S152" s="18" t="s">
        <v>21</v>
      </c>
      <c r="T152" s="2"/>
    </row>
    <row r="153" spans="1:20" ht="25.5" customHeight="1">
      <c r="A153" s="12">
        <v>65</v>
      </c>
      <c r="B153" s="1"/>
      <c r="C153" s="43" t="str">
        <f t="shared" si="12"/>
        <v>B.UUID.65</v>
      </c>
      <c r="D153" s="14" t="s">
        <v>249</v>
      </c>
      <c r="E153" s="14" t="s">
        <v>119</v>
      </c>
      <c r="F153" s="14" t="s">
        <v>151</v>
      </c>
      <c r="G153" s="14" t="s">
        <v>125</v>
      </c>
      <c r="H153" s="16" t="s">
        <v>4514</v>
      </c>
      <c r="I153" s="17" t="s">
        <v>119</v>
      </c>
      <c r="J153" s="16" t="s">
        <v>120</v>
      </c>
      <c r="K153" s="17" t="s">
        <v>148</v>
      </c>
      <c r="L153" s="17" t="s">
        <v>21</v>
      </c>
      <c r="M153" s="22" t="s">
        <v>23</v>
      </c>
      <c r="N153" s="17" t="s">
        <v>21</v>
      </c>
      <c r="O153" s="17" t="s">
        <v>24</v>
      </c>
      <c r="P153" s="17" t="s">
        <v>21</v>
      </c>
      <c r="Q153" s="17" t="s">
        <v>25</v>
      </c>
      <c r="R153" s="18" t="s">
        <v>26</v>
      </c>
      <c r="S153" s="18" t="s">
        <v>21</v>
      </c>
      <c r="T153" s="2"/>
    </row>
    <row r="154" spans="1:20" ht="25.5" customHeight="1">
      <c r="A154" s="12">
        <v>66</v>
      </c>
      <c r="B154" s="1"/>
      <c r="C154" s="43" t="str">
        <f t="shared" si="12"/>
        <v>B.UUID.66</v>
      </c>
      <c r="D154" s="14" t="s">
        <v>250</v>
      </c>
      <c r="E154" s="14" t="s">
        <v>121</v>
      </c>
      <c r="F154" s="14" t="s">
        <v>151</v>
      </c>
      <c r="G154" s="14" t="s">
        <v>125</v>
      </c>
      <c r="H154" s="16" t="s">
        <v>122</v>
      </c>
      <c r="I154" s="17" t="s">
        <v>121</v>
      </c>
      <c r="J154" s="16" t="s">
        <v>21</v>
      </c>
      <c r="K154" s="17" t="s">
        <v>148</v>
      </c>
      <c r="L154" s="17" t="s">
        <v>21</v>
      </c>
      <c r="M154" s="22" t="s">
        <v>23</v>
      </c>
      <c r="N154" s="17" t="s">
        <v>21</v>
      </c>
      <c r="O154" s="17" t="s">
        <v>24</v>
      </c>
      <c r="P154" s="17" t="s">
        <v>21</v>
      </c>
      <c r="Q154" s="17" t="s">
        <v>25</v>
      </c>
      <c r="R154" s="18" t="s">
        <v>26</v>
      </c>
      <c r="S154" s="18" t="s">
        <v>21</v>
      </c>
      <c r="T154" s="2"/>
    </row>
    <row r="155" spans="1:20" ht="25.5" customHeight="1">
      <c r="A155" s="12">
        <v>67</v>
      </c>
      <c r="B155" s="1"/>
      <c r="C155" s="43" t="str">
        <f t="shared" si="12"/>
        <v>B.UUID.67</v>
      </c>
      <c r="D155" s="67" t="s">
        <v>1333</v>
      </c>
      <c r="E155" s="14" t="s">
        <v>119</v>
      </c>
      <c r="F155" s="14" t="s">
        <v>151</v>
      </c>
      <c r="G155" s="14" t="s">
        <v>125</v>
      </c>
      <c r="H155" s="16" t="s">
        <v>251</v>
      </c>
      <c r="I155" s="17" t="s">
        <v>119</v>
      </c>
      <c r="J155" s="16" t="s">
        <v>120</v>
      </c>
      <c r="K155" s="17" t="s">
        <v>148</v>
      </c>
      <c r="L155" s="17" t="s">
        <v>21</v>
      </c>
      <c r="M155" s="22" t="s">
        <v>23</v>
      </c>
      <c r="N155" s="17" t="s">
        <v>21</v>
      </c>
      <c r="O155" s="17" t="s">
        <v>24</v>
      </c>
      <c r="P155" s="17" t="s">
        <v>21</v>
      </c>
      <c r="Q155" s="17" t="s">
        <v>25</v>
      </c>
      <c r="R155" s="18" t="s">
        <v>26</v>
      </c>
      <c r="S155" s="18" t="s">
        <v>21</v>
      </c>
      <c r="T155" s="2"/>
    </row>
    <row r="156" spans="1:20" ht="25.5" customHeight="1">
      <c r="A156" s="12">
        <v>68</v>
      </c>
      <c r="B156" s="1"/>
      <c r="C156" s="43" t="str">
        <f t="shared" si="12"/>
        <v>B.UUID.68</v>
      </c>
      <c r="D156" s="67" t="s">
        <v>1335</v>
      </c>
      <c r="E156" s="14" t="s">
        <v>121</v>
      </c>
      <c r="F156" s="14" t="s">
        <v>151</v>
      </c>
      <c r="G156" s="14" t="s">
        <v>125</v>
      </c>
      <c r="H156" s="16"/>
      <c r="I156" s="17" t="s">
        <v>121</v>
      </c>
      <c r="J156" s="16" t="s">
        <v>21</v>
      </c>
      <c r="K156" s="17" t="s">
        <v>148</v>
      </c>
      <c r="L156" s="17" t="s">
        <v>21</v>
      </c>
      <c r="M156" s="22" t="s">
        <v>23</v>
      </c>
      <c r="N156" s="17" t="s">
        <v>21</v>
      </c>
      <c r="O156" s="17" t="s">
        <v>24</v>
      </c>
      <c r="P156" s="17" t="s">
        <v>21</v>
      </c>
      <c r="Q156" s="17" t="s">
        <v>25</v>
      </c>
      <c r="R156" s="18" t="s">
        <v>26</v>
      </c>
      <c r="S156" s="18" t="s">
        <v>21</v>
      </c>
      <c r="T156" s="2"/>
    </row>
    <row r="157" spans="1:20" ht="25.5" customHeight="1">
      <c r="A157" s="12">
        <v>69</v>
      </c>
      <c r="B157" s="1"/>
      <c r="C157" s="43" t="str">
        <f t="shared" si="12"/>
        <v>B.UUID.69</v>
      </c>
      <c r="D157" s="14" t="s">
        <v>252</v>
      </c>
      <c r="E157" s="14" t="s">
        <v>119</v>
      </c>
      <c r="F157" s="14" t="s">
        <v>151</v>
      </c>
      <c r="G157" s="14" t="s">
        <v>125</v>
      </c>
      <c r="H157" s="16" t="s">
        <v>4515</v>
      </c>
      <c r="I157" s="17" t="s">
        <v>119</v>
      </c>
      <c r="J157" s="16" t="s">
        <v>120</v>
      </c>
      <c r="K157" s="17" t="s">
        <v>148</v>
      </c>
      <c r="L157" s="17" t="s">
        <v>21</v>
      </c>
      <c r="M157" s="22" t="s">
        <v>23</v>
      </c>
      <c r="N157" s="17" t="s">
        <v>21</v>
      </c>
      <c r="O157" s="17" t="s">
        <v>24</v>
      </c>
      <c r="P157" s="17" t="s">
        <v>21</v>
      </c>
      <c r="Q157" s="17" t="s">
        <v>25</v>
      </c>
      <c r="R157" s="18" t="s">
        <v>26</v>
      </c>
      <c r="S157" s="18" t="s">
        <v>21</v>
      </c>
      <c r="T157" s="2"/>
    </row>
    <row r="158" spans="1:20" ht="25.5" customHeight="1" thickBot="1">
      <c r="A158" s="12">
        <v>70</v>
      </c>
      <c r="B158" s="1"/>
      <c r="C158" s="43" t="str">
        <f t="shared" si="12"/>
        <v>B.UUID.70</v>
      </c>
      <c r="D158" s="14" t="s">
        <v>253</v>
      </c>
      <c r="E158" s="14" t="s">
        <v>119</v>
      </c>
      <c r="F158" s="14" t="s">
        <v>151</v>
      </c>
      <c r="G158" s="14" t="s">
        <v>125</v>
      </c>
      <c r="H158" s="16" t="s">
        <v>4516</v>
      </c>
      <c r="I158" s="17" t="s">
        <v>119</v>
      </c>
      <c r="J158" s="16" t="s">
        <v>120</v>
      </c>
      <c r="K158" s="17" t="s">
        <v>148</v>
      </c>
      <c r="L158" s="17" t="s">
        <v>21</v>
      </c>
      <c r="M158" s="22" t="s">
        <v>23</v>
      </c>
      <c r="N158" s="17" t="s">
        <v>21</v>
      </c>
      <c r="O158" s="17" t="s">
        <v>24</v>
      </c>
      <c r="P158" s="17" t="s">
        <v>21</v>
      </c>
      <c r="Q158" s="17" t="s">
        <v>25</v>
      </c>
      <c r="R158" s="18" t="s">
        <v>26</v>
      </c>
      <c r="S158" s="18" t="s">
        <v>21</v>
      </c>
      <c r="T158" s="2"/>
    </row>
    <row r="159" spans="1:20" ht="15" thickBot="1">
      <c r="A159" s="12"/>
      <c r="B159" s="1"/>
      <c r="C159" s="45" t="s">
        <v>254</v>
      </c>
      <c r="D159" s="46"/>
      <c r="E159" s="46"/>
      <c r="F159" s="46"/>
      <c r="G159" s="46"/>
      <c r="H159" s="47"/>
      <c r="I159" s="48"/>
      <c r="J159" s="48"/>
      <c r="K159" s="46"/>
      <c r="L159" s="46"/>
      <c r="M159" s="48"/>
      <c r="N159" s="46"/>
      <c r="O159" s="46"/>
      <c r="P159" s="46"/>
      <c r="Q159" s="46"/>
      <c r="R159" s="49"/>
      <c r="S159" s="49"/>
      <c r="T159" s="2"/>
    </row>
    <row r="160" spans="1:20" ht="20.149999999999999" customHeight="1">
      <c r="A160" s="12">
        <v>71</v>
      </c>
      <c r="B160" s="1"/>
      <c r="C160" s="43" t="str">
        <f t="shared" ref="C160:C179" si="13">CONCATENATE(LEFT($C$35,2),"UUID.",A160)</f>
        <v>B.UUID.71</v>
      </c>
      <c r="D160" s="14" t="s">
        <v>255</v>
      </c>
      <c r="E160" s="14" t="s">
        <v>124</v>
      </c>
      <c r="F160" s="14" t="s">
        <v>151</v>
      </c>
      <c r="G160" s="14" t="s">
        <v>125</v>
      </c>
      <c r="H160" s="16" t="s">
        <v>256</v>
      </c>
      <c r="I160" s="17" t="s">
        <v>60</v>
      </c>
      <c r="J160" s="16" t="s">
        <v>126</v>
      </c>
      <c r="K160" s="17" t="s">
        <v>237</v>
      </c>
      <c r="L160" s="17" t="s">
        <v>21</v>
      </c>
      <c r="M160" s="22" t="e">
        <f>"Démandé si pour question " &amp;#REF!&amp; ", Réponse = 1.Oui, OU si pour question " &amp;#REF!&amp; ", Réponse = 1.Oui     "</f>
        <v>#REF!</v>
      </c>
      <c r="N160" s="17" t="s">
        <v>21</v>
      </c>
      <c r="O160" s="17" t="s">
        <v>24</v>
      </c>
      <c r="P160" s="17" t="s">
        <v>21</v>
      </c>
      <c r="Q160" s="17" t="s">
        <v>25</v>
      </c>
      <c r="R160" s="18" t="s">
        <v>26</v>
      </c>
      <c r="S160" s="18" t="s">
        <v>21</v>
      </c>
      <c r="T160" s="2"/>
    </row>
    <row r="161" spans="1:20" ht="20.149999999999999" customHeight="1">
      <c r="A161" s="12">
        <f t="shared" ref="A161:A164" si="14">A160+1</f>
        <v>72</v>
      </c>
      <c r="B161" s="1"/>
      <c r="C161" s="43" t="str">
        <f t="shared" si="13"/>
        <v>B.UUID.72</v>
      </c>
      <c r="D161" s="14" t="s">
        <v>257</v>
      </c>
      <c r="E161" s="14" t="s">
        <v>127</v>
      </c>
      <c r="F161" s="14" t="s">
        <v>151</v>
      </c>
      <c r="G161" s="14" t="s">
        <v>125</v>
      </c>
      <c r="H161" s="16" t="s">
        <v>258</v>
      </c>
      <c r="I161" s="17" t="s">
        <v>92</v>
      </c>
      <c r="J161" s="16" t="s">
        <v>128</v>
      </c>
      <c r="K161" s="17" t="s">
        <v>237</v>
      </c>
      <c r="L161" s="17" t="s">
        <v>21</v>
      </c>
      <c r="M161" s="22" t="str">
        <f>"Démandé si pour question " &amp;C160&amp; ", Réponse = 2. Oui, les prix augmenteront."</f>
        <v>Démandé si pour question B.UUID.71, Réponse = 2. Oui, les prix augmenteront.</v>
      </c>
      <c r="N161" s="17" t="s">
        <v>21</v>
      </c>
      <c r="O161" s="17" t="s">
        <v>24</v>
      </c>
      <c r="P161" s="17" t="s">
        <v>21</v>
      </c>
      <c r="Q161" s="17" t="s">
        <v>25</v>
      </c>
      <c r="R161" s="18" t="s">
        <v>26</v>
      </c>
      <c r="S161" s="18" t="s">
        <v>21</v>
      </c>
      <c r="T161" s="2"/>
    </row>
    <row r="162" spans="1:20" ht="20.149999999999999" customHeight="1">
      <c r="A162" s="12">
        <f t="shared" si="14"/>
        <v>73</v>
      </c>
      <c r="B162" s="1"/>
      <c r="C162" s="43" t="str">
        <f t="shared" si="13"/>
        <v>B.UUID.73</v>
      </c>
      <c r="D162" s="14" t="s">
        <v>259</v>
      </c>
      <c r="E162" s="14" t="s">
        <v>83</v>
      </c>
      <c r="F162" s="14" t="s">
        <v>151</v>
      </c>
      <c r="G162" s="14" t="s">
        <v>125</v>
      </c>
      <c r="H162" s="16" t="s">
        <v>50</v>
      </c>
      <c r="I162" s="17" t="s">
        <v>83</v>
      </c>
      <c r="J162" s="16" t="s">
        <v>83</v>
      </c>
      <c r="K162" s="17" t="s">
        <v>237</v>
      </c>
      <c r="L162" s="17" t="s">
        <v>21</v>
      </c>
      <c r="M162" s="22" t="str">
        <f>"Démandé si pour question " &amp;C161&amp; ", Réponse = 11.Autre."</f>
        <v>Démandé si pour question B.UUID.72, Réponse = 11.Autre.</v>
      </c>
      <c r="N162" s="17" t="s">
        <v>21</v>
      </c>
      <c r="O162" s="17" t="s">
        <v>24</v>
      </c>
      <c r="P162" s="17" t="s">
        <v>21</v>
      </c>
      <c r="Q162" s="17" t="s">
        <v>25</v>
      </c>
      <c r="R162" s="18" t="s">
        <v>26</v>
      </c>
      <c r="S162" s="18" t="s">
        <v>21</v>
      </c>
      <c r="T162" s="2"/>
    </row>
    <row r="163" spans="1:20" ht="20.149999999999999" customHeight="1">
      <c r="A163" s="12">
        <f t="shared" si="14"/>
        <v>74</v>
      </c>
      <c r="B163" s="1"/>
      <c r="C163" s="43" t="str">
        <f t="shared" si="13"/>
        <v>B.UUID.74</v>
      </c>
      <c r="D163" s="14" t="s">
        <v>260</v>
      </c>
      <c r="E163" s="14" t="s">
        <v>129</v>
      </c>
      <c r="F163" s="14" t="s">
        <v>151</v>
      </c>
      <c r="G163" s="14" t="s">
        <v>125</v>
      </c>
      <c r="H163" s="16" t="s">
        <v>261</v>
      </c>
      <c r="I163" s="17" t="s">
        <v>92</v>
      </c>
      <c r="J163" s="16" t="s">
        <v>130</v>
      </c>
      <c r="K163" s="17" t="s">
        <v>237</v>
      </c>
      <c r="L163" s="17" t="s">
        <v>21</v>
      </c>
      <c r="M163" s="22" t="str">
        <f>"Démandé si pour question " &amp;C160&amp; ", Réponse = 2. Oui, les prix augmenteront."</f>
        <v>Démandé si pour question B.UUID.71, Réponse = 2. Oui, les prix augmenteront.</v>
      </c>
      <c r="N163" s="17" t="s">
        <v>21</v>
      </c>
      <c r="O163" s="17" t="s">
        <v>24</v>
      </c>
      <c r="P163" s="17" t="s">
        <v>21</v>
      </c>
      <c r="Q163" s="17" t="s">
        <v>25</v>
      </c>
      <c r="R163" s="18" t="s">
        <v>26</v>
      </c>
      <c r="S163" s="18" t="s">
        <v>21</v>
      </c>
      <c r="T163" s="2"/>
    </row>
    <row r="164" spans="1:20" ht="20.149999999999999" customHeight="1" thickBot="1">
      <c r="A164" s="12">
        <f t="shared" si="14"/>
        <v>75</v>
      </c>
      <c r="B164" s="1"/>
      <c r="C164" s="43" t="str">
        <f t="shared" si="13"/>
        <v>B.UUID.75</v>
      </c>
      <c r="D164" s="14" t="s">
        <v>262</v>
      </c>
      <c r="E164" s="14" t="s">
        <v>83</v>
      </c>
      <c r="F164" s="14" t="s">
        <v>151</v>
      </c>
      <c r="G164" s="14" t="s">
        <v>125</v>
      </c>
      <c r="H164" s="16" t="s">
        <v>50</v>
      </c>
      <c r="I164" s="17" t="s">
        <v>83</v>
      </c>
      <c r="J164" s="16" t="s">
        <v>83</v>
      </c>
      <c r="K164" s="17" t="s">
        <v>237</v>
      </c>
      <c r="L164" s="17" t="s">
        <v>21</v>
      </c>
      <c r="M164" s="22" t="str">
        <f>"Démandé si pour question " &amp;C163&amp; ", Réponse = 12.Autre."</f>
        <v>Démandé si pour question B.UUID.74, Réponse = 12.Autre.</v>
      </c>
      <c r="N164" s="17" t="s">
        <v>21</v>
      </c>
      <c r="O164" s="17" t="s">
        <v>24</v>
      </c>
      <c r="P164" s="17" t="s">
        <v>21</v>
      </c>
      <c r="Q164" s="17" t="s">
        <v>25</v>
      </c>
      <c r="R164" s="18" t="s">
        <v>26</v>
      </c>
      <c r="S164" s="18" t="s">
        <v>21</v>
      </c>
      <c r="T164" s="2"/>
    </row>
    <row r="165" spans="1:20" ht="15" thickBot="1">
      <c r="A165" s="12"/>
      <c r="B165" s="1"/>
      <c r="C165" s="45" t="s">
        <v>263</v>
      </c>
      <c r="D165" s="46"/>
      <c r="E165" s="46"/>
      <c r="F165" s="46"/>
      <c r="G165" s="46"/>
      <c r="H165" s="47"/>
      <c r="I165" s="48"/>
      <c r="J165" s="48"/>
      <c r="K165" s="46"/>
      <c r="L165" s="46"/>
      <c r="M165" s="48"/>
      <c r="N165" s="46"/>
      <c r="O165" s="46"/>
      <c r="P165" s="46"/>
      <c r="Q165" s="46"/>
      <c r="R165" s="49"/>
      <c r="S165" s="49"/>
      <c r="T165" s="2"/>
    </row>
    <row r="166" spans="1:20" ht="24" customHeight="1">
      <c r="A166" s="12">
        <f>A164+1</f>
        <v>76</v>
      </c>
      <c r="B166" s="1"/>
      <c r="C166" s="43" t="str">
        <f t="shared" si="13"/>
        <v>B.UUID.76</v>
      </c>
      <c r="D166" s="14" t="s">
        <v>264</v>
      </c>
      <c r="E166" s="14" t="s">
        <v>131</v>
      </c>
      <c r="F166" s="14" t="s">
        <v>151</v>
      </c>
      <c r="G166" s="14" t="s">
        <v>125</v>
      </c>
      <c r="H166" s="16" t="s">
        <v>265</v>
      </c>
      <c r="I166" s="17" t="s">
        <v>60</v>
      </c>
      <c r="J166" s="16" t="s">
        <v>132</v>
      </c>
      <c r="K166" s="17" t="s">
        <v>237</v>
      </c>
      <c r="L166" s="17" t="s">
        <v>21</v>
      </c>
      <c r="M166" s="22" t="e">
        <f>M160</f>
        <v>#REF!</v>
      </c>
      <c r="N166" s="17" t="s">
        <v>21</v>
      </c>
      <c r="O166" s="17" t="s">
        <v>24</v>
      </c>
      <c r="P166" s="17" t="s">
        <v>21</v>
      </c>
      <c r="Q166" s="17" t="s">
        <v>25</v>
      </c>
      <c r="R166" s="18" t="s">
        <v>26</v>
      </c>
      <c r="S166" s="18" t="s">
        <v>21</v>
      </c>
      <c r="T166" s="2"/>
    </row>
    <row r="167" spans="1:20" ht="24" customHeight="1">
      <c r="A167" s="12">
        <f t="shared" ref="A167:A179" si="15">A166+1</f>
        <v>77</v>
      </c>
      <c r="B167" s="1"/>
      <c r="C167" s="43" t="str">
        <f t="shared" si="13"/>
        <v>B.UUID.77</v>
      </c>
      <c r="D167" s="14" t="s">
        <v>266</v>
      </c>
      <c r="E167" s="14" t="s">
        <v>83</v>
      </c>
      <c r="F167" s="14" t="s">
        <v>151</v>
      </c>
      <c r="G167" s="14" t="s">
        <v>125</v>
      </c>
      <c r="H167" s="16" t="s">
        <v>50</v>
      </c>
      <c r="I167" s="17" t="s">
        <v>83</v>
      </c>
      <c r="J167" s="16" t="s">
        <v>83</v>
      </c>
      <c r="K167" s="17" t="s">
        <v>237</v>
      </c>
      <c r="L167" s="17" t="s">
        <v>21</v>
      </c>
      <c r="M167" s="22" t="str">
        <f>"Démandé si pour question " &amp;C166&amp; ", Réponse = 3.Autre."</f>
        <v>Démandé si pour question B.UUID.76, Réponse = 3.Autre.</v>
      </c>
      <c r="N167" s="17" t="s">
        <v>21</v>
      </c>
      <c r="O167" s="17" t="s">
        <v>24</v>
      </c>
      <c r="P167" s="17" t="s">
        <v>21</v>
      </c>
      <c r="Q167" s="17" t="s">
        <v>25</v>
      </c>
      <c r="R167" s="18" t="s">
        <v>26</v>
      </c>
      <c r="S167" s="18" t="s">
        <v>21</v>
      </c>
      <c r="T167" s="2"/>
    </row>
    <row r="168" spans="1:20" ht="24" customHeight="1">
      <c r="A168" s="12">
        <f t="shared" si="15"/>
        <v>78</v>
      </c>
      <c r="B168" s="1"/>
      <c r="C168" s="43" t="str">
        <f t="shared" si="13"/>
        <v>B.UUID.78</v>
      </c>
      <c r="D168" s="14" t="s">
        <v>267</v>
      </c>
      <c r="E168" s="14" t="s">
        <v>133</v>
      </c>
      <c r="F168" s="14" t="s">
        <v>151</v>
      </c>
      <c r="G168" s="14" t="s">
        <v>125</v>
      </c>
      <c r="H168" s="16" t="s">
        <v>268</v>
      </c>
      <c r="I168" s="17" t="s">
        <v>60</v>
      </c>
      <c r="J168" s="16" t="s">
        <v>134</v>
      </c>
      <c r="K168" s="17" t="s">
        <v>237</v>
      </c>
      <c r="L168" s="17" t="s">
        <v>21</v>
      </c>
      <c r="M168" s="22" t="str">
        <f>"Démandé si pour question " &amp;C166&amp; ", Réponse = 1.Oui."</f>
        <v>Démandé si pour question B.UUID.76, Réponse = 1.Oui.</v>
      </c>
      <c r="N168" s="17" t="s">
        <v>21</v>
      </c>
      <c r="O168" s="17" t="s">
        <v>24</v>
      </c>
      <c r="P168" s="17" t="s">
        <v>21</v>
      </c>
      <c r="Q168" s="17" t="s">
        <v>25</v>
      </c>
      <c r="R168" s="18" t="s">
        <v>26</v>
      </c>
      <c r="S168" s="18" t="s">
        <v>21</v>
      </c>
      <c r="T168" s="2"/>
    </row>
    <row r="169" spans="1:20" ht="24" customHeight="1">
      <c r="A169" s="12">
        <f t="shared" si="15"/>
        <v>79</v>
      </c>
      <c r="B169" s="1"/>
      <c r="C169" s="43" t="str">
        <f t="shared" si="13"/>
        <v>B.UUID.79</v>
      </c>
      <c r="D169" s="14" t="s">
        <v>269</v>
      </c>
      <c r="E169" s="14" t="s">
        <v>83</v>
      </c>
      <c r="F169" s="14" t="s">
        <v>151</v>
      </c>
      <c r="G169" s="14" t="s">
        <v>125</v>
      </c>
      <c r="H169" s="16" t="s">
        <v>50</v>
      </c>
      <c r="I169" s="17" t="s">
        <v>83</v>
      </c>
      <c r="J169" s="16" t="s">
        <v>83</v>
      </c>
      <c r="K169" s="17" t="s">
        <v>237</v>
      </c>
      <c r="L169" s="17" t="s">
        <v>21</v>
      </c>
      <c r="M169" s="22" t="str">
        <f>"Démandé si pour question " &amp;C168&amp; ", Réponse = Autre."</f>
        <v>Démandé si pour question B.UUID.78, Réponse = Autre.</v>
      </c>
      <c r="N169" s="17" t="s">
        <v>21</v>
      </c>
      <c r="O169" s="17" t="s">
        <v>24</v>
      </c>
      <c r="P169" s="17" t="s">
        <v>21</v>
      </c>
      <c r="Q169" s="17" t="s">
        <v>25</v>
      </c>
      <c r="R169" s="18" t="s">
        <v>26</v>
      </c>
      <c r="S169" s="18" t="s">
        <v>21</v>
      </c>
      <c r="T169" s="2"/>
    </row>
    <row r="170" spans="1:20" ht="24" customHeight="1">
      <c r="A170" s="12">
        <f t="shared" si="15"/>
        <v>80</v>
      </c>
      <c r="B170" s="1"/>
      <c r="C170" s="43" t="str">
        <f t="shared" si="13"/>
        <v>B.UUID.80</v>
      </c>
      <c r="D170" s="14" t="s">
        <v>270</v>
      </c>
      <c r="E170" s="14" t="s">
        <v>133</v>
      </c>
      <c r="F170" s="14" t="s">
        <v>151</v>
      </c>
      <c r="G170" s="14" t="s">
        <v>125</v>
      </c>
      <c r="H170" s="16" t="s">
        <v>271</v>
      </c>
      <c r="I170" s="17" t="s">
        <v>60</v>
      </c>
      <c r="J170" s="16" t="s">
        <v>135</v>
      </c>
      <c r="K170" s="17" t="s">
        <v>237</v>
      </c>
      <c r="L170" s="17" t="s">
        <v>21</v>
      </c>
      <c r="M170" s="22" t="str">
        <f>"Démandé si pour question " &amp;C166&amp; ", Réponse = 2.Non."</f>
        <v>Démandé si pour question B.UUID.76, Réponse = 2.Non.</v>
      </c>
      <c r="N170" s="17" t="s">
        <v>21</v>
      </c>
      <c r="O170" s="17" t="s">
        <v>24</v>
      </c>
      <c r="P170" s="17" t="s">
        <v>21</v>
      </c>
      <c r="Q170" s="17" t="s">
        <v>25</v>
      </c>
      <c r="R170" s="18" t="s">
        <v>26</v>
      </c>
      <c r="S170" s="18" t="s">
        <v>21</v>
      </c>
      <c r="T170" s="2"/>
    </row>
    <row r="171" spans="1:20" ht="24" customHeight="1">
      <c r="A171" s="12">
        <f t="shared" si="15"/>
        <v>81</v>
      </c>
      <c r="B171" s="1"/>
      <c r="C171" s="43" t="str">
        <f t="shared" si="13"/>
        <v>B.UUID.81</v>
      </c>
      <c r="D171" s="14" t="s">
        <v>272</v>
      </c>
      <c r="E171" s="14" t="s">
        <v>83</v>
      </c>
      <c r="F171" s="14" t="s">
        <v>151</v>
      </c>
      <c r="G171" s="14" t="s">
        <v>125</v>
      </c>
      <c r="H171" s="16" t="s">
        <v>50</v>
      </c>
      <c r="I171" s="17" t="s">
        <v>83</v>
      </c>
      <c r="J171" s="16" t="s">
        <v>83</v>
      </c>
      <c r="K171" s="17" t="s">
        <v>237</v>
      </c>
      <c r="L171" s="17" t="s">
        <v>21</v>
      </c>
      <c r="M171" s="22" t="str">
        <f>"Démandé si pour question " &amp;C170&amp; ", Réponse = Autre."</f>
        <v>Démandé si pour question B.UUID.80, Réponse = Autre.</v>
      </c>
      <c r="N171" s="17" t="s">
        <v>21</v>
      </c>
      <c r="O171" s="17" t="s">
        <v>24</v>
      </c>
      <c r="P171" s="17" t="s">
        <v>21</v>
      </c>
      <c r="Q171" s="17" t="s">
        <v>25</v>
      </c>
      <c r="R171" s="18" t="s">
        <v>26</v>
      </c>
      <c r="S171" s="18" t="s">
        <v>21</v>
      </c>
      <c r="T171" s="2"/>
    </row>
    <row r="172" spans="1:20" ht="24" customHeight="1">
      <c r="A172" s="12">
        <f t="shared" si="15"/>
        <v>82</v>
      </c>
      <c r="B172" s="1"/>
      <c r="C172" s="43" t="str">
        <f t="shared" si="13"/>
        <v>B.UUID.82</v>
      </c>
      <c r="D172" s="14" t="s">
        <v>273</v>
      </c>
      <c r="E172" s="14" t="s">
        <v>131</v>
      </c>
      <c r="F172" s="14" t="s">
        <v>151</v>
      </c>
      <c r="G172" s="14" t="s">
        <v>125</v>
      </c>
      <c r="H172" s="16" t="s">
        <v>274</v>
      </c>
      <c r="I172" s="17" t="s">
        <v>60</v>
      </c>
      <c r="J172" s="16" t="s">
        <v>132</v>
      </c>
      <c r="K172" s="17" t="s">
        <v>237</v>
      </c>
      <c r="L172" s="17" t="s">
        <v>21</v>
      </c>
      <c r="M172" s="22" t="e">
        <f>M160</f>
        <v>#REF!</v>
      </c>
      <c r="N172" s="17" t="s">
        <v>21</v>
      </c>
      <c r="O172" s="17" t="s">
        <v>24</v>
      </c>
      <c r="P172" s="17" t="s">
        <v>21</v>
      </c>
      <c r="Q172" s="17" t="s">
        <v>25</v>
      </c>
      <c r="R172" s="18" t="s">
        <v>26</v>
      </c>
      <c r="S172" s="18" t="s">
        <v>21</v>
      </c>
      <c r="T172" s="2"/>
    </row>
    <row r="173" spans="1:20" ht="24" customHeight="1">
      <c r="A173" s="12">
        <f t="shared" si="15"/>
        <v>83</v>
      </c>
      <c r="B173" s="1"/>
      <c r="C173" s="43" t="str">
        <f t="shared" si="13"/>
        <v>B.UUID.83</v>
      </c>
      <c r="D173" s="14" t="s">
        <v>275</v>
      </c>
      <c r="E173" s="14" t="s">
        <v>276</v>
      </c>
      <c r="F173" s="14" t="s">
        <v>151</v>
      </c>
      <c r="G173" s="14" t="s">
        <v>125</v>
      </c>
      <c r="H173" s="16" t="s">
        <v>137</v>
      </c>
      <c r="I173" s="17" t="s">
        <v>92</v>
      </c>
      <c r="J173" s="25" t="s">
        <v>277</v>
      </c>
      <c r="K173" s="17" t="s">
        <v>237</v>
      </c>
      <c r="L173" s="17" t="s">
        <v>139</v>
      </c>
      <c r="M173" s="17" t="s">
        <v>23</v>
      </c>
      <c r="N173" s="17" t="s">
        <v>21</v>
      </c>
      <c r="O173" s="17" t="s">
        <v>24</v>
      </c>
      <c r="P173" s="17" t="s">
        <v>21</v>
      </c>
      <c r="Q173" s="17" t="s">
        <v>25</v>
      </c>
      <c r="R173" s="18" t="s">
        <v>26</v>
      </c>
      <c r="S173" s="18" t="s">
        <v>21</v>
      </c>
      <c r="T173" s="2"/>
    </row>
    <row r="174" spans="1:20" ht="24" customHeight="1">
      <c r="A174" s="12">
        <f t="shared" si="15"/>
        <v>84</v>
      </c>
      <c r="B174" s="1"/>
      <c r="C174" s="43" t="str">
        <f t="shared" si="13"/>
        <v>B.UUID.84</v>
      </c>
      <c r="D174" s="14" t="s">
        <v>278</v>
      </c>
      <c r="E174" s="14" t="s">
        <v>276</v>
      </c>
      <c r="F174" s="14" t="s">
        <v>151</v>
      </c>
      <c r="G174" s="14" t="s">
        <v>125</v>
      </c>
      <c r="H174" s="16" t="s">
        <v>140</v>
      </c>
      <c r="I174" s="17" t="s">
        <v>92</v>
      </c>
      <c r="J174" s="25" t="s">
        <v>277</v>
      </c>
      <c r="K174" s="17" t="s">
        <v>237</v>
      </c>
      <c r="L174" s="17" t="s">
        <v>139</v>
      </c>
      <c r="M174" s="17" t="s">
        <v>23</v>
      </c>
      <c r="N174" s="17" t="s">
        <v>21</v>
      </c>
      <c r="O174" s="17" t="s">
        <v>24</v>
      </c>
      <c r="P174" s="17" t="s">
        <v>21</v>
      </c>
      <c r="Q174" s="17" t="s">
        <v>25</v>
      </c>
      <c r="R174" s="18" t="s">
        <v>26</v>
      </c>
      <c r="S174" s="18" t="s">
        <v>21</v>
      </c>
      <c r="T174" s="2"/>
    </row>
    <row r="175" spans="1:20" ht="24" customHeight="1">
      <c r="A175" s="12">
        <f t="shared" si="15"/>
        <v>85</v>
      </c>
      <c r="B175" s="1"/>
      <c r="C175" s="43" t="str">
        <f t="shared" si="13"/>
        <v>B.UUID.85</v>
      </c>
      <c r="D175" s="14" t="s">
        <v>279</v>
      </c>
      <c r="E175" s="14" t="s">
        <v>141</v>
      </c>
      <c r="F175" s="14" t="s">
        <v>151</v>
      </c>
      <c r="G175" s="14" t="s">
        <v>125</v>
      </c>
      <c r="H175" s="16" t="s">
        <v>142</v>
      </c>
      <c r="I175" s="17" t="s">
        <v>60</v>
      </c>
      <c r="J175" s="25" t="s">
        <v>277</v>
      </c>
      <c r="K175" s="17" t="s">
        <v>237</v>
      </c>
      <c r="L175" s="17" t="s">
        <v>21</v>
      </c>
      <c r="M175" s="17" t="s">
        <v>23</v>
      </c>
      <c r="N175" s="17" t="s">
        <v>21</v>
      </c>
      <c r="O175" s="17" t="s">
        <v>24</v>
      </c>
      <c r="P175" s="17" t="s">
        <v>21</v>
      </c>
      <c r="Q175" s="17" t="s">
        <v>25</v>
      </c>
      <c r="R175" s="18" t="s">
        <v>26</v>
      </c>
      <c r="S175" s="18" t="s">
        <v>21</v>
      </c>
      <c r="T175" s="2"/>
    </row>
    <row r="176" spans="1:20" ht="24" customHeight="1">
      <c r="A176" s="12">
        <f t="shared" si="15"/>
        <v>86</v>
      </c>
      <c r="B176" s="1"/>
      <c r="C176" s="43" t="str">
        <f t="shared" si="13"/>
        <v>B.UUID.86</v>
      </c>
      <c r="D176" s="14" t="s">
        <v>280</v>
      </c>
      <c r="E176" s="14" t="s">
        <v>276</v>
      </c>
      <c r="F176" s="14" t="s">
        <v>151</v>
      </c>
      <c r="G176" s="14" t="s">
        <v>125</v>
      </c>
      <c r="H176" s="16" t="s">
        <v>144</v>
      </c>
      <c r="I176" s="17" t="s">
        <v>92</v>
      </c>
      <c r="J176" s="25" t="s">
        <v>277</v>
      </c>
      <c r="K176" s="17" t="s">
        <v>237</v>
      </c>
      <c r="L176" s="17" t="s">
        <v>139</v>
      </c>
      <c r="M176" s="22" t="str">
        <f>"Démandé si pour question " &amp;C175&amp; ", Réponse = 1.Oui."</f>
        <v>Démandé si pour question B.UUID.85, Réponse = 1.Oui.</v>
      </c>
      <c r="N176" s="17" t="s">
        <v>21</v>
      </c>
      <c r="O176" s="17" t="s">
        <v>24</v>
      </c>
      <c r="P176" s="17" t="s">
        <v>21</v>
      </c>
      <c r="Q176" s="17" t="s">
        <v>25</v>
      </c>
      <c r="R176" s="18" t="s">
        <v>26</v>
      </c>
      <c r="S176" s="18" t="s">
        <v>21</v>
      </c>
      <c r="T176" s="2"/>
    </row>
    <row r="177" spans="1:20" ht="24" customHeight="1">
      <c r="A177" s="12">
        <f t="shared" si="15"/>
        <v>87</v>
      </c>
      <c r="B177" s="1"/>
      <c r="C177" s="43" t="str">
        <f t="shared" si="13"/>
        <v>B.UUID.87</v>
      </c>
      <c r="D177" s="14" t="s">
        <v>281</v>
      </c>
      <c r="E177" s="14" t="s">
        <v>83</v>
      </c>
      <c r="F177" s="14" t="s">
        <v>151</v>
      </c>
      <c r="G177" s="14" t="s">
        <v>125</v>
      </c>
      <c r="H177" s="16" t="s">
        <v>50</v>
      </c>
      <c r="I177" s="17" t="s">
        <v>83</v>
      </c>
      <c r="J177" s="16" t="s">
        <v>83</v>
      </c>
      <c r="K177" s="17" t="s">
        <v>237</v>
      </c>
      <c r="L177" s="17" t="s">
        <v>21</v>
      </c>
      <c r="M177" s="22" t="str">
        <f>"Démandé si pour question " &amp;C176&amp; ", Réponse = 5.Autre."</f>
        <v>Démandé si pour question B.UUID.86, Réponse = 5.Autre.</v>
      </c>
      <c r="N177" s="17" t="s">
        <v>21</v>
      </c>
      <c r="O177" s="17" t="s">
        <v>24</v>
      </c>
      <c r="P177" s="17" t="s">
        <v>21</v>
      </c>
      <c r="Q177" s="17" t="s">
        <v>25</v>
      </c>
      <c r="R177" s="18" t="s">
        <v>26</v>
      </c>
      <c r="S177" s="18" t="s">
        <v>21</v>
      </c>
      <c r="T177" s="2"/>
    </row>
    <row r="178" spans="1:20" ht="24" customHeight="1">
      <c r="A178" s="12">
        <f t="shared" si="15"/>
        <v>88</v>
      </c>
      <c r="B178" s="1"/>
      <c r="C178" s="43" t="str">
        <f t="shared" si="13"/>
        <v>B.UUID.88</v>
      </c>
      <c r="D178" s="14" t="s">
        <v>282</v>
      </c>
      <c r="E178" s="14" t="s">
        <v>145</v>
      </c>
      <c r="F178" s="14" t="s">
        <v>151</v>
      </c>
      <c r="G178" s="14" t="s">
        <v>125</v>
      </c>
      <c r="H178" s="16" t="s">
        <v>146</v>
      </c>
      <c r="I178" s="17" t="s">
        <v>92</v>
      </c>
      <c r="J178" s="16" t="s">
        <v>147</v>
      </c>
      <c r="K178" s="17" t="s">
        <v>237</v>
      </c>
      <c r="L178" s="17" t="s">
        <v>21</v>
      </c>
      <c r="M178" s="22" t="str">
        <f>"Démandé si pour question " &amp;C175&amp; ", Réponse = 1.Oui."</f>
        <v>Démandé si pour question B.UUID.85, Réponse = 1.Oui.</v>
      </c>
      <c r="N178" s="17" t="s">
        <v>21</v>
      </c>
      <c r="O178" s="17" t="s">
        <v>24</v>
      </c>
      <c r="P178" s="17" t="s">
        <v>21</v>
      </c>
      <c r="Q178" s="17" t="s">
        <v>25</v>
      </c>
      <c r="R178" s="18" t="s">
        <v>26</v>
      </c>
      <c r="S178" s="18" t="s">
        <v>21</v>
      </c>
      <c r="T178" s="2"/>
    </row>
    <row r="179" spans="1:20" ht="24" customHeight="1" thickBot="1">
      <c r="A179" s="12">
        <f t="shared" si="15"/>
        <v>89</v>
      </c>
      <c r="B179" s="1"/>
      <c r="C179" s="43" t="str">
        <f t="shared" si="13"/>
        <v>B.UUID.89</v>
      </c>
      <c r="D179" s="14" t="s">
        <v>283</v>
      </c>
      <c r="E179" s="14" t="s">
        <v>83</v>
      </c>
      <c r="F179" s="14" t="s">
        <v>151</v>
      </c>
      <c r="G179" s="14" t="s">
        <v>125</v>
      </c>
      <c r="H179" s="16" t="s">
        <v>50</v>
      </c>
      <c r="I179" s="17" t="s">
        <v>83</v>
      </c>
      <c r="J179" s="16" t="s">
        <v>83</v>
      </c>
      <c r="K179" s="17" t="s">
        <v>237</v>
      </c>
      <c r="L179" s="17" t="s">
        <v>21</v>
      </c>
      <c r="M179" s="22" t="str">
        <f>"Démandé si pour question " &amp;C178&amp; ", Réponse = 9.Autre."</f>
        <v>Démandé si pour question B.UUID.88, Réponse = 9.Autre.</v>
      </c>
      <c r="N179" s="17" t="s">
        <v>21</v>
      </c>
      <c r="O179" s="17" t="s">
        <v>24</v>
      </c>
      <c r="P179" s="17" t="s">
        <v>21</v>
      </c>
      <c r="Q179" s="17" t="s">
        <v>25</v>
      </c>
      <c r="R179" s="18" t="s">
        <v>26</v>
      </c>
      <c r="S179" s="18" t="s">
        <v>21</v>
      </c>
      <c r="T179" s="2"/>
    </row>
    <row r="180" spans="1:20" ht="15" thickBot="1">
      <c r="A180" s="12"/>
      <c r="B180" s="1"/>
      <c r="C180" s="33" t="s">
        <v>284</v>
      </c>
      <c r="D180" s="34"/>
      <c r="E180" s="34"/>
      <c r="F180" s="34"/>
      <c r="G180" s="34"/>
      <c r="H180" s="35"/>
      <c r="I180" s="36"/>
      <c r="J180" s="36"/>
      <c r="K180" s="34"/>
      <c r="L180" s="34"/>
      <c r="M180" s="36"/>
      <c r="N180" s="34"/>
      <c r="O180" s="34"/>
      <c r="P180" s="34"/>
      <c r="Q180" s="34"/>
      <c r="R180" s="37"/>
      <c r="S180" s="37"/>
      <c r="T180" s="2"/>
    </row>
    <row r="181" spans="1:20" ht="15" thickBot="1">
      <c r="A181" s="12"/>
      <c r="B181" s="1"/>
      <c r="C181" s="38" t="s">
        <v>285</v>
      </c>
      <c r="D181" s="39"/>
      <c r="E181" s="39"/>
      <c r="F181" s="51"/>
      <c r="G181" s="39"/>
      <c r="H181" s="40"/>
      <c r="I181" s="41"/>
      <c r="J181" s="41"/>
      <c r="K181" s="39"/>
      <c r="L181" s="39"/>
      <c r="M181" s="41"/>
      <c r="N181" s="39"/>
      <c r="O181" s="39"/>
      <c r="P181" s="39"/>
      <c r="Q181" s="39"/>
      <c r="R181" s="42"/>
      <c r="S181" s="42"/>
      <c r="T181" s="2"/>
    </row>
    <row r="182" spans="1:20" ht="25.5" customHeight="1">
      <c r="A182" s="12">
        <v>61</v>
      </c>
      <c r="B182" s="1"/>
      <c r="C182" s="43" t="str">
        <f t="shared" ref="C182:C191" si="16">CONCATENATE(LEFT($C$35,2),"UUID.",A182)</f>
        <v>B.UUID.61</v>
      </c>
      <c r="D182" s="14" t="s">
        <v>287</v>
      </c>
      <c r="E182" s="14" t="s">
        <v>96</v>
      </c>
      <c r="F182" s="14" t="s">
        <v>151</v>
      </c>
      <c r="G182" s="14" t="s">
        <v>125</v>
      </c>
      <c r="H182" s="16" t="s">
        <v>4530</v>
      </c>
      <c r="I182" s="17" t="s">
        <v>60</v>
      </c>
      <c r="J182" s="16" t="s">
        <v>98</v>
      </c>
      <c r="K182" s="17" t="s">
        <v>148</v>
      </c>
      <c r="L182" s="17" t="s">
        <v>21</v>
      </c>
      <c r="M182" s="22" t="s">
        <v>23</v>
      </c>
      <c r="N182" s="17" t="s">
        <v>21</v>
      </c>
      <c r="O182" s="17" t="s">
        <v>24</v>
      </c>
      <c r="P182" s="17" t="s">
        <v>21</v>
      </c>
      <c r="Q182" s="17" t="s">
        <v>25</v>
      </c>
      <c r="R182" s="18" t="s">
        <v>26</v>
      </c>
      <c r="S182" s="18" t="s">
        <v>21</v>
      </c>
      <c r="T182" s="2"/>
    </row>
    <row r="183" spans="1:20" ht="25.5" customHeight="1">
      <c r="A183" s="12">
        <v>62</v>
      </c>
      <c r="B183" s="1"/>
      <c r="C183" s="43" t="str">
        <f t="shared" si="16"/>
        <v>B.UUID.62</v>
      </c>
      <c r="D183" s="67" t="s">
        <v>1374</v>
      </c>
      <c r="E183" s="14" t="s">
        <v>83</v>
      </c>
      <c r="F183" s="14" t="s">
        <v>151</v>
      </c>
      <c r="G183" s="14" t="s">
        <v>125</v>
      </c>
      <c r="H183" s="67" t="s">
        <v>4531</v>
      </c>
      <c r="I183" s="17" t="s">
        <v>83</v>
      </c>
      <c r="J183" s="16" t="s">
        <v>21</v>
      </c>
      <c r="K183" s="17" t="s">
        <v>148</v>
      </c>
      <c r="L183" s="17" t="s">
        <v>21</v>
      </c>
      <c r="M183" s="22" t="s">
        <v>23</v>
      </c>
      <c r="N183" s="17" t="s">
        <v>21</v>
      </c>
      <c r="O183" s="17" t="s">
        <v>24</v>
      </c>
      <c r="P183" s="17" t="s">
        <v>21</v>
      </c>
      <c r="Q183" s="17" t="s">
        <v>25</v>
      </c>
      <c r="R183" s="18" t="s">
        <v>26</v>
      </c>
      <c r="S183" s="18" t="s">
        <v>21</v>
      </c>
      <c r="T183" s="2"/>
    </row>
    <row r="184" spans="1:20" ht="25.5" customHeight="1">
      <c r="A184" s="12">
        <v>63</v>
      </c>
      <c r="B184" s="1"/>
      <c r="C184" s="43" t="str">
        <f t="shared" si="16"/>
        <v>B.UUID.63</v>
      </c>
      <c r="D184" s="67" t="s">
        <v>1377</v>
      </c>
      <c r="E184" s="14" t="s">
        <v>1112</v>
      </c>
      <c r="F184" s="14" t="s">
        <v>151</v>
      </c>
      <c r="G184" s="14" t="s">
        <v>125</v>
      </c>
      <c r="H184" s="67" t="s">
        <v>4532</v>
      </c>
      <c r="I184" s="17" t="s">
        <v>1112</v>
      </c>
      <c r="J184" s="16" t="s">
        <v>21</v>
      </c>
      <c r="K184" s="17" t="s">
        <v>148</v>
      </c>
      <c r="L184" s="17" t="s">
        <v>21</v>
      </c>
      <c r="M184" s="22" t="s">
        <v>23</v>
      </c>
      <c r="N184" s="17" t="s">
        <v>21</v>
      </c>
      <c r="O184" s="17" t="s">
        <v>24</v>
      </c>
      <c r="P184" s="17" t="s">
        <v>21</v>
      </c>
      <c r="Q184" s="17" t="s">
        <v>25</v>
      </c>
      <c r="R184" s="18" t="s">
        <v>26</v>
      </c>
      <c r="S184" s="18" t="s">
        <v>21</v>
      </c>
      <c r="T184" s="2"/>
    </row>
    <row r="185" spans="1:20" ht="25.5" customHeight="1">
      <c r="A185" s="12">
        <v>64</v>
      </c>
      <c r="B185" s="1"/>
      <c r="C185" s="43" t="str">
        <f t="shared" si="16"/>
        <v>B.UUID.64</v>
      </c>
      <c r="D185" s="67" t="s">
        <v>1379</v>
      </c>
      <c r="E185" s="14" t="s">
        <v>121</v>
      </c>
      <c r="F185" s="14" t="s">
        <v>151</v>
      </c>
      <c r="G185" s="14" t="s">
        <v>125</v>
      </c>
      <c r="H185" s="16"/>
      <c r="I185" s="17" t="s">
        <v>121</v>
      </c>
      <c r="J185" s="16" t="s">
        <v>21</v>
      </c>
      <c r="K185" s="17" t="s">
        <v>148</v>
      </c>
      <c r="L185" s="17" t="s">
        <v>21</v>
      </c>
      <c r="M185" s="22" t="s">
        <v>23</v>
      </c>
      <c r="N185" s="17" t="s">
        <v>21</v>
      </c>
      <c r="O185" s="17" t="s">
        <v>24</v>
      </c>
      <c r="P185" s="17" t="s">
        <v>21</v>
      </c>
      <c r="Q185" s="17" t="s">
        <v>25</v>
      </c>
      <c r="R185" s="18" t="s">
        <v>26</v>
      </c>
      <c r="S185" s="18" t="s">
        <v>21</v>
      </c>
      <c r="T185" s="2"/>
    </row>
    <row r="186" spans="1:20" ht="25.5" customHeight="1">
      <c r="A186" s="12">
        <v>65</v>
      </c>
      <c r="B186" s="1"/>
      <c r="C186" s="43" t="str">
        <f t="shared" si="16"/>
        <v>B.UUID.65</v>
      </c>
      <c r="D186" s="14" t="s">
        <v>288</v>
      </c>
      <c r="E186" s="14" t="s">
        <v>119</v>
      </c>
      <c r="F186" s="14" t="s">
        <v>151</v>
      </c>
      <c r="G186" s="14" t="s">
        <v>125</v>
      </c>
      <c r="H186" s="16" t="s">
        <v>4533</v>
      </c>
      <c r="I186" s="17" t="s">
        <v>119</v>
      </c>
      <c r="J186" s="16" t="s">
        <v>120</v>
      </c>
      <c r="K186" s="17" t="s">
        <v>148</v>
      </c>
      <c r="L186" s="17" t="s">
        <v>21</v>
      </c>
      <c r="M186" s="22" t="s">
        <v>23</v>
      </c>
      <c r="N186" s="17" t="s">
        <v>21</v>
      </c>
      <c r="O186" s="17" t="s">
        <v>24</v>
      </c>
      <c r="P186" s="17" t="s">
        <v>21</v>
      </c>
      <c r="Q186" s="17" t="s">
        <v>25</v>
      </c>
      <c r="R186" s="18" t="s">
        <v>26</v>
      </c>
      <c r="S186" s="18" t="s">
        <v>21</v>
      </c>
      <c r="T186" s="2"/>
    </row>
    <row r="187" spans="1:20" ht="25.5" customHeight="1">
      <c r="A187" s="12">
        <v>66</v>
      </c>
      <c r="B187" s="1"/>
      <c r="C187" s="43" t="str">
        <f t="shared" si="16"/>
        <v>B.UUID.66</v>
      </c>
      <c r="D187" s="14" t="s">
        <v>289</v>
      </c>
      <c r="E187" s="14" t="s">
        <v>121</v>
      </c>
      <c r="F187" s="14" t="s">
        <v>151</v>
      </c>
      <c r="G187" s="14" t="s">
        <v>125</v>
      </c>
      <c r="H187" s="16" t="s">
        <v>122</v>
      </c>
      <c r="I187" s="17" t="s">
        <v>121</v>
      </c>
      <c r="J187" s="16" t="s">
        <v>21</v>
      </c>
      <c r="K187" s="17" t="s">
        <v>148</v>
      </c>
      <c r="L187" s="17" t="s">
        <v>21</v>
      </c>
      <c r="M187" s="22" t="s">
        <v>23</v>
      </c>
      <c r="N187" s="17" t="s">
        <v>21</v>
      </c>
      <c r="O187" s="17" t="s">
        <v>24</v>
      </c>
      <c r="P187" s="17" t="s">
        <v>21</v>
      </c>
      <c r="Q187" s="17" t="s">
        <v>25</v>
      </c>
      <c r="R187" s="18" t="s">
        <v>26</v>
      </c>
      <c r="S187" s="18" t="s">
        <v>21</v>
      </c>
      <c r="T187" s="2"/>
    </row>
    <row r="188" spans="1:20" ht="25.5" customHeight="1">
      <c r="A188" s="12">
        <v>67</v>
      </c>
      <c r="B188" s="1"/>
      <c r="C188" s="43" t="str">
        <f t="shared" si="16"/>
        <v>B.UUID.67</v>
      </c>
      <c r="D188" s="67" t="s">
        <v>1383</v>
      </c>
      <c r="E188" s="14" t="s">
        <v>119</v>
      </c>
      <c r="F188" s="14" t="s">
        <v>151</v>
      </c>
      <c r="G188" s="14" t="s">
        <v>125</v>
      </c>
      <c r="H188" s="16" t="s">
        <v>290</v>
      </c>
      <c r="I188" s="17" t="s">
        <v>119</v>
      </c>
      <c r="J188" s="16" t="s">
        <v>120</v>
      </c>
      <c r="K188" s="17" t="s">
        <v>148</v>
      </c>
      <c r="L188" s="17" t="s">
        <v>21</v>
      </c>
      <c r="M188" s="22" t="s">
        <v>23</v>
      </c>
      <c r="N188" s="17" t="s">
        <v>21</v>
      </c>
      <c r="O188" s="17" t="s">
        <v>24</v>
      </c>
      <c r="P188" s="17" t="s">
        <v>21</v>
      </c>
      <c r="Q188" s="17" t="s">
        <v>25</v>
      </c>
      <c r="R188" s="18" t="s">
        <v>26</v>
      </c>
      <c r="S188" s="18" t="s">
        <v>21</v>
      </c>
      <c r="T188" s="2"/>
    </row>
    <row r="189" spans="1:20" ht="25.5" customHeight="1">
      <c r="A189" s="12">
        <v>68</v>
      </c>
      <c r="B189" s="1"/>
      <c r="C189" s="43" t="str">
        <f t="shared" si="16"/>
        <v>B.UUID.68</v>
      </c>
      <c r="D189" s="67" t="s">
        <v>1385</v>
      </c>
      <c r="E189" s="14" t="s">
        <v>121</v>
      </c>
      <c r="F189" s="14" t="s">
        <v>151</v>
      </c>
      <c r="G189" s="14" t="s">
        <v>125</v>
      </c>
      <c r="H189" s="16"/>
      <c r="I189" s="17" t="s">
        <v>121</v>
      </c>
      <c r="J189" s="16" t="s">
        <v>21</v>
      </c>
      <c r="K189" s="17" t="s">
        <v>148</v>
      </c>
      <c r="L189" s="17" t="s">
        <v>21</v>
      </c>
      <c r="M189" s="22" t="s">
        <v>23</v>
      </c>
      <c r="N189" s="17" t="s">
        <v>21</v>
      </c>
      <c r="O189" s="17" t="s">
        <v>24</v>
      </c>
      <c r="P189" s="17" t="s">
        <v>21</v>
      </c>
      <c r="Q189" s="17" t="s">
        <v>25</v>
      </c>
      <c r="R189" s="18" t="s">
        <v>26</v>
      </c>
      <c r="S189" s="18" t="s">
        <v>21</v>
      </c>
      <c r="T189" s="2"/>
    </row>
    <row r="190" spans="1:20" ht="25.5" customHeight="1">
      <c r="A190" s="12">
        <v>69</v>
      </c>
      <c r="B190" s="1"/>
      <c r="C190" s="43" t="str">
        <f t="shared" si="16"/>
        <v>B.UUID.69</v>
      </c>
      <c r="D190" s="14" t="s">
        <v>291</v>
      </c>
      <c r="E190" s="14" t="s">
        <v>119</v>
      </c>
      <c r="F190" s="14" t="s">
        <v>151</v>
      </c>
      <c r="G190" s="14" t="s">
        <v>125</v>
      </c>
      <c r="H190" s="16" t="s">
        <v>4534</v>
      </c>
      <c r="I190" s="17" t="s">
        <v>119</v>
      </c>
      <c r="J190" s="16" t="s">
        <v>120</v>
      </c>
      <c r="K190" s="17" t="s">
        <v>148</v>
      </c>
      <c r="L190" s="17" t="s">
        <v>21</v>
      </c>
      <c r="M190" s="22" t="s">
        <v>23</v>
      </c>
      <c r="N190" s="17" t="s">
        <v>21</v>
      </c>
      <c r="O190" s="17" t="s">
        <v>24</v>
      </c>
      <c r="P190" s="17" t="s">
        <v>21</v>
      </c>
      <c r="Q190" s="17" t="s">
        <v>25</v>
      </c>
      <c r="R190" s="18" t="s">
        <v>26</v>
      </c>
      <c r="S190" s="18" t="s">
        <v>21</v>
      </c>
      <c r="T190" s="2"/>
    </row>
    <row r="191" spans="1:20" ht="25.5" customHeight="1" thickBot="1">
      <c r="A191" s="12">
        <v>70</v>
      </c>
      <c r="B191" s="1"/>
      <c r="C191" s="43" t="str">
        <f t="shared" si="16"/>
        <v>B.UUID.70</v>
      </c>
      <c r="D191" s="14" t="s">
        <v>292</v>
      </c>
      <c r="E191" s="14" t="s">
        <v>119</v>
      </c>
      <c r="F191" s="14" t="s">
        <v>151</v>
      </c>
      <c r="G191" s="14" t="s">
        <v>125</v>
      </c>
      <c r="H191" s="16" t="s">
        <v>4535</v>
      </c>
      <c r="I191" s="17" t="s">
        <v>119</v>
      </c>
      <c r="J191" s="16" t="s">
        <v>120</v>
      </c>
      <c r="K191" s="17" t="s">
        <v>148</v>
      </c>
      <c r="L191" s="17" t="s">
        <v>21</v>
      </c>
      <c r="M191" s="22" t="s">
        <v>23</v>
      </c>
      <c r="N191" s="17" t="s">
        <v>21</v>
      </c>
      <c r="O191" s="17" t="s">
        <v>24</v>
      </c>
      <c r="P191" s="17" t="s">
        <v>21</v>
      </c>
      <c r="Q191" s="17" t="s">
        <v>25</v>
      </c>
      <c r="R191" s="18" t="s">
        <v>26</v>
      </c>
      <c r="S191" s="18" t="s">
        <v>21</v>
      </c>
      <c r="T191" s="2"/>
    </row>
    <row r="192" spans="1:20" ht="15" thickBot="1">
      <c r="A192" s="12"/>
      <c r="B192" s="1"/>
      <c r="C192" s="38" t="s">
        <v>293</v>
      </c>
      <c r="D192" s="39"/>
      <c r="E192" s="39"/>
      <c r="F192" s="39"/>
      <c r="G192" s="39"/>
      <c r="H192" s="40"/>
      <c r="I192" s="41"/>
      <c r="J192" s="41"/>
      <c r="K192" s="39"/>
      <c r="L192" s="39"/>
      <c r="M192" s="41"/>
      <c r="N192" s="39"/>
      <c r="O192" s="39"/>
      <c r="P192" s="39"/>
      <c r="Q192" s="39"/>
      <c r="R192" s="42"/>
      <c r="S192" s="42"/>
      <c r="T192" s="2"/>
    </row>
    <row r="193" spans="1:20" ht="25.5" customHeight="1">
      <c r="A193" s="12">
        <v>61</v>
      </c>
      <c r="B193" s="1"/>
      <c r="C193" s="43" t="str">
        <f t="shared" ref="C193:C202" si="17">CONCATENATE(LEFT($C$35,2),"UUID.",A193)</f>
        <v>B.UUID.61</v>
      </c>
      <c r="D193" s="14" t="s">
        <v>295</v>
      </c>
      <c r="E193" s="14" t="s">
        <v>96</v>
      </c>
      <c r="F193" s="14" t="s">
        <v>151</v>
      </c>
      <c r="G193" s="14" t="s">
        <v>125</v>
      </c>
      <c r="H193" s="16" t="s">
        <v>4523</v>
      </c>
      <c r="I193" s="17" t="s">
        <v>60</v>
      </c>
      <c r="J193" s="16" t="s">
        <v>98</v>
      </c>
      <c r="K193" s="17" t="s">
        <v>148</v>
      </c>
      <c r="L193" s="17" t="s">
        <v>21</v>
      </c>
      <c r="M193" s="22" t="s">
        <v>23</v>
      </c>
      <c r="N193" s="17" t="s">
        <v>21</v>
      </c>
      <c r="O193" s="17" t="s">
        <v>24</v>
      </c>
      <c r="P193" s="17" t="s">
        <v>21</v>
      </c>
      <c r="Q193" s="17" t="s">
        <v>25</v>
      </c>
      <c r="R193" s="18" t="s">
        <v>26</v>
      </c>
      <c r="S193" s="18" t="s">
        <v>21</v>
      </c>
      <c r="T193" s="2"/>
    </row>
    <row r="194" spans="1:20" ht="25.5" customHeight="1">
      <c r="A194" s="12">
        <v>62</v>
      </c>
      <c r="B194" s="1"/>
      <c r="C194" s="43" t="str">
        <f t="shared" si="17"/>
        <v>B.UUID.62</v>
      </c>
      <c r="D194" s="67" t="s">
        <v>1393</v>
      </c>
      <c r="E194" s="14" t="s">
        <v>83</v>
      </c>
      <c r="F194" s="14" t="s">
        <v>151</v>
      </c>
      <c r="G194" s="14" t="s">
        <v>125</v>
      </c>
      <c r="H194" s="67" t="s">
        <v>4524</v>
      </c>
      <c r="I194" s="17" t="s">
        <v>83</v>
      </c>
      <c r="J194" s="16" t="s">
        <v>21</v>
      </c>
      <c r="K194" s="17" t="s">
        <v>148</v>
      </c>
      <c r="L194" s="17" t="s">
        <v>21</v>
      </c>
      <c r="M194" s="22" t="s">
        <v>23</v>
      </c>
      <c r="N194" s="17" t="s">
        <v>21</v>
      </c>
      <c r="O194" s="17" t="s">
        <v>24</v>
      </c>
      <c r="P194" s="17" t="s">
        <v>21</v>
      </c>
      <c r="Q194" s="17" t="s">
        <v>25</v>
      </c>
      <c r="R194" s="18" t="s">
        <v>26</v>
      </c>
      <c r="S194" s="18" t="s">
        <v>21</v>
      </c>
      <c r="T194" s="2"/>
    </row>
    <row r="195" spans="1:20" ht="25.5" customHeight="1">
      <c r="A195" s="12">
        <v>63</v>
      </c>
      <c r="B195" s="1"/>
      <c r="C195" s="43" t="str">
        <f t="shared" si="17"/>
        <v>B.UUID.63</v>
      </c>
      <c r="D195" s="67" t="s">
        <v>1396</v>
      </c>
      <c r="E195" s="14" t="s">
        <v>1112</v>
      </c>
      <c r="F195" s="14" t="s">
        <v>151</v>
      </c>
      <c r="G195" s="14" t="s">
        <v>125</v>
      </c>
      <c r="H195" s="67" t="s">
        <v>4525</v>
      </c>
      <c r="I195" s="17" t="s">
        <v>1112</v>
      </c>
      <c r="J195" s="16" t="s">
        <v>21</v>
      </c>
      <c r="K195" s="17" t="s">
        <v>148</v>
      </c>
      <c r="L195" s="17" t="s">
        <v>21</v>
      </c>
      <c r="M195" s="22" t="s">
        <v>23</v>
      </c>
      <c r="N195" s="17" t="s">
        <v>21</v>
      </c>
      <c r="O195" s="17" t="s">
        <v>24</v>
      </c>
      <c r="P195" s="17" t="s">
        <v>21</v>
      </c>
      <c r="Q195" s="17" t="s">
        <v>25</v>
      </c>
      <c r="R195" s="18" t="s">
        <v>26</v>
      </c>
      <c r="S195" s="18" t="s">
        <v>21</v>
      </c>
      <c r="T195" s="2"/>
    </row>
    <row r="196" spans="1:20" ht="25.5" customHeight="1">
      <c r="A196" s="12">
        <v>64</v>
      </c>
      <c r="B196" s="1"/>
      <c r="C196" s="43" t="str">
        <f t="shared" si="17"/>
        <v>B.UUID.64</v>
      </c>
      <c r="D196" s="67" t="s">
        <v>1398</v>
      </c>
      <c r="E196" s="14" t="s">
        <v>121</v>
      </c>
      <c r="F196" s="14" t="s">
        <v>151</v>
      </c>
      <c r="G196" s="14" t="s">
        <v>125</v>
      </c>
      <c r="H196" s="16"/>
      <c r="I196" s="17" t="s">
        <v>121</v>
      </c>
      <c r="J196" s="16" t="s">
        <v>21</v>
      </c>
      <c r="K196" s="17" t="s">
        <v>148</v>
      </c>
      <c r="L196" s="17" t="s">
        <v>21</v>
      </c>
      <c r="M196" s="22" t="s">
        <v>23</v>
      </c>
      <c r="N196" s="17" t="s">
        <v>21</v>
      </c>
      <c r="O196" s="17" t="s">
        <v>24</v>
      </c>
      <c r="P196" s="17" t="s">
        <v>21</v>
      </c>
      <c r="Q196" s="17" t="s">
        <v>25</v>
      </c>
      <c r="R196" s="18" t="s">
        <v>26</v>
      </c>
      <c r="S196" s="18" t="s">
        <v>21</v>
      </c>
      <c r="T196" s="2"/>
    </row>
    <row r="197" spans="1:20" ht="25.5" customHeight="1">
      <c r="A197" s="12">
        <v>65</v>
      </c>
      <c r="B197" s="1"/>
      <c r="C197" s="43" t="str">
        <f t="shared" si="17"/>
        <v>B.UUID.65</v>
      </c>
      <c r="D197" s="14" t="s">
        <v>296</v>
      </c>
      <c r="E197" s="14" t="s">
        <v>119</v>
      </c>
      <c r="F197" s="14" t="s">
        <v>151</v>
      </c>
      <c r="G197" s="14" t="s">
        <v>125</v>
      </c>
      <c r="H197" s="16" t="s">
        <v>4526</v>
      </c>
      <c r="I197" s="17" t="s">
        <v>119</v>
      </c>
      <c r="J197" s="16" t="s">
        <v>120</v>
      </c>
      <c r="K197" s="17" t="s">
        <v>148</v>
      </c>
      <c r="L197" s="17" t="s">
        <v>21</v>
      </c>
      <c r="M197" s="22" t="s">
        <v>23</v>
      </c>
      <c r="N197" s="17" t="s">
        <v>21</v>
      </c>
      <c r="O197" s="17" t="s">
        <v>24</v>
      </c>
      <c r="P197" s="17" t="s">
        <v>21</v>
      </c>
      <c r="Q197" s="17" t="s">
        <v>25</v>
      </c>
      <c r="R197" s="18" t="s">
        <v>26</v>
      </c>
      <c r="S197" s="18" t="s">
        <v>21</v>
      </c>
      <c r="T197" s="2"/>
    </row>
    <row r="198" spans="1:20" ht="25.5" customHeight="1">
      <c r="A198" s="12">
        <v>66</v>
      </c>
      <c r="B198" s="1"/>
      <c r="C198" s="43" t="str">
        <f t="shared" si="17"/>
        <v>B.UUID.66</v>
      </c>
      <c r="D198" s="14" t="s">
        <v>297</v>
      </c>
      <c r="E198" s="14" t="s">
        <v>121</v>
      </c>
      <c r="F198" s="14" t="s">
        <v>151</v>
      </c>
      <c r="G198" s="14" t="s">
        <v>125</v>
      </c>
      <c r="H198" s="16" t="s">
        <v>122</v>
      </c>
      <c r="I198" s="17" t="s">
        <v>121</v>
      </c>
      <c r="J198" s="16" t="s">
        <v>21</v>
      </c>
      <c r="K198" s="17" t="s">
        <v>148</v>
      </c>
      <c r="L198" s="17" t="s">
        <v>21</v>
      </c>
      <c r="M198" s="22" t="s">
        <v>23</v>
      </c>
      <c r="N198" s="17" t="s">
        <v>21</v>
      </c>
      <c r="O198" s="17" t="s">
        <v>24</v>
      </c>
      <c r="P198" s="17" t="s">
        <v>21</v>
      </c>
      <c r="Q198" s="17" t="s">
        <v>25</v>
      </c>
      <c r="R198" s="18" t="s">
        <v>26</v>
      </c>
      <c r="S198" s="18" t="s">
        <v>21</v>
      </c>
      <c r="T198" s="2"/>
    </row>
    <row r="199" spans="1:20" ht="25.5" customHeight="1">
      <c r="A199" s="12">
        <v>67</v>
      </c>
      <c r="B199" s="1"/>
      <c r="C199" s="43" t="str">
        <f t="shared" si="17"/>
        <v>B.UUID.67</v>
      </c>
      <c r="D199" s="67" t="s">
        <v>1402</v>
      </c>
      <c r="E199" s="14" t="s">
        <v>119</v>
      </c>
      <c r="F199" s="14" t="s">
        <v>151</v>
      </c>
      <c r="G199" s="14" t="s">
        <v>125</v>
      </c>
      <c r="H199" s="16" t="s">
        <v>4527</v>
      </c>
      <c r="I199" s="17" t="s">
        <v>119</v>
      </c>
      <c r="J199" s="16" t="s">
        <v>120</v>
      </c>
      <c r="K199" s="17" t="s">
        <v>148</v>
      </c>
      <c r="L199" s="17" t="s">
        <v>21</v>
      </c>
      <c r="M199" s="22" t="s">
        <v>23</v>
      </c>
      <c r="N199" s="17" t="s">
        <v>21</v>
      </c>
      <c r="O199" s="17" t="s">
        <v>24</v>
      </c>
      <c r="P199" s="17" t="s">
        <v>21</v>
      </c>
      <c r="Q199" s="17" t="s">
        <v>25</v>
      </c>
      <c r="R199" s="18" t="s">
        <v>26</v>
      </c>
      <c r="S199" s="18" t="s">
        <v>21</v>
      </c>
      <c r="T199" s="2"/>
    </row>
    <row r="200" spans="1:20" ht="25.5" customHeight="1">
      <c r="A200" s="12">
        <v>68</v>
      </c>
      <c r="B200" s="1"/>
      <c r="C200" s="43" t="str">
        <f t="shared" si="17"/>
        <v>B.UUID.68</v>
      </c>
      <c r="D200" s="67" t="s">
        <v>1404</v>
      </c>
      <c r="E200" s="14" t="s">
        <v>121</v>
      </c>
      <c r="F200" s="14" t="s">
        <v>151</v>
      </c>
      <c r="G200" s="14" t="s">
        <v>125</v>
      </c>
      <c r="H200" s="16"/>
      <c r="I200" s="17" t="s">
        <v>121</v>
      </c>
      <c r="J200" s="16" t="s">
        <v>21</v>
      </c>
      <c r="K200" s="17" t="s">
        <v>148</v>
      </c>
      <c r="L200" s="17" t="s">
        <v>21</v>
      </c>
      <c r="M200" s="22" t="s">
        <v>23</v>
      </c>
      <c r="N200" s="17" t="s">
        <v>21</v>
      </c>
      <c r="O200" s="17" t="s">
        <v>24</v>
      </c>
      <c r="P200" s="17" t="s">
        <v>21</v>
      </c>
      <c r="Q200" s="17" t="s">
        <v>25</v>
      </c>
      <c r="R200" s="18" t="s">
        <v>26</v>
      </c>
      <c r="S200" s="18" t="s">
        <v>21</v>
      </c>
      <c r="T200" s="2"/>
    </row>
    <row r="201" spans="1:20" ht="25.5" customHeight="1">
      <c r="A201" s="12">
        <v>69</v>
      </c>
      <c r="B201" s="1"/>
      <c r="C201" s="43" t="str">
        <f t="shared" si="17"/>
        <v>B.UUID.69</v>
      </c>
      <c r="D201" s="14" t="s">
        <v>298</v>
      </c>
      <c r="E201" s="14" t="s">
        <v>119</v>
      </c>
      <c r="F201" s="14" t="s">
        <v>151</v>
      </c>
      <c r="G201" s="14" t="s">
        <v>125</v>
      </c>
      <c r="H201" s="16" t="s">
        <v>4528</v>
      </c>
      <c r="I201" s="17" t="s">
        <v>119</v>
      </c>
      <c r="J201" s="16" t="s">
        <v>120</v>
      </c>
      <c r="K201" s="17" t="s">
        <v>148</v>
      </c>
      <c r="L201" s="17" t="s">
        <v>21</v>
      </c>
      <c r="M201" s="22" t="s">
        <v>23</v>
      </c>
      <c r="N201" s="17" t="s">
        <v>21</v>
      </c>
      <c r="O201" s="17" t="s">
        <v>24</v>
      </c>
      <c r="P201" s="17" t="s">
        <v>21</v>
      </c>
      <c r="Q201" s="17" t="s">
        <v>25</v>
      </c>
      <c r="R201" s="18" t="s">
        <v>26</v>
      </c>
      <c r="S201" s="18" t="s">
        <v>21</v>
      </c>
      <c r="T201" s="2"/>
    </row>
    <row r="202" spans="1:20" ht="25.5" customHeight="1" thickBot="1">
      <c r="A202" s="12">
        <v>70</v>
      </c>
      <c r="B202" s="1"/>
      <c r="C202" s="43" t="str">
        <f t="shared" si="17"/>
        <v>B.UUID.70</v>
      </c>
      <c r="D202" s="14" t="s">
        <v>299</v>
      </c>
      <c r="E202" s="14" t="s">
        <v>119</v>
      </c>
      <c r="F202" s="14" t="s">
        <v>151</v>
      </c>
      <c r="G202" s="14" t="s">
        <v>125</v>
      </c>
      <c r="H202" s="16" t="s">
        <v>4529</v>
      </c>
      <c r="I202" s="17" t="s">
        <v>119</v>
      </c>
      <c r="J202" s="16" t="s">
        <v>120</v>
      </c>
      <c r="K202" s="17" t="s">
        <v>148</v>
      </c>
      <c r="L202" s="17" t="s">
        <v>21</v>
      </c>
      <c r="M202" s="22" t="s">
        <v>23</v>
      </c>
      <c r="N202" s="17" t="s">
        <v>21</v>
      </c>
      <c r="O202" s="17" t="s">
        <v>24</v>
      </c>
      <c r="P202" s="17" t="s">
        <v>21</v>
      </c>
      <c r="Q202" s="17" t="s">
        <v>25</v>
      </c>
      <c r="R202" s="18" t="s">
        <v>26</v>
      </c>
      <c r="S202" s="18" t="s">
        <v>21</v>
      </c>
      <c r="T202" s="2"/>
    </row>
    <row r="203" spans="1:20" ht="15" thickBot="1">
      <c r="A203" s="12"/>
      <c r="B203" s="1"/>
      <c r="C203" s="38" t="s">
        <v>300</v>
      </c>
      <c r="D203" s="39"/>
      <c r="E203" s="39"/>
      <c r="F203" s="39"/>
      <c r="G203" s="39"/>
      <c r="H203" s="40"/>
      <c r="I203" s="41"/>
      <c r="J203" s="41"/>
      <c r="K203" s="39"/>
      <c r="L203" s="39"/>
      <c r="M203" s="41"/>
      <c r="N203" s="39"/>
      <c r="O203" s="39"/>
      <c r="P203" s="39"/>
      <c r="Q203" s="39"/>
      <c r="R203" s="42"/>
      <c r="S203" s="42"/>
      <c r="T203" s="2"/>
    </row>
    <row r="204" spans="1:20" ht="25.5" customHeight="1">
      <c r="A204" s="12">
        <v>61</v>
      </c>
      <c r="B204" s="1"/>
      <c r="C204" s="43" t="str">
        <f t="shared" ref="C204:C213" si="18">CONCATENATE(LEFT($C$35,2),"UUID.",A204)</f>
        <v>B.UUID.61</v>
      </c>
      <c r="D204" s="14" t="s">
        <v>302</v>
      </c>
      <c r="E204" s="14" t="s">
        <v>96</v>
      </c>
      <c r="F204" s="14" t="s">
        <v>151</v>
      </c>
      <c r="G204" s="14" t="s">
        <v>125</v>
      </c>
      <c r="H204" s="16" t="s">
        <v>4517</v>
      </c>
      <c r="I204" s="17" t="s">
        <v>60</v>
      </c>
      <c r="J204" s="16" t="s">
        <v>98</v>
      </c>
      <c r="K204" s="17" t="s">
        <v>148</v>
      </c>
      <c r="L204" s="17" t="s">
        <v>21</v>
      </c>
      <c r="M204" s="22" t="s">
        <v>23</v>
      </c>
      <c r="N204" s="17" t="s">
        <v>21</v>
      </c>
      <c r="O204" s="17" t="s">
        <v>24</v>
      </c>
      <c r="P204" s="17" t="s">
        <v>21</v>
      </c>
      <c r="Q204" s="17" t="s">
        <v>25</v>
      </c>
      <c r="R204" s="18" t="s">
        <v>26</v>
      </c>
      <c r="S204" s="18" t="s">
        <v>21</v>
      </c>
      <c r="T204" s="2"/>
    </row>
    <row r="205" spans="1:20" ht="25.5" customHeight="1">
      <c r="A205" s="12">
        <v>62</v>
      </c>
      <c r="B205" s="1"/>
      <c r="C205" s="43" t="str">
        <f t="shared" si="18"/>
        <v>B.UUID.62</v>
      </c>
      <c r="D205" s="67" t="s">
        <v>1412</v>
      </c>
      <c r="E205" s="14" t="s">
        <v>83</v>
      </c>
      <c r="F205" s="14" t="s">
        <v>151</v>
      </c>
      <c r="G205" s="14" t="s">
        <v>125</v>
      </c>
      <c r="H205" s="67" t="s">
        <v>4518</v>
      </c>
      <c r="I205" s="17" t="s">
        <v>83</v>
      </c>
      <c r="J205" s="16" t="s">
        <v>21</v>
      </c>
      <c r="K205" s="17" t="s">
        <v>148</v>
      </c>
      <c r="L205" s="17" t="s">
        <v>21</v>
      </c>
      <c r="M205" s="22" t="s">
        <v>23</v>
      </c>
      <c r="N205" s="17" t="s">
        <v>21</v>
      </c>
      <c r="O205" s="17" t="s">
        <v>24</v>
      </c>
      <c r="P205" s="17" t="s">
        <v>21</v>
      </c>
      <c r="Q205" s="17" t="s">
        <v>25</v>
      </c>
      <c r="R205" s="18" t="s">
        <v>26</v>
      </c>
      <c r="S205" s="18" t="s">
        <v>21</v>
      </c>
      <c r="T205" s="2"/>
    </row>
    <row r="206" spans="1:20" ht="25.5" customHeight="1">
      <c r="A206" s="12">
        <v>63</v>
      </c>
      <c r="B206" s="1"/>
      <c r="C206" s="43" t="str">
        <f t="shared" si="18"/>
        <v>B.UUID.63</v>
      </c>
      <c r="D206" s="67" t="s">
        <v>1415</v>
      </c>
      <c r="E206" s="14" t="s">
        <v>1112</v>
      </c>
      <c r="F206" s="14" t="s">
        <v>151</v>
      </c>
      <c r="G206" s="14" t="s">
        <v>125</v>
      </c>
      <c r="H206" s="67" t="s">
        <v>4519</v>
      </c>
      <c r="I206" s="17" t="s">
        <v>1112</v>
      </c>
      <c r="J206" s="16" t="s">
        <v>21</v>
      </c>
      <c r="K206" s="17" t="s">
        <v>148</v>
      </c>
      <c r="L206" s="17" t="s">
        <v>21</v>
      </c>
      <c r="M206" s="22" t="s">
        <v>23</v>
      </c>
      <c r="N206" s="17" t="s">
        <v>21</v>
      </c>
      <c r="O206" s="17" t="s">
        <v>24</v>
      </c>
      <c r="P206" s="17" t="s">
        <v>21</v>
      </c>
      <c r="Q206" s="17" t="s">
        <v>25</v>
      </c>
      <c r="R206" s="18" t="s">
        <v>26</v>
      </c>
      <c r="S206" s="18" t="s">
        <v>21</v>
      </c>
      <c r="T206" s="2"/>
    </row>
    <row r="207" spans="1:20" ht="25.5" customHeight="1">
      <c r="A207" s="12">
        <v>64</v>
      </c>
      <c r="B207" s="1"/>
      <c r="C207" s="43" t="str">
        <f t="shared" si="18"/>
        <v>B.UUID.64</v>
      </c>
      <c r="D207" s="67" t="s">
        <v>1417</v>
      </c>
      <c r="E207" s="14" t="s">
        <v>121</v>
      </c>
      <c r="F207" s="14" t="s">
        <v>151</v>
      </c>
      <c r="G207" s="14" t="s">
        <v>125</v>
      </c>
      <c r="H207" s="16"/>
      <c r="I207" s="17" t="s">
        <v>121</v>
      </c>
      <c r="J207" s="16" t="s">
        <v>21</v>
      </c>
      <c r="K207" s="17" t="s">
        <v>148</v>
      </c>
      <c r="L207" s="17" t="s">
        <v>21</v>
      </c>
      <c r="M207" s="22" t="s">
        <v>23</v>
      </c>
      <c r="N207" s="17" t="s">
        <v>21</v>
      </c>
      <c r="O207" s="17" t="s">
        <v>24</v>
      </c>
      <c r="P207" s="17" t="s">
        <v>21</v>
      </c>
      <c r="Q207" s="17" t="s">
        <v>25</v>
      </c>
      <c r="R207" s="18" t="s">
        <v>26</v>
      </c>
      <c r="S207" s="18" t="s">
        <v>21</v>
      </c>
      <c r="T207" s="2"/>
    </row>
    <row r="208" spans="1:20" ht="25.5" customHeight="1">
      <c r="A208" s="12">
        <v>65</v>
      </c>
      <c r="B208" s="1"/>
      <c r="C208" s="43" t="str">
        <f t="shared" si="18"/>
        <v>B.UUID.65</v>
      </c>
      <c r="D208" s="14" t="s">
        <v>303</v>
      </c>
      <c r="E208" s="14" t="s">
        <v>119</v>
      </c>
      <c r="F208" s="14" t="s">
        <v>151</v>
      </c>
      <c r="G208" s="14" t="s">
        <v>125</v>
      </c>
      <c r="H208" s="16" t="s">
        <v>4520</v>
      </c>
      <c r="I208" s="17" t="s">
        <v>119</v>
      </c>
      <c r="J208" s="16" t="s">
        <v>120</v>
      </c>
      <c r="K208" s="17" t="s">
        <v>148</v>
      </c>
      <c r="L208" s="17" t="s">
        <v>21</v>
      </c>
      <c r="M208" s="22" t="s">
        <v>23</v>
      </c>
      <c r="N208" s="17" t="s">
        <v>21</v>
      </c>
      <c r="O208" s="17" t="s">
        <v>24</v>
      </c>
      <c r="P208" s="17" t="s">
        <v>21</v>
      </c>
      <c r="Q208" s="17" t="s">
        <v>25</v>
      </c>
      <c r="R208" s="18" t="s">
        <v>26</v>
      </c>
      <c r="S208" s="18" t="s">
        <v>21</v>
      </c>
      <c r="T208" s="2"/>
    </row>
    <row r="209" spans="1:20" ht="25.5" customHeight="1">
      <c r="A209" s="12">
        <v>66</v>
      </c>
      <c r="B209" s="1"/>
      <c r="C209" s="43" t="str">
        <f t="shared" si="18"/>
        <v>B.UUID.66</v>
      </c>
      <c r="D209" s="14" t="s">
        <v>304</v>
      </c>
      <c r="E209" s="14" t="s">
        <v>121</v>
      </c>
      <c r="F209" s="14" t="s">
        <v>151</v>
      </c>
      <c r="G209" s="14" t="s">
        <v>125</v>
      </c>
      <c r="H209" s="16" t="s">
        <v>122</v>
      </c>
      <c r="I209" s="17" t="s">
        <v>121</v>
      </c>
      <c r="J209" s="16" t="s">
        <v>21</v>
      </c>
      <c r="K209" s="17" t="s">
        <v>148</v>
      </c>
      <c r="L209" s="17" t="s">
        <v>21</v>
      </c>
      <c r="M209" s="22" t="s">
        <v>23</v>
      </c>
      <c r="N209" s="17" t="s">
        <v>21</v>
      </c>
      <c r="O209" s="17" t="s">
        <v>24</v>
      </c>
      <c r="P209" s="17" t="s">
        <v>21</v>
      </c>
      <c r="Q209" s="17" t="s">
        <v>25</v>
      </c>
      <c r="R209" s="18" t="s">
        <v>26</v>
      </c>
      <c r="S209" s="18" t="s">
        <v>21</v>
      </c>
      <c r="T209" s="2"/>
    </row>
    <row r="210" spans="1:20" ht="25.5" customHeight="1">
      <c r="A210" s="12">
        <v>67</v>
      </c>
      <c r="B210" s="1"/>
      <c r="C210" s="43" t="str">
        <f t="shared" si="18"/>
        <v>B.UUID.67</v>
      </c>
      <c r="D210" s="67" t="s">
        <v>1421</v>
      </c>
      <c r="E210" s="14" t="s">
        <v>119</v>
      </c>
      <c r="F210" s="14" t="s">
        <v>151</v>
      </c>
      <c r="G210" s="14" t="s">
        <v>125</v>
      </c>
      <c r="H210" s="16" t="s">
        <v>305</v>
      </c>
      <c r="I210" s="17" t="s">
        <v>119</v>
      </c>
      <c r="J210" s="16" t="s">
        <v>120</v>
      </c>
      <c r="K210" s="17" t="s">
        <v>148</v>
      </c>
      <c r="L210" s="17" t="s">
        <v>21</v>
      </c>
      <c r="M210" s="22" t="s">
        <v>23</v>
      </c>
      <c r="N210" s="17" t="s">
        <v>21</v>
      </c>
      <c r="O210" s="17" t="s">
        <v>24</v>
      </c>
      <c r="P210" s="17" t="s">
        <v>21</v>
      </c>
      <c r="Q210" s="17" t="s">
        <v>25</v>
      </c>
      <c r="R210" s="18" t="s">
        <v>26</v>
      </c>
      <c r="S210" s="18" t="s">
        <v>21</v>
      </c>
      <c r="T210" s="2"/>
    </row>
    <row r="211" spans="1:20" ht="25.5" customHeight="1">
      <c r="A211" s="12">
        <v>68</v>
      </c>
      <c r="B211" s="1"/>
      <c r="C211" s="43" t="str">
        <f t="shared" si="18"/>
        <v>B.UUID.68</v>
      </c>
      <c r="D211" s="67" t="s">
        <v>1423</v>
      </c>
      <c r="E211" s="14" t="s">
        <v>121</v>
      </c>
      <c r="F211" s="14" t="s">
        <v>151</v>
      </c>
      <c r="G211" s="14" t="s">
        <v>125</v>
      </c>
      <c r="H211" s="16"/>
      <c r="I211" s="17" t="s">
        <v>121</v>
      </c>
      <c r="J211" s="16" t="s">
        <v>21</v>
      </c>
      <c r="K211" s="17" t="s">
        <v>148</v>
      </c>
      <c r="L211" s="17" t="s">
        <v>21</v>
      </c>
      <c r="M211" s="22" t="s">
        <v>23</v>
      </c>
      <c r="N211" s="17" t="s">
        <v>21</v>
      </c>
      <c r="O211" s="17" t="s">
        <v>24</v>
      </c>
      <c r="P211" s="17" t="s">
        <v>21</v>
      </c>
      <c r="Q211" s="17" t="s">
        <v>25</v>
      </c>
      <c r="R211" s="18" t="s">
        <v>26</v>
      </c>
      <c r="S211" s="18" t="s">
        <v>21</v>
      </c>
      <c r="T211" s="2"/>
    </row>
    <row r="212" spans="1:20" ht="25.5" customHeight="1">
      <c r="A212" s="12">
        <v>69</v>
      </c>
      <c r="B212" s="1"/>
      <c r="C212" s="43" t="str">
        <f t="shared" si="18"/>
        <v>B.UUID.69</v>
      </c>
      <c r="D212" s="14" t="s">
        <v>306</v>
      </c>
      <c r="E212" s="14" t="s">
        <v>119</v>
      </c>
      <c r="F212" s="14" t="s">
        <v>151</v>
      </c>
      <c r="G212" s="14" t="s">
        <v>125</v>
      </c>
      <c r="H212" s="16" t="s">
        <v>4521</v>
      </c>
      <c r="I212" s="17" t="s">
        <v>119</v>
      </c>
      <c r="J212" s="16" t="s">
        <v>120</v>
      </c>
      <c r="K212" s="17" t="s">
        <v>148</v>
      </c>
      <c r="L212" s="17" t="s">
        <v>21</v>
      </c>
      <c r="M212" s="22" t="s">
        <v>23</v>
      </c>
      <c r="N212" s="17" t="s">
        <v>21</v>
      </c>
      <c r="O212" s="17" t="s">
        <v>24</v>
      </c>
      <c r="P212" s="17" t="s">
        <v>21</v>
      </c>
      <c r="Q212" s="17" t="s">
        <v>25</v>
      </c>
      <c r="R212" s="18" t="s">
        <v>26</v>
      </c>
      <c r="S212" s="18" t="s">
        <v>21</v>
      </c>
      <c r="T212" s="2"/>
    </row>
    <row r="213" spans="1:20" ht="25.5" customHeight="1" thickBot="1">
      <c r="A213" s="12">
        <v>70</v>
      </c>
      <c r="B213" s="1"/>
      <c r="C213" s="43" t="str">
        <f t="shared" si="18"/>
        <v>B.UUID.70</v>
      </c>
      <c r="D213" s="14" t="s">
        <v>307</v>
      </c>
      <c r="E213" s="14" t="s">
        <v>119</v>
      </c>
      <c r="F213" s="14" t="s">
        <v>151</v>
      </c>
      <c r="G213" s="14" t="s">
        <v>125</v>
      </c>
      <c r="H213" s="16" t="s">
        <v>4522</v>
      </c>
      <c r="I213" s="17" t="s">
        <v>119</v>
      </c>
      <c r="J213" s="16" t="s">
        <v>120</v>
      </c>
      <c r="K213" s="17" t="s">
        <v>148</v>
      </c>
      <c r="L213" s="17" t="s">
        <v>21</v>
      </c>
      <c r="M213" s="22" t="s">
        <v>23</v>
      </c>
      <c r="N213" s="17" t="s">
        <v>21</v>
      </c>
      <c r="O213" s="17" t="s">
        <v>24</v>
      </c>
      <c r="P213" s="17" t="s">
        <v>21</v>
      </c>
      <c r="Q213" s="17" t="s">
        <v>25</v>
      </c>
      <c r="R213" s="18" t="s">
        <v>26</v>
      </c>
      <c r="S213" s="18" t="s">
        <v>21</v>
      </c>
      <c r="T213" s="2"/>
    </row>
    <row r="214" spans="1:20" ht="15" thickBot="1">
      <c r="A214" s="12"/>
      <c r="B214" s="1"/>
      <c r="C214" s="45" t="s">
        <v>308</v>
      </c>
      <c r="D214" s="46"/>
      <c r="E214" s="46"/>
      <c r="F214" s="46"/>
      <c r="G214" s="46"/>
      <c r="H214" s="47"/>
      <c r="I214" s="48"/>
      <c r="J214" s="48"/>
      <c r="K214" s="46"/>
      <c r="L214" s="46"/>
      <c r="M214" s="48"/>
      <c r="N214" s="46"/>
      <c r="O214" s="46"/>
      <c r="P214" s="46"/>
      <c r="Q214" s="46"/>
      <c r="R214" s="49"/>
      <c r="S214" s="49"/>
      <c r="T214" s="2"/>
    </row>
    <row r="215" spans="1:20" ht="24" customHeight="1">
      <c r="A215" s="12">
        <v>71</v>
      </c>
      <c r="B215" s="1"/>
      <c r="C215" s="43" t="str">
        <f t="shared" ref="C215:C234" si="19">CONCATENATE(LEFT($C$35,2),"UUID.",A215)</f>
        <v>B.UUID.71</v>
      </c>
      <c r="D215" s="14" t="s">
        <v>309</v>
      </c>
      <c r="E215" s="14" t="s">
        <v>124</v>
      </c>
      <c r="F215" s="14" t="s">
        <v>151</v>
      </c>
      <c r="G215" s="14" t="s">
        <v>125</v>
      </c>
      <c r="H215" s="16" t="s">
        <v>310</v>
      </c>
      <c r="I215" s="17" t="s">
        <v>60</v>
      </c>
      <c r="J215" s="16" t="s">
        <v>126</v>
      </c>
      <c r="K215" s="17" t="s">
        <v>284</v>
      </c>
      <c r="L215" s="17" t="s">
        <v>21</v>
      </c>
      <c r="M215" s="22" t="e">
        <f>"Démandé si pour question " &amp;#REF!&amp; ", Réponse = 1.Oui, OU si pour question " &amp;#REF!&amp; ", Réponse = 1.Oui,OU si pour question " &amp;#REF!&amp; ", Réponse = 1.Oui, OU si pour question " &amp;#REF!&amp; ", Réponse = 1.Oui, OU si pour question " &amp;#REF!&amp; ", Réponse = 1.Oui, OU si pour question " &amp;#REF!&amp; ", Réponse = 1.Oui, OU si pour question " &amp;#REF!&amp; ", Réponse = 1.Oui, OU si pour question " &amp;#REF!&amp; ", Réponse = 1.Oui, OU si pour question " &amp;#REF!&amp; ", Réponse = 1.Oui, OU si pour question " &amp;#REF!&amp; ", Réponse = 1.Oui"</f>
        <v>#REF!</v>
      </c>
      <c r="N215" s="17" t="s">
        <v>21</v>
      </c>
      <c r="O215" s="17" t="s">
        <v>24</v>
      </c>
      <c r="P215" s="17" t="s">
        <v>21</v>
      </c>
      <c r="Q215" s="17" t="s">
        <v>25</v>
      </c>
      <c r="R215" s="18" t="s">
        <v>26</v>
      </c>
      <c r="S215" s="18" t="s">
        <v>21</v>
      </c>
      <c r="T215" s="2"/>
    </row>
    <row r="216" spans="1:20" ht="24" customHeight="1">
      <c r="A216" s="12">
        <f>A215+1</f>
        <v>72</v>
      </c>
      <c r="B216" s="1"/>
      <c r="C216" s="43" t="str">
        <f t="shared" si="19"/>
        <v>B.UUID.72</v>
      </c>
      <c r="D216" s="14" t="s">
        <v>311</v>
      </c>
      <c r="E216" s="14" t="s">
        <v>127</v>
      </c>
      <c r="F216" s="14" t="s">
        <v>151</v>
      </c>
      <c r="G216" s="14" t="s">
        <v>125</v>
      </c>
      <c r="H216" s="16" t="s">
        <v>312</v>
      </c>
      <c r="I216" s="17" t="s">
        <v>92</v>
      </c>
      <c r="J216" s="16" t="s">
        <v>128</v>
      </c>
      <c r="K216" s="17" t="s">
        <v>284</v>
      </c>
      <c r="L216" s="17" t="s">
        <v>21</v>
      </c>
      <c r="M216" s="22" t="str">
        <f>"Démandé si pour question " &amp;C215&amp; ", Réponse = 2. Oui, les prix augmenteront."</f>
        <v>Démandé si pour question B.UUID.71, Réponse = 2. Oui, les prix augmenteront.</v>
      </c>
      <c r="N216" s="17" t="s">
        <v>21</v>
      </c>
      <c r="O216" s="17" t="s">
        <v>24</v>
      </c>
      <c r="P216" s="17" t="s">
        <v>21</v>
      </c>
      <c r="Q216" s="17" t="s">
        <v>25</v>
      </c>
      <c r="R216" s="18" t="s">
        <v>26</v>
      </c>
      <c r="S216" s="18" t="s">
        <v>21</v>
      </c>
      <c r="T216" s="2"/>
    </row>
    <row r="217" spans="1:20" ht="24" customHeight="1">
      <c r="A217" s="12">
        <f t="shared" ref="A217:A219" si="20">A216+1</f>
        <v>73</v>
      </c>
      <c r="B217" s="1"/>
      <c r="C217" s="43" t="str">
        <f t="shared" si="19"/>
        <v>B.UUID.73</v>
      </c>
      <c r="D217" s="14" t="s">
        <v>313</v>
      </c>
      <c r="E217" s="14" t="s">
        <v>83</v>
      </c>
      <c r="F217" s="14" t="s">
        <v>151</v>
      </c>
      <c r="G217" s="14" t="s">
        <v>125</v>
      </c>
      <c r="H217" s="16" t="s">
        <v>50</v>
      </c>
      <c r="I217" s="17" t="s">
        <v>83</v>
      </c>
      <c r="J217" s="16" t="s">
        <v>83</v>
      </c>
      <c r="K217" s="17" t="s">
        <v>284</v>
      </c>
      <c r="L217" s="17" t="s">
        <v>21</v>
      </c>
      <c r="M217" s="22" t="str">
        <f>"Démandé si pour question " &amp;C216&amp; ", Réponse = 11.Autre."</f>
        <v>Démandé si pour question B.UUID.72, Réponse = 11.Autre.</v>
      </c>
      <c r="N217" s="17" t="s">
        <v>21</v>
      </c>
      <c r="O217" s="17" t="s">
        <v>24</v>
      </c>
      <c r="P217" s="17" t="s">
        <v>21</v>
      </c>
      <c r="Q217" s="17" t="s">
        <v>25</v>
      </c>
      <c r="R217" s="18" t="s">
        <v>26</v>
      </c>
      <c r="S217" s="18" t="s">
        <v>21</v>
      </c>
      <c r="T217" s="2"/>
    </row>
    <row r="218" spans="1:20" ht="24" customHeight="1">
      <c r="A218" s="12">
        <f t="shared" si="20"/>
        <v>74</v>
      </c>
      <c r="B218" s="1"/>
      <c r="C218" s="43" t="str">
        <f t="shared" si="19"/>
        <v>B.UUID.74</v>
      </c>
      <c r="D218" s="14" t="s">
        <v>314</v>
      </c>
      <c r="E218" s="14" t="s">
        <v>129</v>
      </c>
      <c r="F218" s="14" t="s">
        <v>151</v>
      </c>
      <c r="G218" s="14" t="s">
        <v>125</v>
      </c>
      <c r="H218" s="16" t="s">
        <v>315</v>
      </c>
      <c r="I218" s="17" t="s">
        <v>92</v>
      </c>
      <c r="J218" s="16" t="s">
        <v>130</v>
      </c>
      <c r="K218" s="17" t="s">
        <v>284</v>
      </c>
      <c r="L218" s="17" t="s">
        <v>21</v>
      </c>
      <c r="M218" s="22" t="str">
        <f>"Démandé si pour question " &amp;C215&amp; ", Réponse = 2. Oui, les prix augmenteront."</f>
        <v>Démandé si pour question B.UUID.71, Réponse = 2. Oui, les prix augmenteront.</v>
      </c>
      <c r="N218" s="17" t="s">
        <v>21</v>
      </c>
      <c r="O218" s="17" t="s">
        <v>24</v>
      </c>
      <c r="P218" s="17" t="s">
        <v>21</v>
      </c>
      <c r="Q218" s="17" t="s">
        <v>25</v>
      </c>
      <c r="R218" s="18" t="s">
        <v>26</v>
      </c>
      <c r="S218" s="18" t="s">
        <v>21</v>
      </c>
      <c r="T218" s="2"/>
    </row>
    <row r="219" spans="1:20" ht="24" customHeight="1" thickBot="1">
      <c r="A219" s="12">
        <f t="shared" si="20"/>
        <v>75</v>
      </c>
      <c r="B219" s="1"/>
      <c r="C219" s="43" t="str">
        <f t="shared" si="19"/>
        <v>B.UUID.75</v>
      </c>
      <c r="D219" s="14" t="s">
        <v>316</v>
      </c>
      <c r="E219" s="14" t="s">
        <v>83</v>
      </c>
      <c r="F219" s="14" t="s">
        <v>151</v>
      </c>
      <c r="G219" s="14" t="s">
        <v>125</v>
      </c>
      <c r="H219" s="16" t="s">
        <v>50</v>
      </c>
      <c r="I219" s="17" t="s">
        <v>83</v>
      </c>
      <c r="J219" s="16" t="s">
        <v>83</v>
      </c>
      <c r="K219" s="17" t="s">
        <v>284</v>
      </c>
      <c r="L219" s="17" t="s">
        <v>21</v>
      </c>
      <c r="M219" s="22" t="str">
        <f>"Démandé si pour question " &amp;C218&amp; ", Réponse = 12.Autre."</f>
        <v>Démandé si pour question B.UUID.74, Réponse = 12.Autre.</v>
      </c>
      <c r="N219" s="17" t="s">
        <v>21</v>
      </c>
      <c r="O219" s="17" t="s">
        <v>24</v>
      </c>
      <c r="P219" s="17" t="s">
        <v>21</v>
      </c>
      <c r="Q219" s="17" t="s">
        <v>25</v>
      </c>
      <c r="R219" s="18" t="s">
        <v>26</v>
      </c>
      <c r="S219" s="18" t="s">
        <v>21</v>
      </c>
      <c r="T219" s="2"/>
    </row>
    <row r="220" spans="1:20" ht="15" thickBot="1">
      <c r="A220" s="12"/>
      <c r="B220" s="1"/>
      <c r="C220" s="45" t="s">
        <v>317</v>
      </c>
      <c r="D220" s="46"/>
      <c r="E220" s="46"/>
      <c r="F220" s="46"/>
      <c r="G220" s="46"/>
      <c r="H220" s="47"/>
      <c r="I220" s="48"/>
      <c r="J220" s="48"/>
      <c r="K220" s="46"/>
      <c r="L220" s="46"/>
      <c r="M220" s="48"/>
      <c r="N220" s="46"/>
      <c r="O220" s="46"/>
      <c r="P220" s="46"/>
      <c r="Q220" s="46"/>
      <c r="R220" s="49"/>
      <c r="S220" s="49"/>
      <c r="T220" s="2"/>
    </row>
    <row r="221" spans="1:20" ht="16.5" customHeight="1">
      <c r="A221" s="12">
        <f>A219+1</f>
        <v>76</v>
      </c>
      <c r="B221" s="1"/>
      <c r="C221" s="43" t="str">
        <f t="shared" si="19"/>
        <v>B.UUID.76</v>
      </c>
      <c r="D221" s="14" t="s">
        <v>318</v>
      </c>
      <c r="E221" s="14" t="s">
        <v>131</v>
      </c>
      <c r="F221" s="14" t="s">
        <v>151</v>
      </c>
      <c r="G221" s="14" t="s">
        <v>125</v>
      </c>
      <c r="H221" s="16" t="s">
        <v>319</v>
      </c>
      <c r="I221" s="17" t="s">
        <v>60</v>
      </c>
      <c r="J221" s="16" t="s">
        <v>132</v>
      </c>
      <c r="K221" s="17" t="s">
        <v>284</v>
      </c>
      <c r="L221" s="17" t="s">
        <v>21</v>
      </c>
      <c r="M221" s="22" t="e">
        <f>M215</f>
        <v>#REF!</v>
      </c>
      <c r="N221" s="17" t="s">
        <v>21</v>
      </c>
      <c r="O221" s="17" t="s">
        <v>24</v>
      </c>
      <c r="P221" s="17" t="s">
        <v>21</v>
      </c>
      <c r="Q221" s="17" t="s">
        <v>25</v>
      </c>
      <c r="R221" s="18" t="s">
        <v>26</v>
      </c>
      <c r="S221" s="18" t="s">
        <v>21</v>
      </c>
      <c r="T221" s="2"/>
    </row>
    <row r="222" spans="1:20" ht="16.5" customHeight="1">
      <c r="A222" s="12">
        <f t="shared" ref="A222:A234" si="21">A221+1</f>
        <v>77</v>
      </c>
      <c r="B222" s="1"/>
      <c r="C222" s="43" t="str">
        <f t="shared" si="19"/>
        <v>B.UUID.77</v>
      </c>
      <c r="D222" s="14" t="s">
        <v>320</v>
      </c>
      <c r="E222" s="14" t="s">
        <v>83</v>
      </c>
      <c r="F222" s="14" t="s">
        <v>151</v>
      </c>
      <c r="G222" s="14" t="s">
        <v>125</v>
      </c>
      <c r="H222" s="16" t="s">
        <v>50</v>
      </c>
      <c r="I222" s="17" t="s">
        <v>83</v>
      </c>
      <c r="J222" s="16" t="s">
        <v>83</v>
      </c>
      <c r="K222" s="17" t="s">
        <v>284</v>
      </c>
      <c r="L222" s="17" t="s">
        <v>21</v>
      </c>
      <c r="M222" s="22" t="str">
        <f>"Démandé si pour question " &amp;C221&amp; ", Réponse = 3.Autre."</f>
        <v>Démandé si pour question B.UUID.76, Réponse = 3.Autre.</v>
      </c>
      <c r="N222" s="17" t="s">
        <v>21</v>
      </c>
      <c r="O222" s="17" t="s">
        <v>24</v>
      </c>
      <c r="P222" s="17" t="s">
        <v>21</v>
      </c>
      <c r="Q222" s="17" t="s">
        <v>25</v>
      </c>
      <c r="R222" s="18" t="s">
        <v>26</v>
      </c>
      <c r="S222" s="18" t="s">
        <v>21</v>
      </c>
      <c r="T222" s="2"/>
    </row>
    <row r="223" spans="1:20" ht="16.5" customHeight="1">
      <c r="A223" s="12">
        <f t="shared" si="21"/>
        <v>78</v>
      </c>
      <c r="B223" s="1"/>
      <c r="C223" s="43" t="str">
        <f t="shared" si="19"/>
        <v>B.UUID.78</v>
      </c>
      <c r="D223" s="14" t="s">
        <v>321</v>
      </c>
      <c r="E223" s="14" t="s">
        <v>133</v>
      </c>
      <c r="F223" s="14" t="s">
        <v>151</v>
      </c>
      <c r="G223" s="14" t="s">
        <v>125</v>
      </c>
      <c r="H223" s="16" t="s">
        <v>322</v>
      </c>
      <c r="I223" s="17" t="s">
        <v>60</v>
      </c>
      <c r="J223" s="16" t="s">
        <v>134</v>
      </c>
      <c r="K223" s="17" t="s">
        <v>284</v>
      </c>
      <c r="L223" s="17" t="s">
        <v>21</v>
      </c>
      <c r="M223" s="22" t="str">
        <f>"Démandé si pour question " &amp;C221&amp; ", Réponse = 1.Oui."</f>
        <v>Démandé si pour question B.UUID.76, Réponse = 1.Oui.</v>
      </c>
      <c r="N223" s="17" t="s">
        <v>21</v>
      </c>
      <c r="O223" s="17" t="s">
        <v>24</v>
      </c>
      <c r="P223" s="17" t="s">
        <v>21</v>
      </c>
      <c r="Q223" s="17" t="s">
        <v>25</v>
      </c>
      <c r="R223" s="18" t="s">
        <v>26</v>
      </c>
      <c r="S223" s="18" t="s">
        <v>21</v>
      </c>
      <c r="T223" s="2"/>
    </row>
    <row r="224" spans="1:20" ht="16.5" customHeight="1">
      <c r="A224" s="12">
        <f t="shared" si="21"/>
        <v>79</v>
      </c>
      <c r="B224" s="1"/>
      <c r="C224" s="43" t="str">
        <f t="shared" si="19"/>
        <v>B.UUID.79</v>
      </c>
      <c r="D224" s="14" t="s">
        <v>323</v>
      </c>
      <c r="E224" s="14" t="s">
        <v>83</v>
      </c>
      <c r="F224" s="14" t="s">
        <v>151</v>
      </c>
      <c r="G224" s="14" t="s">
        <v>125</v>
      </c>
      <c r="H224" s="16" t="s">
        <v>50</v>
      </c>
      <c r="I224" s="17" t="s">
        <v>83</v>
      </c>
      <c r="J224" s="16" t="s">
        <v>83</v>
      </c>
      <c r="K224" s="17" t="s">
        <v>284</v>
      </c>
      <c r="L224" s="17" t="s">
        <v>21</v>
      </c>
      <c r="M224" s="22" t="str">
        <f>"Démandé si pour question " &amp;C223&amp; ", Réponse = Autre."</f>
        <v>Démandé si pour question B.UUID.78, Réponse = Autre.</v>
      </c>
      <c r="N224" s="17" t="s">
        <v>21</v>
      </c>
      <c r="O224" s="17" t="s">
        <v>24</v>
      </c>
      <c r="P224" s="17" t="s">
        <v>21</v>
      </c>
      <c r="Q224" s="17" t="s">
        <v>25</v>
      </c>
      <c r="R224" s="18" t="s">
        <v>26</v>
      </c>
      <c r="S224" s="18" t="s">
        <v>21</v>
      </c>
      <c r="T224" s="2"/>
    </row>
    <row r="225" spans="1:20" ht="16.5" customHeight="1">
      <c r="A225" s="12">
        <f t="shared" si="21"/>
        <v>80</v>
      </c>
      <c r="B225" s="1"/>
      <c r="C225" s="43" t="str">
        <f t="shared" si="19"/>
        <v>B.UUID.80</v>
      </c>
      <c r="D225" s="14" t="s">
        <v>324</v>
      </c>
      <c r="E225" s="14" t="s">
        <v>133</v>
      </c>
      <c r="F225" s="14" t="s">
        <v>151</v>
      </c>
      <c r="G225" s="14" t="s">
        <v>125</v>
      </c>
      <c r="H225" s="16" t="s">
        <v>325</v>
      </c>
      <c r="I225" s="17" t="s">
        <v>60</v>
      </c>
      <c r="J225" s="16" t="s">
        <v>135</v>
      </c>
      <c r="K225" s="17" t="s">
        <v>284</v>
      </c>
      <c r="L225" s="17" t="s">
        <v>21</v>
      </c>
      <c r="M225" s="22" t="str">
        <f>"Démandé si pour question " &amp;C221&amp; ", Réponse = 2.Non."</f>
        <v>Démandé si pour question B.UUID.76, Réponse = 2.Non.</v>
      </c>
      <c r="N225" s="17" t="s">
        <v>21</v>
      </c>
      <c r="O225" s="17" t="s">
        <v>24</v>
      </c>
      <c r="P225" s="17" t="s">
        <v>21</v>
      </c>
      <c r="Q225" s="17" t="s">
        <v>25</v>
      </c>
      <c r="R225" s="18" t="s">
        <v>26</v>
      </c>
      <c r="S225" s="18" t="s">
        <v>21</v>
      </c>
      <c r="T225" s="2"/>
    </row>
    <row r="226" spans="1:20" ht="16.5" customHeight="1">
      <c r="A226" s="12">
        <f t="shared" si="21"/>
        <v>81</v>
      </c>
      <c r="B226" s="1"/>
      <c r="C226" s="43" t="str">
        <f t="shared" si="19"/>
        <v>B.UUID.81</v>
      </c>
      <c r="D226" s="14" t="s">
        <v>323</v>
      </c>
      <c r="E226" s="14" t="s">
        <v>83</v>
      </c>
      <c r="F226" s="14" t="s">
        <v>151</v>
      </c>
      <c r="G226" s="14" t="s">
        <v>125</v>
      </c>
      <c r="H226" s="16" t="s">
        <v>50</v>
      </c>
      <c r="I226" s="17" t="s">
        <v>83</v>
      </c>
      <c r="J226" s="16" t="s">
        <v>83</v>
      </c>
      <c r="K226" s="17" t="s">
        <v>284</v>
      </c>
      <c r="L226" s="17" t="s">
        <v>21</v>
      </c>
      <c r="M226" s="22" t="str">
        <f>"Démandé si pour question " &amp;C225&amp; ", Réponse = Autre."</f>
        <v>Démandé si pour question B.UUID.80, Réponse = Autre.</v>
      </c>
      <c r="N226" s="17" t="s">
        <v>21</v>
      </c>
      <c r="O226" s="17" t="s">
        <v>24</v>
      </c>
      <c r="P226" s="17" t="s">
        <v>21</v>
      </c>
      <c r="Q226" s="17" t="s">
        <v>25</v>
      </c>
      <c r="R226" s="18" t="s">
        <v>26</v>
      </c>
      <c r="S226" s="18" t="s">
        <v>21</v>
      </c>
      <c r="T226" s="2"/>
    </row>
    <row r="227" spans="1:20" ht="16.5" customHeight="1">
      <c r="A227" s="12">
        <f t="shared" si="21"/>
        <v>82</v>
      </c>
      <c r="B227" s="1"/>
      <c r="C227" s="43" t="str">
        <f t="shared" si="19"/>
        <v>B.UUID.82</v>
      </c>
      <c r="D227" s="14" t="s">
        <v>326</v>
      </c>
      <c r="E227" s="14" t="s">
        <v>131</v>
      </c>
      <c r="F227" s="14" t="s">
        <v>151</v>
      </c>
      <c r="G227" s="14" t="s">
        <v>125</v>
      </c>
      <c r="H227" s="16" t="s">
        <v>327</v>
      </c>
      <c r="I227" s="17" t="s">
        <v>60</v>
      </c>
      <c r="J227" s="25" t="s">
        <v>132</v>
      </c>
      <c r="K227" s="17" t="s">
        <v>284</v>
      </c>
      <c r="L227" s="17" t="s">
        <v>21</v>
      </c>
      <c r="M227" s="22" t="e">
        <f>M215</f>
        <v>#REF!</v>
      </c>
      <c r="N227" s="17" t="s">
        <v>21</v>
      </c>
      <c r="O227" s="17" t="s">
        <v>24</v>
      </c>
      <c r="P227" s="17" t="s">
        <v>21</v>
      </c>
      <c r="Q227" s="17" t="s">
        <v>25</v>
      </c>
      <c r="R227" s="18" t="s">
        <v>26</v>
      </c>
      <c r="S227" s="18" t="s">
        <v>21</v>
      </c>
      <c r="T227" s="2"/>
    </row>
    <row r="228" spans="1:20" ht="16.5" customHeight="1">
      <c r="A228" s="12">
        <f t="shared" si="21"/>
        <v>83</v>
      </c>
      <c r="B228" s="1"/>
      <c r="C228" s="43" t="str">
        <f t="shared" si="19"/>
        <v>B.UUID.83</v>
      </c>
      <c r="D228" s="14" t="s">
        <v>328</v>
      </c>
      <c r="E228" s="14" t="s">
        <v>329</v>
      </c>
      <c r="F228" s="14" t="s">
        <v>151</v>
      </c>
      <c r="G228" s="14" t="s">
        <v>125</v>
      </c>
      <c r="H228" s="16" t="s">
        <v>137</v>
      </c>
      <c r="I228" s="17" t="s">
        <v>92</v>
      </c>
      <c r="J228" s="25" t="s">
        <v>330</v>
      </c>
      <c r="K228" s="17" t="s">
        <v>284</v>
      </c>
      <c r="L228" s="17" t="s">
        <v>139</v>
      </c>
      <c r="M228" s="17" t="s">
        <v>23</v>
      </c>
      <c r="N228" s="17" t="s">
        <v>21</v>
      </c>
      <c r="O228" s="17" t="s">
        <v>24</v>
      </c>
      <c r="P228" s="17" t="s">
        <v>21</v>
      </c>
      <c r="Q228" s="17" t="s">
        <v>25</v>
      </c>
      <c r="R228" s="18" t="s">
        <v>26</v>
      </c>
      <c r="S228" s="18" t="s">
        <v>21</v>
      </c>
      <c r="T228" s="2"/>
    </row>
    <row r="229" spans="1:20" ht="16.5" customHeight="1">
      <c r="A229" s="12">
        <f t="shared" si="21"/>
        <v>84</v>
      </c>
      <c r="B229" s="1"/>
      <c r="C229" s="43" t="str">
        <f t="shared" si="19"/>
        <v>B.UUID.84</v>
      </c>
      <c r="D229" s="14" t="s">
        <v>331</v>
      </c>
      <c r="E229" s="14" t="s">
        <v>329</v>
      </c>
      <c r="F229" s="14" t="s">
        <v>151</v>
      </c>
      <c r="G229" s="14" t="s">
        <v>125</v>
      </c>
      <c r="H229" s="16" t="s">
        <v>140</v>
      </c>
      <c r="I229" s="17" t="s">
        <v>92</v>
      </c>
      <c r="J229" s="25" t="s">
        <v>330</v>
      </c>
      <c r="K229" s="17" t="s">
        <v>284</v>
      </c>
      <c r="L229" s="17" t="s">
        <v>139</v>
      </c>
      <c r="M229" s="17" t="s">
        <v>23</v>
      </c>
      <c r="N229" s="17" t="s">
        <v>21</v>
      </c>
      <c r="O229" s="17" t="s">
        <v>24</v>
      </c>
      <c r="P229" s="17" t="s">
        <v>21</v>
      </c>
      <c r="Q229" s="17" t="s">
        <v>25</v>
      </c>
      <c r="R229" s="18" t="s">
        <v>26</v>
      </c>
      <c r="S229" s="18" t="s">
        <v>21</v>
      </c>
      <c r="T229" s="2"/>
    </row>
    <row r="230" spans="1:20" ht="16.5" customHeight="1">
      <c r="A230" s="12">
        <f t="shared" si="21"/>
        <v>85</v>
      </c>
      <c r="B230" s="1"/>
      <c r="C230" s="43" t="str">
        <f t="shared" si="19"/>
        <v>B.UUID.85</v>
      </c>
      <c r="D230" s="14" t="s">
        <v>332</v>
      </c>
      <c r="E230" s="14" t="s">
        <v>141</v>
      </c>
      <c r="F230" s="14" t="s">
        <v>151</v>
      </c>
      <c r="G230" s="14" t="s">
        <v>125</v>
      </c>
      <c r="H230" s="16" t="s">
        <v>142</v>
      </c>
      <c r="I230" s="17" t="s">
        <v>60</v>
      </c>
      <c r="J230" s="25" t="s">
        <v>143</v>
      </c>
      <c r="K230" s="17" t="s">
        <v>284</v>
      </c>
      <c r="L230" s="17" t="s">
        <v>21</v>
      </c>
      <c r="M230" s="17" t="s">
        <v>23</v>
      </c>
      <c r="N230" s="17" t="s">
        <v>21</v>
      </c>
      <c r="O230" s="17" t="s">
        <v>24</v>
      </c>
      <c r="P230" s="17" t="s">
        <v>21</v>
      </c>
      <c r="Q230" s="17" t="s">
        <v>25</v>
      </c>
      <c r="R230" s="18" t="s">
        <v>26</v>
      </c>
      <c r="S230" s="18" t="s">
        <v>21</v>
      </c>
      <c r="T230" s="2"/>
    </row>
    <row r="231" spans="1:20" ht="16.5" customHeight="1">
      <c r="A231" s="12">
        <f t="shared" si="21"/>
        <v>86</v>
      </c>
      <c r="B231" s="1"/>
      <c r="C231" s="43" t="str">
        <f t="shared" si="19"/>
        <v>B.UUID.86</v>
      </c>
      <c r="D231" s="14" t="s">
        <v>333</v>
      </c>
      <c r="E231" s="14" t="s">
        <v>329</v>
      </c>
      <c r="F231" s="14" t="s">
        <v>151</v>
      </c>
      <c r="G231" s="14" t="s">
        <v>125</v>
      </c>
      <c r="H231" s="16" t="s">
        <v>144</v>
      </c>
      <c r="I231" s="17" t="s">
        <v>92</v>
      </c>
      <c r="J231" s="25" t="s">
        <v>330</v>
      </c>
      <c r="K231" s="17" t="s">
        <v>284</v>
      </c>
      <c r="L231" s="17" t="s">
        <v>139</v>
      </c>
      <c r="M231" s="22" t="str">
        <f>"Démandé si pour question " &amp;C230&amp; ", Réponse = 1.Oui."</f>
        <v>Démandé si pour question B.UUID.85, Réponse = 1.Oui.</v>
      </c>
      <c r="N231" s="17" t="s">
        <v>21</v>
      </c>
      <c r="O231" s="17" t="s">
        <v>24</v>
      </c>
      <c r="P231" s="17" t="s">
        <v>21</v>
      </c>
      <c r="Q231" s="17" t="s">
        <v>25</v>
      </c>
      <c r="R231" s="18" t="s">
        <v>26</v>
      </c>
      <c r="S231" s="18" t="s">
        <v>21</v>
      </c>
      <c r="T231" s="2"/>
    </row>
    <row r="232" spans="1:20" ht="16.5" customHeight="1">
      <c r="A232" s="12">
        <f t="shared" si="21"/>
        <v>87</v>
      </c>
      <c r="B232" s="1"/>
      <c r="C232" s="43" t="str">
        <f t="shared" si="19"/>
        <v>B.UUID.87</v>
      </c>
      <c r="D232" s="14" t="s">
        <v>334</v>
      </c>
      <c r="E232" s="14" t="s">
        <v>83</v>
      </c>
      <c r="F232" s="14" t="s">
        <v>151</v>
      </c>
      <c r="G232" s="14" t="s">
        <v>125</v>
      </c>
      <c r="H232" s="16" t="s">
        <v>50</v>
      </c>
      <c r="I232" s="17" t="s">
        <v>83</v>
      </c>
      <c r="J232" s="25" t="s">
        <v>83</v>
      </c>
      <c r="K232" s="17" t="s">
        <v>284</v>
      </c>
      <c r="L232" s="17" t="s">
        <v>21</v>
      </c>
      <c r="M232" s="22" t="str">
        <f>"Démandé si pour question " &amp;C231&amp; ", Réponse = 6.Autre."</f>
        <v>Démandé si pour question B.UUID.86, Réponse = 6.Autre.</v>
      </c>
      <c r="N232" s="17" t="s">
        <v>21</v>
      </c>
      <c r="O232" s="17" t="s">
        <v>24</v>
      </c>
      <c r="P232" s="17" t="s">
        <v>21</v>
      </c>
      <c r="Q232" s="17" t="s">
        <v>25</v>
      </c>
      <c r="R232" s="18" t="s">
        <v>26</v>
      </c>
      <c r="S232" s="18" t="s">
        <v>21</v>
      </c>
      <c r="T232" s="2"/>
    </row>
    <row r="233" spans="1:20" ht="16.5" customHeight="1">
      <c r="A233" s="12">
        <f t="shared" si="21"/>
        <v>88</v>
      </c>
      <c r="B233" s="1"/>
      <c r="C233" s="43" t="str">
        <f t="shared" si="19"/>
        <v>B.UUID.88</v>
      </c>
      <c r="D233" s="14" t="s">
        <v>335</v>
      </c>
      <c r="E233" s="14" t="s">
        <v>145</v>
      </c>
      <c r="F233" s="14" t="s">
        <v>151</v>
      </c>
      <c r="G233" s="14" t="s">
        <v>125</v>
      </c>
      <c r="H233" s="16" t="s">
        <v>146</v>
      </c>
      <c r="I233" s="17" t="s">
        <v>92</v>
      </c>
      <c r="J233" s="16" t="s">
        <v>147</v>
      </c>
      <c r="K233" s="17" t="s">
        <v>284</v>
      </c>
      <c r="L233" s="17" t="s">
        <v>21</v>
      </c>
      <c r="M233" s="22" t="str">
        <f>"Démandé si pour question " &amp;C230&amp; ", Réponse = 1.Oui."</f>
        <v>Démandé si pour question B.UUID.85, Réponse = 1.Oui.</v>
      </c>
      <c r="N233" s="17" t="s">
        <v>21</v>
      </c>
      <c r="O233" s="17" t="s">
        <v>24</v>
      </c>
      <c r="P233" s="17" t="s">
        <v>21</v>
      </c>
      <c r="Q233" s="17" t="s">
        <v>25</v>
      </c>
      <c r="R233" s="18" t="s">
        <v>26</v>
      </c>
      <c r="S233" s="18" t="s">
        <v>21</v>
      </c>
      <c r="T233" s="2"/>
    </row>
    <row r="234" spans="1:20" ht="16.5" customHeight="1" thickBot="1">
      <c r="A234" s="12">
        <f t="shared" si="21"/>
        <v>89</v>
      </c>
      <c r="B234" s="1"/>
      <c r="C234" s="43" t="str">
        <f t="shared" si="19"/>
        <v>B.UUID.89</v>
      </c>
      <c r="D234" s="14" t="s">
        <v>336</v>
      </c>
      <c r="E234" s="14" t="s">
        <v>83</v>
      </c>
      <c r="F234" s="14" t="s">
        <v>151</v>
      </c>
      <c r="G234" s="14" t="s">
        <v>125</v>
      </c>
      <c r="H234" s="16" t="s">
        <v>50</v>
      </c>
      <c r="I234" s="17" t="s">
        <v>83</v>
      </c>
      <c r="J234" s="16" t="s">
        <v>83</v>
      </c>
      <c r="K234" s="17" t="s">
        <v>284</v>
      </c>
      <c r="L234" s="17" t="s">
        <v>21</v>
      </c>
      <c r="M234" s="22" t="str">
        <f>"Démandé si pour question " &amp;C233&amp; ", Réponse = 9.Autre."</f>
        <v>Démandé si pour question B.UUID.88, Réponse = 9.Autre.</v>
      </c>
      <c r="N234" s="17" t="s">
        <v>21</v>
      </c>
      <c r="O234" s="17" t="s">
        <v>24</v>
      </c>
      <c r="P234" s="17" t="s">
        <v>21</v>
      </c>
      <c r="Q234" s="17" t="s">
        <v>25</v>
      </c>
      <c r="R234" s="18" t="s">
        <v>26</v>
      </c>
      <c r="S234" s="18" t="s">
        <v>21</v>
      </c>
      <c r="T234" s="2"/>
    </row>
    <row r="235" spans="1:20" ht="15" thickBot="1">
      <c r="A235" s="12"/>
      <c r="B235" s="1"/>
      <c r="C235" s="33" t="s">
        <v>338</v>
      </c>
      <c r="D235" s="34"/>
      <c r="E235" s="34"/>
      <c r="F235" s="34"/>
      <c r="G235" s="34"/>
      <c r="H235" s="35"/>
      <c r="I235" s="36"/>
      <c r="J235" s="36"/>
      <c r="K235" s="34"/>
      <c r="L235" s="34"/>
      <c r="M235" s="36"/>
      <c r="N235" s="34"/>
      <c r="O235" s="34"/>
      <c r="P235" s="34"/>
      <c r="Q235" s="34"/>
      <c r="R235" s="37"/>
      <c r="S235" s="37"/>
      <c r="T235" s="2"/>
    </row>
    <row r="236" spans="1:20" ht="15" thickBot="1">
      <c r="A236" s="12"/>
      <c r="B236" s="1"/>
      <c r="C236" s="38" t="s">
        <v>339</v>
      </c>
      <c r="D236" s="39"/>
      <c r="E236" s="39"/>
      <c r="F236" s="39"/>
      <c r="G236" s="39"/>
      <c r="H236" s="40"/>
      <c r="I236" s="41"/>
      <c r="J236" s="41"/>
      <c r="K236" s="39"/>
      <c r="L236" s="39"/>
      <c r="M236" s="41"/>
      <c r="N236" s="39"/>
      <c r="O236" s="39"/>
      <c r="P236" s="39"/>
      <c r="Q236" s="39"/>
      <c r="R236" s="42"/>
      <c r="S236" s="42"/>
      <c r="T236" s="2"/>
    </row>
    <row r="237" spans="1:20" ht="25.5" customHeight="1">
      <c r="A237" s="12">
        <v>61</v>
      </c>
      <c r="B237" s="1"/>
      <c r="C237" s="43" t="str">
        <f t="shared" ref="C237:C246" si="22">CONCATENATE(LEFT($C$35,2),"UUID.",A237)</f>
        <v>B.UUID.61</v>
      </c>
      <c r="D237" s="14" t="s">
        <v>341</v>
      </c>
      <c r="E237" s="14" t="s">
        <v>96</v>
      </c>
      <c r="F237" s="14" t="s">
        <v>151</v>
      </c>
      <c r="G237" s="14" t="s">
        <v>125</v>
      </c>
      <c r="H237" s="16" t="s">
        <v>4536</v>
      </c>
      <c r="I237" s="17" t="s">
        <v>60</v>
      </c>
      <c r="J237" s="16" t="s">
        <v>98</v>
      </c>
      <c r="K237" s="17" t="s">
        <v>148</v>
      </c>
      <c r="L237" s="17" t="s">
        <v>21</v>
      </c>
      <c r="M237" s="22" t="s">
        <v>23</v>
      </c>
      <c r="N237" s="17" t="s">
        <v>21</v>
      </c>
      <c r="O237" s="17" t="s">
        <v>24</v>
      </c>
      <c r="P237" s="17" t="s">
        <v>21</v>
      </c>
      <c r="Q237" s="17" t="s">
        <v>25</v>
      </c>
      <c r="R237" s="18" t="s">
        <v>26</v>
      </c>
      <c r="S237" s="18" t="s">
        <v>21</v>
      </c>
      <c r="T237" s="2"/>
    </row>
    <row r="238" spans="1:20" ht="25.5" customHeight="1">
      <c r="A238" s="12">
        <v>62</v>
      </c>
      <c r="B238" s="1"/>
      <c r="C238" s="43" t="str">
        <f t="shared" si="22"/>
        <v>B.UUID.62</v>
      </c>
      <c r="D238" s="67" t="s">
        <v>1465</v>
      </c>
      <c r="E238" s="14" t="s">
        <v>83</v>
      </c>
      <c r="F238" s="14" t="s">
        <v>151</v>
      </c>
      <c r="G238" s="14" t="s">
        <v>125</v>
      </c>
      <c r="H238" s="67" t="s">
        <v>4537</v>
      </c>
      <c r="I238" s="17" t="s">
        <v>83</v>
      </c>
      <c r="J238" s="16" t="s">
        <v>21</v>
      </c>
      <c r="K238" s="17" t="s">
        <v>148</v>
      </c>
      <c r="L238" s="17" t="s">
        <v>21</v>
      </c>
      <c r="M238" s="22" t="s">
        <v>23</v>
      </c>
      <c r="N238" s="17" t="s">
        <v>21</v>
      </c>
      <c r="O238" s="17" t="s">
        <v>24</v>
      </c>
      <c r="P238" s="17" t="s">
        <v>21</v>
      </c>
      <c r="Q238" s="17" t="s">
        <v>25</v>
      </c>
      <c r="R238" s="18" t="s">
        <v>26</v>
      </c>
      <c r="S238" s="18" t="s">
        <v>21</v>
      </c>
      <c r="T238" s="2"/>
    </row>
    <row r="239" spans="1:20" ht="25.5" customHeight="1">
      <c r="A239" s="12">
        <v>63</v>
      </c>
      <c r="B239" s="1"/>
      <c r="C239" s="43" t="str">
        <f t="shared" si="22"/>
        <v>B.UUID.63</v>
      </c>
      <c r="D239" s="67" t="s">
        <v>1468</v>
      </c>
      <c r="E239" s="14" t="s">
        <v>1112</v>
      </c>
      <c r="F239" s="14" t="s">
        <v>151</v>
      </c>
      <c r="G239" s="14" t="s">
        <v>125</v>
      </c>
      <c r="H239" s="67" t="s">
        <v>4538</v>
      </c>
      <c r="I239" s="17" t="s">
        <v>1112</v>
      </c>
      <c r="J239" s="16" t="s">
        <v>21</v>
      </c>
      <c r="K239" s="17" t="s">
        <v>148</v>
      </c>
      <c r="L239" s="17" t="s">
        <v>21</v>
      </c>
      <c r="M239" s="22" t="s">
        <v>23</v>
      </c>
      <c r="N239" s="17" t="s">
        <v>21</v>
      </c>
      <c r="O239" s="17" t="s">
        <v>24</v>
      </c>
      <c r="P239" s="17" t="s">
        <v>21</v>
      </c>
      <c r="Q239" s="17" t="s">
        <v>25</v>
      </c>
      <c r="R239" s="18" t="s">
        <v>26</v>
      </c>
      <c r="S239" s="18" t="s">
        <v>21</v>
      </c>
      <c r="T239" s="2"/>
    </row>
    <row r="240" spans="1:20" ht="25.5" customHeight="1">
      <c r="A240" s="12">
        <v>64</v>
      </c>
      <c r="B240" s="1"/>
      <c r="C240" s="43" t="str">
        <f t="shared" si="22"/>
        <v>B.UUID.64</v>
      </c>
      <c r="D240" s="67" t="s">
        <v>1470</v>
      </c>
      <c r="E240" s="14" t="s">
        <v>121</v>
      </c>
      <c r="F240" s="14" t="s">
        <v>151</v>
      </c>
      <c r="G240" s="14" t="s">
        <v>125</v>
      </c>
      <c r="H240" s="16"/>
      <c r="I240" s="17" t="s">
        <v>121</v>
      </c>
      <c r="J240" s="16" t="s">
        <v>21</v>
      </c>
      <c r="K240" s="17" t="s">
        <v>148</v>
      </c>
      <c r="L240" s="17" t="s">
        <v>21</v>
      </c>
      <c r="M240" s="22" t="s">
        <v>23</v>
      </c>
      <c r="N240" s="17" t="s">
        <v>21</v>
      </c>
      <c r="O240" s="17" t="s">
        <v>24</v>
      </c>
      <c r="P240" s="17" t="s">
        <v>21</v>
      </c>
      <c r="Q240" s="17" t="s">
        <v>25</v>
      </c>
      <c r="R240" s="18" t="s">
        <v>26</v>
      </c>
      <c r="S240" s="18" t="s">
        <v>21</v>
      </c>
      <c r="T240" s="2"/>
    </row>
    <row r="241" spans="1:20" ht="25.5" customHeight="1">
      <c r="A241" s="12">
        <v>65</v>
      </c>
      <c r="B241" s="1"/>
      <c r="C241" s="43" t="str">
        <f t="shared" si="22"/>
        <v>B.UUID.65</v>
      </c>
      <c r="D241" s="14" t="s">
        <v>342</v>
      </c>
      <c r="E241" s="14" t="s">
        <v>119</v>
      </c>
      <c r="F241" s="14" t="s">
        <v>151</v>
      </c>
      <c r="G241" s="14" t="s">
        <v>125</v>
      </c>
      <c r="H241" s="16" t="s">
        <v>4539</v>
      </c>
      <c r="I241" s="17" t="s">
        <v>119</v>
      </c>
      <c r="J241" s="16" t="s">
        <v>120</v>
      </c>
      <c r="K241" s="17" t="s">
        <v>148</v>
      </c>
      <c r="L241" s="17" t="s">
        <v>21</v>
      </c>
      <c r="M241" s="22" t="s">
        <v>23</v>
      </c>
      <c r="N241" s="17" t="s">
        <v>21</v>
      </c>
      <c r="O241" s="17" t="s">
        <v>24</v>
      </c>
      <c r="P241" s="17" t="s">
        <v>21</v>
      </c>
      <c r="Q241" s="17" t="s">
        <v>25</v>
      </c>
      <c r="R241" s="18" t="s">
        <v>26</v>
      </c>
      <c r="S241" s="18" t="s">
        <v>21</v>
      </c>
      <c r="T241" s="2"/>
    </row>
    <row r="242" spans="1:20" ht="25.5" customHeight="1">
      <c r="A242" s="12">
        <v>66</v>
      </c>
      <c r="B242" s="1"/>
      <c r="C242" s="43" t="str">
        <f t="shared" si="22"/>
        <v>B.UUID.66</v>
      </c>
      <c r="D242" s="14" t="s">
        <v>343</v>
      </c>
      <c r="E242" s="14" t="s">
        <v>121</v>
      </c>
      <c r="F242" s="14" t="s">
        <v>151</v>
      </c>
      <c r="G242" s="14" t="s">
        <v>125</v>
      </c>
      <c r="H242" s="16" t="s">
        <v>122</v>
      </c>
      <c r="I242" s="17" t="s">
        <v>121</v>
      </c>
      <c r="J242" s="16" t="s">
        <v>21</v>
      </c>
      <c r="K242" s="17" t="s">
        <v>148</v>
      </c>
      <c r="L242" s="17" t="s">
        <v>21</v>
      </c>
      <c r="M242" s="22" t="s">
        <v>23</v>
      </c>
      <c r="N242" s="17" t="s">
        <v>21</v>
      </c>
      <c r="O242" s="17" t="s">
        <v>24</v>
      </c>
      <c r="P242" s="17" t="s">
        <v>21</v>
      </c>
      <c r="Q242" s="17" t="s">
        <v>25</v>
      </c>
      <c r="R242" s="18" t="s">
        <v>26</v>
      </c>
      <c r="S242" s="18" t="s">
        <v>21</v>
      </c>
      <c r="T242" s="2"/>
    </row>
    <row r="243" spans="1:20" ht="25.5" customHeight="1">
      <c r="A243" s="12">
        <v>67</v>
      </c>
      <c r="B243" s="1"/>
      <c r="C243" s="43" t="str">
        <f t="shared" si="22"/>
        <v>B.UUID.67</v>
      </c>
      <c r="D243" s="67" t="s">
        <v>1474</v>
      </c>
      <c r="E243" s="14" t="s">
        <v>119</v>
      </c>
      <c r="F243" s="14" t="s">
        <v>151</v>
      </c>
      <c r="G243" s="14" t="s">
        <v>125</v>
      </c>
      <c r="H243" s="16" t="s">
        <v>4540</v>
      </c>
      <c r="I243" s="17" t="s">
        <v>119</v>
      </c>
      <c r="J243" s="16" t="s">
        <v>120</v>
      </c>
      <c r="K243" s="17" t="s">
        <v>148</v>
      </c>
      <c r="L243" s="17" t="s">
        <v>21</v>
      </c>
      <c r="M243" s="22" t="s">
        <v>23</v>
      </c>
      <c r="N243" s="17" t="s">
        <v>21</v>
      </c>
      <c r="O243" s="17" t="s">
        <v>24</v>
      </c>
      <c r="P243" s="17" t="s">
        <v>21</v>
      </c>
      <c r="Q243" s="17" t="s">
        <v>25</v>
      </c>
      <c r="R243" s="18" t="s">
        <v>26</v>
      </c>
      <c r="S243" s="18" t="s">
        <v>21</v>
      </c>
      <c r="T243" s="2"/>
    </row>
    <row r="244" spans="1:20" ht="25.5" customHeight="1">
      <c r="A244" s="12">
        <v>68</v>
      </c>
      <c r="B244" s="1"/>
      <c r="C244" s="43" t="str">
        <f t="shared" si="22"/>
        <v>B.UUID.68</v>
      </c>
      <c r="D244" s="67" t="s">
        <v>1476</v>
      </c>
      <c r="E244" s="14" t="s">
        <v>121</v>
      </c>
      <c r="F244" s="14" t="s">
        <v>151</v>
      </c>
      <c r="G244" s="14" t="s">
        <v>125</v>
      </c>
      <c r="H244" s="16"/>
      <c r="I244" s="17" t="s">
        <v>121</v>
      </c>
      <c r="J244" s="16" t="s">
        <v>21</v>
      </c>
      <c r="K244" s="17" t="s">
        <v>148</v>
      </c>
      <c r="L244" s="17" t="s">
        <v>21</v>
      </c>
      <c r="M244" s="22" t="s">
        <v>23</v>
      </c>
      <c r="N244" s="17" t="s">
        <v>21</v>
      </c>
      <c r="O244" s="17" t="s">
        <v>24</v>
      </c>
      <c r="P244" s="17" t="s">
        <v>21</v>
      </c>
      <c r="Q244" s="17" t="s">
        <v>25</v>
      </c>
      <c r="R244" s="18" t="s">
        <v>26</v>
      </c>
      <c r="S244" s="18" t="s">
        <v>21</v>
      </c>
      <c r="T244" s="2"/>
    </row>
    <row r="245" spans="1:20" ht="25.5" customHeight="1">
      <c r="A245" s="12">
        <v>69</v>
      </c>
      <c r="B245" s="1"/>
      <c r="C245" s="43" t="str">
        <f t="shared" si="22"/>
        <v>B.UUID.69</v>
      </c>
      <c r="D245" s="14" t="s">
        <v>344</v>
      </c>
      <c r="E245" s="14" t="s">
        <v>119</v>
      </c>
      <c r="F245" s="14" t="s">
        <v>151</v>
      </c>
      <c r="G245" s="14" t="s">
        <v>125</v>
      </c>
      <c r="H245" s="16" t="s">
        <v>4541</v>
      </c>
      <c r="I245" s="17" t="s">
        <v>119</v>
      </c>
      <c r="J245" s="16" t="s">
        <v>120</v>
      </c>
      <c r="K245" s="17" t="s">
        <v>148</v>
      </c>
      <c r="L245" s="17" t="s">
        <v>21</v>
      </c>
      <c r="M245" s="22" t="s">
        <v>23</v>
      </c>
      <c r="N245" s="17" t="s">
        <v>21</v>
      </c>
      <c r="O245" s="17" t="s">
        <v>24</v>
      </c>
      <c r="P245" s="17" t="s">
        <v>21</v>
      </c>
      <c r="Q245" s="17" t="s">
        <v>25</v>
      </c>
      <c r="R245" s="18" t="s">
        <v>26</v>
      </c>
      <c r="S245" s="18" t="s">
        <v>21</v>
      </c>
      <c r="T245" s="2"/>
    </row>
    <row r="246" spans="1:20" ht="25.5" customHeight="1" thickBot="1">
      <c r="A246" s="12">
        <v>70</v>
      </c>
      <c r="B246" s="1"/>
      <c r="C246" s="43" t="str">
        <f t="shared" si="22"/>
        <v>B.UUID.70</v>
      </c>
      <c r="D246" s="14" t="s">
        <v>345</v>
      </c>
      <c r="E246" s="14" t="s">
        <v>119</v>
      </c>
      <c r="F246" s="14" t="s">
        <v>151</v>
      </c>
      <c r="G246" s="14" t="s">
        <v>125</v>
      </c>
      <c r="H246" s="16" t="s">
        <v>4542</v>
      </c>
      <c r="I246" s="17" t="s">
        <v>119</v>
      </c>
      <c r="J246" s="16" t="s">
        <v>120</v>
      </c>
      <c r="K246" s="17" t="s">
        <v>148</v>
      </c>
      <c r="L246" s="17" t="s">
        <v>21</v>
      </c>
      <c r="M246" s="22" t="s">
        <v>23</v>
      </c>
      <c r="N246" s="17" t="s">
        <v>21</v>
      </c>
      <c r="O246" s="17" t="s">
        <v>24</v>
      </c>
      <c r="P246" s="17" t="s">
        <v>21</v>
      </c>
      <c r="Q246" s="17" t="s">
        <v>25</v>
      </c>
      <c r="R246" s="18" t="s">
        <v>26</v>
      </c>
      <c r="S246" s="18" t="s">
        <v>21</v>
      </c>
      <c r="T246" s="2"/>
    </row>
    <row r="247" spans="1:20" ht="15" thickBot="1">
      <c r="A247" s="12"/>
      <c r="B247" s="1"/>
      <c r="C247" s="38" t="s">
        <v>346</v>
      </c>
      <c r="D247" s="39"/>
      <c r="E247" s="39"/>
      <c r="F247" s="39"/>
      <c r="G247" s="39"/>
      <c r="H247" s="40"/>
      <c r="I247" s="41"/>
      <c r="J247" s="41"/>
      <c r="K247" s="39"/>
      <c r="L247" s="39"/>
      <c r="M247" s="41"/>
      <c r="N247" s="39"/>
      <c r="O247" s="39"/>
      <c r="P247" s="39"/>
      <c r="Q247" s="39"/>
      <c r="R247" s="42"/>
      <c r="S247" s="42"/>
      <c r="T247" s="2"/>
    </row>
    <row r="248" spans="1:20" ht="25.5" customHeight="1">
      <c r="A248" s="12">
        <v>61</v>
      </c>
      <c r="B248" s="1"/>
      <c r="C248" s="43" t="str">
        <f t="shared" ref="C248:C257" si="23">CONCATENATE(LEFT($C$35,2),"UUID.",A248)</f>
        <v>B.UUID.61</v>
      </c>
      <c r="D248" s="14" t="s">
        <v>348</v>
      </c>
      <c r="E248" s="14" t="s">
        <v>96</v>
      </c>
      <c r="F248" s="14" t="s">
        <v>151</v>
      </c>
      <c r="G248" s="14" t="s">
        <v>125</v>
      </c>
      <c r="H248" s="16" t="s">
        <v>4543</v>
      </c>
      <c r="I248" s="17" t="s">
        <v>60</v>
      </c>
      <c r="J248" s="16" t="s">
        <v>98</v>
      </c>
      <c r="K248" s="17" t="s">
        <v>148</v>
      </c>
      <c r="L248" s="17" t="s">
        <v>21</v>
      </c>
      <c r="M248" s="22" t="s">
        <v>23</v>
      </c>
      <c r="N248" s="17" t="s">
        <v>21</v>
      </c>
      <c r="O248" s="17" t="s">
        <v>24</v>
      </c>
      <c r="P248" s="17" t="s">
        <v>21</v>
      </c>
      <c r="Q248" s="17" t="s">
        <v>25</v>
      </c>
      <c r="R248" s="18" t="s">
        <v>26</v>
      </c>
      <c r="S248" s="18" t="s">
        <v>21</v>
      </c>
      <c r="T248" s="2"/>
    </row>
    <row r="249" spans="1:20" ht="25.5" customHeight="1">
      <c r="A249" s="12">
        <v>62</v>
      </c>
      <c r="B249" s="1"/>
      <c r="C249" s="43" t="str">
        <f t="shared" si="23"/>
        <v>B.UUID.62</v>
      </c>
      <c r="D249" s="67" t="s">
        <v>1484</v>
      </c>
      <c r="E249" s="14" t="s">
        <v>83</v>
      </c>
      <c r="F249" s="14" t="s">
        <v>151</v>
      </c>
      <c r="G249" s="14" t="s">
        <v>125</v>
      </c>
      <c r="H249" s="67" t="s">
        <v>4544</v>
      </c>
      <c r="I249" s="17" t="s">
        <v>83</v>
      </c>
      <c r="J249" s="16" t="s">
        <v>21</v>
      </c>
      <c r="K249" s="17" t="s">
        <v>148</v>
      </c>
      <c r="L249" s="17" t="s">
        <v>21</v>
      </c>
      <c r="M249" s="22" t="s">
        <v>23</v>
      </c>
      <c r="N249" s="17" t="s">
        <v>21</v>
      </c>
      <c r="O249" s="17" t="s">
        <v>24</v>
      </c>
      <c r="P249" s="17" t="s">
        <v>21</v>
      </c>
      <c r="Q249" s="17" t="s">
        <v>25</v>
      </c>
      <c r="R249" s="18" t="s">
        <v>26</v>
      </c>
      <c r="S249" s="18" t="s">
        <v>21</v>
      </c>
      <c r="T249" s="2"/>
    </row>
    <row r="250" spans="1:20" ht="25.5" customHeight="1">
      <c r="A250" s="12">
        <v>63</v>
      </c>
      <c r="B250" s="1"/>
      <c r="C250" s="43" t="str">
        <f t="shared" si="23"/>
        <v>B.UUID.63</v>
      </c>
      <c r="D250" s="67" t="s">
        <v>1487</v>
      </c>
      <c r="E250" s="14" t="s">
        <v>1112</v>
      </c>
      <c r="F250" s="14" t="s">
        <v>151</v>
      </c>
      <c r="G250" s="14" t="s">
        <v>125</v>
      </c>
      <c r="H250" s="67" t="s">
        <v>4545</v>
      </c>
      <c r="I250" s="17" t="s">
        <v>1112</v>
      </c>
      <c r="J250" s="16" t="s">
        <v>21</v>
      </c>
      <c r="K250" s="17" t="s">
        <v>148</v>
      </c>
      <c r="L250" s="17" t="s">
        <v>21</v>
      </c>
      <c r="M250" s="22" t="s">
        <v>23</v>
      </c>
      <c r="N250" s="17" t="s">
        <v>21</v>
      </c>
      <c r="O250" s="17" t="s">
        <v>24</v>
      </c>
      <c r="P250" s="17" t="s">
        <v>21</v>
      </c>
      <c r="Q250" s="17" t="s">
        <v>25</v>
      </c>
      <c r="R250" s="18" t="s">
        <v>26</v>
      </c>
      <c r="S250" s="18" t="s">
        <v>21</v>
      </c>
      <c r="T250" s="2"/>
    </row>
    <row r="251" spans="1:20" ht="25.5" customHeight="1">
      <c r="A251" s="12">
        <v>64</v>
      </c>
      <c r="B251" s="1"/>
      <c r="C251" s="43" t="str">
        <f t="shared" si="23"/>
        <v>B.UUID.64</v>
      </c>
      <c r="D251" s="67" t="s">
        <v>1489</v>
      </c>
      <c r="E251" s="14" t="s">
        <v>121</v>
      </c>
      <c r="F251" s="14" t="s">
        <v>151</v>
      </c>
      <c r="G251" s="14" t="s">
        <v>125</v>
      </c>
      <c r="H251" s="16"/>
      <c r="I251" s="17" t="s">
        <v>121</v>
      </c>
      <c r="J251" s="16" t="s">
        <v>21</v>
      </c>
      <c r="K251" s="17" t="s">
        <v>148</v>
      </c>
      <c r="L251" s="17" t="s">
        <v>21</v>
      </c>
      <c r="M251" s="22" t="s">
        <v>23</v>
      </c>
      <c r="N251" s="17" t="s">
        <v>21</v>
      </c>
      <c r="O251" s="17" t="s">
        <v>24</v>
      </c>
      <c r="P251" s="17" t="s">
        <v>21</v>
      </c>
      <c r="Q251" s="17" t="s">
        <v>25</v>
      </c>
      <c r="R251" s="18" t="s">
        <v>26</v>
      </c>
      <c r="S251" s="18" t="s">
        <v>21</v>
      </c>
      <c r="T251" s="2"/>
    </row>
    <row r="252" spans="1:20" ht="25.5" customHeight="1">
      <c r="A252" s="12">
        <v>65</v>
      </c>
      <c r="B252" s="1"/>
      <c r="C252" s="43" t="str">
        <f t="shared" si="23"/>
        <v>B.UUID.65</v>
      </c>
      <c r="D252" s="14" t="s">
        <v>349</v>
      </c>
      <c r="E252" s="14" t="s">
        <v>119</v>
      </c>
      <c r="F252" s="14" t="s">
        <v>151</v>
      </c>
      <c r="G252" s="14" t="s">
        <v>125</v>
      </c>
      <c r="H252" s="16" t="s">
        <v>4546</v>
      </c>
      <c r="I252" s="17" t="s">
        <v>119</v>
      </c>
      <c r="J252" s="16" t="s">
        <v>120</v>
      </c>
      <c r="K252" s="17" t="s">
        <v>148</v>
      </c>
      <c r="L252" s="17" t="s">
        <v>21</v>
      </c>
      <c r="M252" s="22" t="s">
        <v>23</v>
      </c>
      <c r="N252" s="17" t="s">
        <v>21</v>
      </c>
      <c r="O252" s="17" t="s">
        <v>24</v>
      </c>
      <c r="P252" s="17" t="s">
        <v>21</v>
      </c>
      <c r="Q252" s="17" t="s">
        <v>25</v>
      </c>
      <c r="R252" s="18" t="s">
        <v>26</v>
      </c>
      <c r="S252" s="18" t="s">
        <v>21</v>
      </c>
      <c r="T252" s="2"/>
    </row>
    <row r="253" spans="1:20" ht="25.5" customHeight="1">
      <c r="A253" s="12">
        <v>66</v>
      </c>
      <c r="B253" s="1"/>
      <c r="C253" s="43" t="str">
        <f t="shared" si="23"/>
        <v>B.UUID.66</v>
      </c>
      <c r="D253" s="14" t="s">
        <v>350</v>
      </c>
      <c r="E253" s="14" t="s">
        <v>121</v>
      </c>
      <c r="F253" s="14" t="s">
        <v>151</v>
      </c>
      <c r="G253" s="14" t="s">
        <v>125</v>
      </c>
      <c r="H253" s="16" t="s">
        <v>122</v>
      </c>
      <c r="I253" s="17" t="s">
        <v>121</v>
      </c>
      <c r="J253" s="16" t="s">
        <v>21</v>
      </c>
      <c r="K253" s="17" t="s">
        <v>148</v>
      </c>
      <c r="L253" s="17" t="s">
        <v>21</v>
      </c>
      <c r="M253" s="22" t="s">
        <v>23</v>
      </c>
      <c r="N253" s="17" t="s">
        <v>21</v>
      </c>
      <c r="O253" s="17" t="s">
        <v>24</v>
      </c>
      <c r="P253" s="17" t="s">
        <v>21</v>
      </c>
      <c r="Q253" s="17" t="s">
        <v>25</v>
      </c>
      <c r="R253" s="18" t="s">
        <v>26</v>
      </c>
      <c r="S253" s="18" t="s">
        <v>21</v>
      </c>
      <c r="T253" s="2"/>
    </row>
    <row r="254" spans="1:20" ht="25.5" customHeight="1">
      <c r="A254" s="12">
        <v>67</v>
      </c>
      <c r="B254" s="1"/>
      <c r="C254" s="43" t="str">
        <f t="shared" si="23"/>
        <v>B.UUID.67</v>
      </c>
      <c r="D254" s="67" t="s">
        <v>1493</v>
      </c>
      <c r="E254" s="14" t="s">
        <v>119</v>
      </c>
      <c r="F254" s="14" t="s">
        <v>151</v>
      </c>
      <c r="G254" s="14" t="s">
        <v>125</v>
      </c>
      <c r="H254" s="16" t="s">
        <v>4547</v>
      </c>
      <c r="I254" s="17" t="s">
        <v>119</v>
      </c>
      <c r="J254" s="16" t="s">
        <v>120</v>
      </c>
      <c r="K254" s="17" t="s">
        <v>148</v>
      </c>
      <c r="L254" s="17" t="s">
        <v>21</v>
      </c>
      <c r="M254" s="22" t="s">
        <v>23</v>
      </c>
      <c r="N254" s="17" t="s">
        <v>21</v>
      </c>
      <c r="O254" s="17" t="s">
        <v>24</v>
      </c>
      <c r="P254" s="17" t="s">
        <v>21</v>
      </c>
      <c r="Q254" s="17" t="s">
        <v>25</v>
      </c>
      <c r="R254" s="18" t="s">
        <v>26</v>
      </c>
      <c r="S254" s="18" t="s">
        <v>21</v>
      </c>
      <c r="T254" s="2"/>
    </row>
    <row r="255" spans="1:20" ht="25.5" customHeight="1">
      <c r="A255" s="12">
        <v>68</v>
      </c>
      <c r="B255" s="1"/>
      <c r="C255" s="43" t="str">
        <f t="shared" si="23"/>
        <v>B.UUID.68</v>
      </c>
      <c r="D255" s="67" t="s">
        <v>1495</v>
      </c>
      <c r="E255" s="14" t="s">
        <v>121</v>
      </c>
      <c r="F255" s="14" t="s">
        <v>151</v>
      </c>
      <c r="G255" s="14" t="s">
        <v>125</v>
      </c>
      <c r="H255" s="16"/>
      <c r="I255" s="17" t="s">
        <v>121</v>
      </c>
      <c r="J255" s="16" t="s">
        <v>21</v>
      </c>
      <c r="K255" s="17" t="s">
        <v>148</v>
      </c>
      <c r="L255" s="17" t="s">
        <v>21</v>
      </c>
      <c r="M255" s="22" t="s">
        <v>23</v>
      </c>
      <c r="N255" s="17" t="s">
        <v>21</v>
      </c>
      <c r="O255" s="17" t="s">
        <v>24</v>
      </c>
      <c r="P255" s="17" t="s">
        <v>21</v>
      </c>
      <c r="Q255" s="17" t="s">
        <v>25</v>
      </c>
      <c r="R255" s="18" t="s">
        <v>26</v>
      </c>
      <c r="S255" s="18" t="s">
        <v>21</v>
      </c>
      <c r="T255" s="2"/>
    </row>
    <row r="256" spans="1:20" ht="25.5" customHeight="1">
      <c r="A256" s="12">
        <v>69</v>
      </c>
      <c r="B256" s="1"/>
      <c r="C256" s="43" t="str">
        <f t="shared" si="23"/>
        <v>B.UUID.69</v>
      </c>
      <c r="D256" s="14" t="s">
        <v>351</v>
      </c>
      <c r="E256" s="14" t="s">
        <v>119</v>
      </c>
      <c r="F256" s="14" t="s">
        <v>151</v>
      </c>
      <c r="G256" s="14" t="s">
        <v>125</v>
      </c>
      <c r="H256" s="16" t="s">
        <v>4548</v>
      </c>
      <c r="I256" s="17" t="s">
        <v>119</v>
      </c>
      <c r="J256" s="16" t="s">
        <v>120</v>
      </c>
      <c r="K256" s="17" t="s">
        <v>148</v>
      </c>
      <c r="L256" s="17" t="s">
        <v>21</v>
      </c>
      <c r="M256" s="22" t="s">
        <v>23</v>
      </c>
      <c r="N256" s="17" t="s">
        <v>21</v>
      </c>
      <c r="O256" s="17" t="s">
        <v>24</v>
      </c>
      <c r="P256" s="17" t="s">
        <v>21</v>
      </c>
      <c r="Q256" s="17" t="s">
        <v>25</v>
      </c>
      <c r="R256" s="18" t="s">
        <v>26</v>
      </c>
      <c r="S256" s="18" t="s">
        <v>21</v>
      </c>
      <c r="T256" s="2"/>
    </row>
    <row r="257" spans="1:20" ht="25.5" customHeight="1" thickBot="1">
      <c r="A257" s="12">
        <v>70</v>
      </c>
      <c r="B257" s="1"/>
      <c r="C257" s="43" t="str">
        <f t="shared" si="23"/>
        <v>B.UUID.70</v>
      </c>
      <c r="D257" s="14" t="s">
        <v>352</v>
      </c>
      <c r="E257" s="14" t="s">
        <v>119</v>
      </c>
      <c r="F257" s="14" t="s">
        <v>151</v>
      </c>
      <c r="G257" s="14" t="s">
        <v>125</v>
      </c>
      <c r="H257" s="16" t="s">
        <v>4549</v>
      </c>
      <c r="I257" s="17" t="s">
        <v>119</v>
      </c>
      <c r="J257" s="16" t="s">
        <v>120</v>
      </c>
      <c r="K257" s="17" t="s">
        <v>148</v>
      </c>
      <c r="L257" s="17" t="s">
        <v>21</v>
      </c>
      <c r="M257" s="22" t="s">
        <v>23</v>
      </c>
      <c r="N257" s="17" t="s">
        <v>21</v>
      </c>
      <c r="O257" s="17" t="s">
        <v>24</v>
      </c>
      <c r="P257" s="17" t="s">
        <v>21</v>
      </c>
      <c r="Q257" s="17" t="s">
        <v>25</v>
      </c>
      <c r="R257" s="18" t="s">
        <v>26</v>
      </c>
      <c r="S257" s="18" t="s">
        <v>21</v>
      </c>
      <c r="T257" s="2"/>
    </row>
    <row r="258" spans="1:20" ht="15" thickBot="1">
      <c r="A258" s="12"/>
      <c r="B258" s="1"/>
      <c r="C258" s="38" t="s">
        <v>353</v>
      </c>
      <c r="D258" s="39"/>
      <c r="E258" s="39"/>
      <c r="F258" s="39"/>
      <c r="G258" s="39"/>
      <c r="H258" s="40"/>
      <c r="I258" s="41"/>
      <c r="J258" s="41"/>
      <c r="K258" s="39"/>
      <c r="L258" s="39"/>
      <c r="M258" s="41"/>
      <c r="N258" s="39"/>
      <c r="O258" s="39"/>
      <c r="P258" s="39"/>
      <c r="Q258" s="39"/>
      <c r="R258" s="42"/>
      <c r="S258" s="42"/>
      <c r="T258" s="2"/>
    </row>
    <row r="259" spans="1:20" ht="25.5" customHeight="1">
      <c r="A259" s="12">
        <v>61</v>
      </c>
      <c r="B259" s="1"/>
      <c r="C259" s="43" t="str">
        <f t="shared" ref="C259:C268" si="24">CONCATENATE(LEFT($C$35,2),"UUID.",A259)</f>
        <v>B.UUID.61</v>
      </c>
      <c r="D259" s="14" t="s">
        <v>355</v>
      </c>
      <c r="E259" s="14" t="s">
        <v>96</v>
      </c>
      <c r="F259" s="14" t="s">
        <v>151</v>
      </c>
      <c r="G259" s="14" t="s">
        <v>125</v>
      </c>
      <c r="H259" s="16" t="s">
        <v>4569</v>
      </c>
      <c r="I259" s="17" t="s">
        <v>60</v>
      </c>
      <c r="J259" s="16" t="s">
        <v>98</v>
      </c>
      <c r="K259" s="17" t="s">
        <v>148</v>
      </c>
      <c r="L259" s="17" t="s">
        <v>21</v>
      </c>
      <c r="M259" s="22" t="s">
        <v>23</v>
      </c>
      <c r="N259" s="17" t="s">
        <v>21</v>
      </c>
      <c r="O259" s="17" t="s">
        <v>24</v>
      </c>
      <c r="P259" s="17" t="s">
        <v>21</v>
      </c>
      <c r="Q259" s="17" t="s">
        <v>25</v>
      </c>
      <c r="R259" s="18" t="s">
        <v>26</v>
      </c>
      <c r="S259" s="18" t="s">
        <v>21</v>
      </c>
      <c r="T259" s="2"/>
    </row>
    <row r="260" spans="1:20" ht="25.5" customHeight="1">
      <c r="A260" s="12">
        <v>62</v>
      </c>
      <c r="B260" s="1"/>
      <c r="C260" s="43" t="str">
        <f t="shared" si="24"/>
        <v>B.UUID.62</v>
      </c>
      <c r="D260" s="67" t="s">
        <v>1725</v>
      </c>
      <c r="E260" s="14" t="s">
        <v>83</v>
      </c>
      <c r="F260" s="14" t="s">
        <v>151</v>
      </c>
      <c r="G260" s="14" t="s">
        <v>125</v>
      </c>
      <c r="H260" s="67" t="s">
        <v>4557</v>
      </c>
      <c r="I260" s="17" t="s">
        <v>83</v>
      </c>
      <c r="J260" s="16" t="s">
        <v>21</v>
      </c>
      <c r="K260" s="17" t="s">
        <v>148</v>
      </c>
      <c r="L260" s="17" t="s">
        <v>21</v>
      </c>
      <c r="M260" s="22" t="s">
        <v>23</v>
      </c>
      <c r="N260" s="17" t="s">
        <v>21</v>
      </c>
      <c r="O260" s="17" t="s">
        <v>24</v>
      </c>
      <c r="P260" s="17" t="s">
        <v>21</v>
      </c>
      <c r="Q260" s="17" t="s">
        <v>25</v>
      </c>
      <c r="R260" s="18" t="s">
        <v>26</v>
      </c>
      <c r="S260" s="18" t="s">
        <v>21</v>
      </c>
      <c r="T260" s="2"/>
    </row>
    <row r="261" spans="1:20" ht="25.5" customHeight="1">
      <c r="A261" s="12">
        <v>63</v>
      </c>
      <c r="B261" s="1"/>
      <c r="C261" s="43" t="str">
        <f t="shared" si="24"/>
        <v>B.UUID.63</v>
      </c>
      <c r="D261" s="67" t="s">
        <v>1728</v>
      </c>
      <c r="E261" s="14" t="s">
        <v>1112</v>
      </c>
      <c r="F261" s="14" t="s">
        <v>151</v>
      </c>
      <c r="G261" s="14" t="s">
        <v>125</v>
      </c>
      <c r="H261" s="67" t="s">
        <v>4558</v>
      </c>
      <c r="I261" s="17" t="s">
        <v>1112</v>
      </c>
      <c r="J261" s="16" t="s">
        <v>21</v>
      </c>
      <c r="K261" s="17" t="s">
        <v>148</v>
      </c>
      <c r="L261" s="17" t="s">
        <v>21</v>
      </c>
      <c r="M261" s="22" t="s">
        <v>23</v>
      </c>
      <c r="N261" s="17" t="s">
        <v>21</v>
      </c>
      <c r="O261" s="17" t="s">
        <v>24</v>
      </c>
      <c r="P261" s="17" t="s">
        <v>21</v>
      </c>
      <c r="Q261" s="17" t="s">
        <v>25</v>
      </c>
      <c r="R261" s="18" t="s">
        <v>26</v>
      </c>
      <c r="S261" s="18" t="s">
        <v>21</v>
      </c>
      <c r="T261" s="2"/>
    </row>
    <row r="262" spans="1:20" ht="25.5" customHeight="1">
      <c r="A262" s="12">
        <v>64</v>
      </c>
      <c r="B262" s="1"/>
      <c r="C262" s="43" t="str">
        <f t="shared" si="24"/>
        <v>B.UUID.64</v>
      </c>
      <c r="D262" s="67" t="s">
        <v>1730</v>
      </c>
      <c r="E262" s="14" t="s">
        <v>121</v>
      </c>
      <c r="F262" s="14" t="s">
        <v>151</v>
      </c>
      <c r="G262" s="14" t="s">
        <v>125</v>
      </c>
      <c r="H262" s="16"/>
      <c r="I262" s="17" t="s">
        <v>121</v>
      </c>
      <c r="J262" s="16" t="s">
        <v>21</v>
      </c>
      <c r="K262" s="17" t="s">
        <v>148</v>
      </c>
      <c r="L262" s="17" t="s">
        <v>21</v>
      </c>
      <c r="M262" s="22" t="s">
        <v>23</v>
      </c>
      <c r="N262" s="17" t="s">
        <v>21</v>
      </c>
      <c r="O262" s="17" t="s">
        <v>24</v>
      </c>
      <c r="P262" s="17" t="s">
        <v>21</v>
      </c>
      <c r="Q262" s="17" t="s">
        <v>25</v>
      </c>
      <c r="R262" s="18" t="s">
        <v>26</v>
      </c>
      <c r="S262" s="18" t="s">
        <v>21</v>
      </c>
      <c r="T262" s="2"/>
    </row>
    <row r="263" spans="1:20" ht="25.5" customHeight="1">
      <c r="A263" s="12">
        <v>65</v>
      </c>
      <c r="B263" s="1"/>
      <c r="C263" s="43" t="str">
        <f t="shared" si="24"/>
        <v>B.UUID.65</v>
      </c>
      <c r="D263" s="14" t="s">
        <v>356</v>
      </c>
      <c r="E263" s="14" t="s">
        <v>119</v>
      </c>
      <c r="F263" s="14" t="s">
        <v>151</v>
      </c>
      <c r="G263" s="14" t="s">
        <v>125</v>
      </c>
      <c r="H263" s="16" t="s">
        <v>4570</v>
      </c>
      <c r="I263" s="17" t="s">
        <v>119</v>
      </c>
      <c r="J263" s="16" t="s">
        <v>120</v>
      </c>
      <c r="K263" s="17" t="s">
        <v>148</v>
      </c>
      <c r="L263" s="17" t="s">
        <v>21</v>
      </c>
      <c r="M263" s="22" t="s">
        <v>23</v>
      </c>
      <c r="N263" s="17" t="s">
        <v>21</v>
      </c>
      <c r="O263" s="17" t="s">
        <v>24</v>
      </c>
      <c r="P263" s="17" t="s">
        <v>21</v>
      </c>
      <c r="Q263" s="17" t="s">
        <v>25</v>
      </c>
      <c r="R263" s="18" t="s">
        <v>26</v>
      </c>
      <c r="S263" s="18" t="s">
        <v>21</v>
      </c>
      <c r="T263" s="2"/>
    </row>
    <row r="264" spans="1:20" ht="25.5" customHeight="1">
      <c r="A264" s="12">
        <v>66</v>
      </c>
      <c r="B264" s="1"/>
      <c r="C264" s="43" t="str">
        <f t="shared" si="24"/>
        <v>B.UUID.66</v>
      </c>
      <c r="D264" s="14" t="s">
        <v>357</v>
      </c>
      <c r="E264" s="14" t="s">
        <v>121</v>
      </c>
      <c r="F264" s="14" t="s">
        <v>151</v>
      </c>
      <c r="G264" s="14" t="s">
        <v>125</v>
      </c>
      <c r="H264" s="16" t="s">
        <v>122</v>
      </c>
      <c r="I264" s="17" t="s">
        <v>121</v>
      </c>
      <c r="J264" s="16" t="s">
        <v>21</v>
      </c>
      <c r="K264" s="17" t="s">
        <v>148</v>
      </c>
      <c r="L264" s="17" t="s">
        <v>21</v>
      </c>
      <c r="M264" s="22" t="s">
        <v>23</v>
      </c>
      <c r="N264" s="17" t="s">
        <v>21</v>
      </c>
      <c r="O264" s="17" t="s">
        <v>24</v>
      </c>
      <c r="P264" s="17" t="s">
        <v>21</v>
      </c>
      <c r="Q264" s="17" t="s">
        <v>25</v>
      </c>
      <c r="R264" s="18" t="s">
        <v>26</v>
      </c>
      <c r="S264" s="18" t="s">
        <v>21</v>
      </c>
      <c r="T264" s="2"/>
    </row>
    <row r="265" spans="1:20" ht="25.5" customHeight="1">
      <c r="A265" s="12">
        <v>67</v>
      </c>
      <c r="B265" s="1"/>
      <c r="C265" s="43" t="str">
        <f t="shared" si="24"/>
        <v>B.UUID.67</v>
      </c>
      <c r="D265" s="67" t="s">
        <v>1734</v>
      </c>
      <c r="E265" s="14" t="s">
        <v>119</v>
      </c>
      <c r="F265" s="14" t="s">
        <v>151</v>
      </c>
      <c r="G265" s="14" t="s">
        <v>125</v>
      </c>
      <c r="H265" s="16" t="s">
        <v>4571</v>
      </c>
      <c r="I265" s="17" t="s">
        <v>119</v>
      </c>
      <c r="J265" s="16" t="s">
        <v>120</v>
      </c>
      <c r="K265" s="17" t="s">
        <v>148</v>
      </c>
      <c r="L265" s="17" t="s">
        <v>21</v>
      </c>
      <c r="M265" s="22" t="s">
        <v>23</v>
      </c>
      <c r="N265" s="17" t="s">
        <v>21</v>
      </c>
      <c r="O265" s="17" t="s">
        <v>24</v>
      </c>
      <c r="P265" s="17" t="s">
        <v>21</v>
      </c>
      <c r="Q265" s="17" t="s">
        <v>25</v>
      </c>
      <c r="R265" s="18" t="s">
        <v>26</v>
      </c>
      <c r="S265" s="18" t="s">
        <v>21</v>
      </c>
      <c r="T265" s="2"/>
    </row>
    <row r="266" spans="1:20" ht="25.5" customHeight="1">
      <c r="A266" s="12">
        <v>68</v>
      </c>
      <c r="B266" s="1"/>
      <c r="C266" s="43" t="str">
        <f t="shared" si="24"/>
        <v>B.UUID.68</v>
      </c>
      <c r="D266" s="67" t="s">
        <v>1736</v>
      </c>
      <c r="E266" s="14" t="s">
        <v>121</v>
      </c>
      <c r="F266" s="14" t="s">
        <v>151</v>
      </c>
      <c r="G266" s="14" t="s">
        <v>125</v>
      </c>
      <c r="H266" s="16"/>
      <c r="I266" s="17" t="s">
        <v>121</v>
      </c>
      <c r="J266" s="16" t="s">
        <v>21</v>
      </c>
      <c r="K266" s="17" t="s">
        <v>148</v>
      </c>
      <c r="L266" s="17" t="s">
        <v>21</v>
      </c>
      <c r="M266" s="22" t="s">
        <v>23</v>
      </c>
      <c r="N266" s="17" t="s">
        <v>21</v>
      </c>
      <c r="O266" s="17" t="s">
        <v>24</v>
      </c>
      <c r="P266" s="17" t="s">
        <v>21</v>
      </c>
      <c r="Q266" s="17" t="s">
        <v>25</v>
      </c>
      <c r="R266" s="18" t="s">
        <v>26</v>
      </c>
      <c r="S266" s="18" t="s">
        <v>21</v>
      </c>
      <c r="T266" s="2"/>
    </row>
    <row r="267" spans="1:20" ht="25.5" customHeight="1">
      <c r="A267" s="12">
        <v>69</v>
      </c>
      <c r="B267" s="1"/>
      <c r="C267" s="43" t="str">
        <f t="shared" si="24"/>
        <v>B.UUID.69</v>
      </c>
      <c r="D267" s="14" t="s">
        <v>358</v>
      </c>
      <c r="E267" s="14" t="s">
        <v>119</v>
      </c>
      <c r="F267" s="14" t="s">
        <v>151</v>
      </c>
      <c r="G267" s="14" t="s">
        <v>125</v>
      </c>
      <c r="H267" s="16" t="s">
        <v>4559</v>
      </c>
      <c r="I267" s="17" t="s">
        <v>119</v>
      </c>
      <c r="J267" s="16" t="s">
        <v>120</v>
      </c>
      <c r="K267" s="17" t="s">
        <v>148</v>
      </c>
      <c r="L267" s="17" t="s">
        <v>21</v>
      </c>
      <c r="M267" s="22" t="s">
        <v>23</v>
      </c>
      <c r="N267" s="17" t="s">
        <v>21</v>
      </c>
      <c r="O267" s="17" t="s">
        <v>24</v>
      </c>
      <c r="P267" s="17" t="s">
        <v>21</v>
      </c>
      <c r="Q267" s="17" t="s">
        <v>25</v>
      </c>
      <c r="R267" s="18" t="s">
        <v>26</v>
      </c>
      <c r="S267" s="18" t="s">
        <v>21</v>
      </c>
      <c r="T267" s="2"/>
    </row>
    <row r="268" spans="1:20" ht="25.5" customHeight="1" thickBot="1">
      <c r="A268" s="12">
        <v>70</v>
      </c>
      <c r="B268" s="1"/>
      <c r="C268" s="43" t="str">
        <f t="shared" si="24"/>
        <v>B.UUID.70</v>
      </c>
      <c r="D268" s="14" t="s">
        <v>359</v>
      </c>
      <c r="E268" s="14" t="s">
        <v>119</v>
      </c>
      <c r="F268" s="14" t="s">
        <v>151</v>
      </c>
      <c r="G268" s="14" t="s">
        <v>125</v>
      </c>
      <c r="H268" s="16" t="s">
        <v>4560</v>
      </c>
      <c r="I268" s="17" t="s">
        <v>119</v>
      </c>
      <c r="J268" s="16" t="s">
        <v>120</v>
      </c>
      <c r="K268" s="17" t="s">
        <v>148</v>
      </c>
      <c r="L268" s="17" t="s">
        <v>21</v>
      </c>
      <c r="M268" s="22" t="s">
        <v>23</v>
      </c>
      <c r="N268" s="17" t="s">
        <v>21</v>
      </c>
      <c r="O268" s="17" t="s">
        <v>24</v>
      </c>
      <c r="P268" s="17" t="s">
        <v>21</v>
      </c>
      <c r="Q268" s="17" t="s">
        <v>25</v>
      </c>
      <c r="R268" s="18" t="s">
        <v>26</v>
      </c>
      <c r="S268" s="18" t="s">
        <v>21</v>
      </c>
      <c r="T268" s="2"/>
    </row>
    <row r="269" spans="1:20" ht="15" thickBot="1">
      <c r="A269" s="12"/>
      <c r="B269" s="1"/>
      <c r="C269" s="38" t="s">
        <v>360</v>
      </c>
      <c r="D269" s="39"/>
      <c r="E269" s="39"/>
      <c r="F269" s="39"/>
      <c r="G269" s="39"/>
      <c r="H269" s="40"/>
      <c r="I269" s="41"/>
      <c r="J269" s="41"/>
      <c r="K269" s="39"/>
      <c r="L269" s="39"/>
      <c r="M269" s="41"/>
      <c r="N269" s="39"/>
      <c r="O269" s="39"/>
      <c r="P269" s="39"/>
      <c r="Q269" s="39"/>
      <c r="R269" s="42"/>
      <c r="S269" s="42"/>
      <c r="T269" s="2"/>
    </row>
    <row r="270" spans="1:20" ht="25.5" customHeight="1">
      <c r="A270" s="12">
        <v>61</v>
      </c>
      <c r="B270" s="1"/>
      <c r="C270" s="43" t="str">
        <f t="shared" ref="C270:C279" si="25">CONCATENATE(LEFT($C$35,2),"UUID.",A270)</f>
        <v>B.UUID.61</v>
      </c>
      <c r="D270" s="14" t="s">
        <v>362</v>
      </c>
      <c r="E270" s="14" t="s">
        <v>96</v>
      </c>
      <c r="F270" s="14" t="s">
        <v>151</v>
      </c>
      <c r="G270" s="14" t="s">
        <v>125</v>
      </c>
      <c r="H270" s="16" t="s">
        <v>4550</v>
      </c>
      <c r="I270" s="17" t="s">
        <v>60</v>
      </c>
      <c r="J270" s="16" t="s">
        <v>98</v>
      </c>
      <c r="K270" s="17" t="s">
        <v>148</v>
      </c>
      <c r="L270" s="17" t="s">
        <v>21</v>
      </c>
      <c r="M270" s="22" t="s">
        <v>23</v>
      </c>
      <c r="N270" s="17" t="s">
        <v>21</v>
      </c>
      <c r="O270" s="17" t="s">
        <v>24</v>
      </c>
      <c r="P270" s="17" t="s">
        <v>21</v>
      </c>
      <c r="Q270" s="17" t="s">
        <v>25</v>
      </c>
      <c r="R270" s="18" t="s">
        <v>26</v>
      </c>
      <c r="S270" s="18" t="s">
        <v>21</v>
      </c>
      <c r="T270" s="2"/>
    </row>
    <row r="271" spans="1:20" ht="25.5" customHeight="1">
      <c r="A271" s="12">
        <v>62</v>
      </c>
      <c r="B271" s="1"/>
      <c r="C271" s="43" t="str">
        <f t="shared" si="25"/>
        <v>B.UUID.62</v>
      </c>
      <c r="D271" s="67" t="s">
        <v>1503</v>
      </c>
      <c r="E271" s="14" t="s">
        <v>83</v>
      </c>
      <c r="F271" s="14" t="s">
        <v>151</v>
      </c>
      <c r="G271" s="14" t="s">
        <v>125</v>
      </c>
      <c r="H271" s="67" t="s">
        <v>4551</v>
      </c>
      <c r="I271" s="17" t="s">
        <v>83</v>
      </c>
      <c r="J271" s="16" t="s">
        <v>21</v>
      </c>
      <c r="K271" s="17" t="s">
        <v>148</v>
      </c>
      <c r="L271" s="17" t="s">
        <v>21</v>
      </c>
      <c r="M271" s="22" t="s">
        <v>23</v>
      </c>
      <c r="N271" s="17" t="s">
        <v>21</v>
      </c>
      <c r="O271" s="17" t="s">
        <v>24</v>
      </c>
      <c r="P271" s="17" t="s">
        <v>21</v>
      </c>
      <c r="Q271" s="17" t="s">
        <v>25</v>
      </c>
      <c r="R271" s="18" t="s">
        <v>26</v>
      </c>
      <c r="S271" s="18" t="s">
        <v>21</v>
      </c>
      <c r="T271" s="2"/>
    </row>
    <row r="272" spans="1:20" ht="25.5" customHeight="1">
      <c r="A272" s="12">
        <v>63</v>
      </c>
      <c r="B272" s="1"/>
      <c r="C272" s="43" t="str">
        <f t="shared" si="25"/>
        <v>B.UUID.63</v>
      </c>
      <c r="D272" s="67" t="s">
        <v>1506</v>
      </c>
      <c r="E272" s="14" t="s">
        <v>1112</v>
      </c>
      <c r="F272" s="14" t="s">
        <v>151</v>
      </c>
      <c r="G272" s="14" t="s">
        <v>125</v>
      </c>
      <c r="H272" s="67" t="s">
        <v>4552</v>
      </c>
      <c r="I272" s="17" t="s">
        <v>1112</v>
      </c>
      <c r="J272" s="16" t="s">
        <v>21</v>
      </c>
      <c r="K272" s="17" t="s">
        <v>148</v>
      </c>
      <c r="L272" s="17" t="s">
        <v>21</v>
      </c>
      <c r="M272" s="22" t="s">
        <v>23</v>
      </c>
      <c r="N272" s="17" t="s">
        <v>21</v>
      </c>
      <c r="O272" s="17" t="s">
        <v>24</v>
      </c>
      <c r="P272" s="17" t="s">
        <v>21</v>
      </c>
      <c r="Q272" s="17" t="s">
        <v>25</v>
      </c>
      <c r="R272" s="18" t="s">
        <v>26</v>
      </c>
      <c r="S272" s="18" t="s">
        <v>21</v>
      </c>
      <c r="T272" s="2"/>
    </row>
    <row r="273" spans="1:20" ht="25.5" customHeight="1">
      <c r="A273" s="12">
        <v>64</v>
      </c>
      <c r="B273" s="1"/>
      <c r="C273" s="43" t="str">
        <f t="shared" si="25"/>
        <v>B.UUID.64</v>
      </c>
      <c r="D273" s="67" t="s">
        <v>1508</v>
      </c>
      <c r="E273" s="14" t="s">
        <v>121</v>
      </c>
      <c r="F273" s="14" t="s">
        <v>151</v>
      </c>
      <c r="G273" s="14" t="s">
        <v>125</v>
      </c>
      <c r="H273" s="16"/>
      <c r="I273" s="17" t="s">
        <v>121</v>
      </c>
      <c r="J273" s="16" t="s">
        <v>21</v>
      </c>
      <c r="K273" s="17" t="s">
        <v>148</v>
      </c>
      <c r="L273" s="17" t="s">
        <v>21</v>
      </c>
      <c r="M273" s="22" t="s">
        <v>23</v>
      </c>
      <c r="N273" s="17" t="s">
        <v>21</v>
      </c>
      <c r="O273" s="17" t="s">
        <v>24</v>
      </c>
      <c r="P273" s="17" t="s">
        <v>21</v>
      </c>
      <c r="Q273" s="17" t="s">
        <v>25</v>
      </c>
      <c r="R273" s="18" t="s">
        <v>26</v>
      </c>
      <c r="S273" s="18" t="s">
        <v>21</v>
      </c>
      <c r="T273" s="2"/>
    </row>
    <row r="274" spans="1:20" ht="25.5" customHeight="1">
      <c r="A274" s="12">
        <v>65</v>
      </c>
      <c r="B274" s="1"/>
      <c r="C274" s="43" t="str">
        <f t="shared" si="25"/>
        <v>B.UUID.65</v>
      </c>
      <c r="D274" s="14" t="s">
        <v>363</v>
      </c>
      <c r="E274" s="14" t="s">
        <v>119</v>
      </c>
      <c r="F274" s="14" t="s">
        <v>151</v>
      </c>
      <c r="G274" s="14" t="s">
        <v>125</v>
      </c>
      <c r="H274" s="16" t="s">
        <v>4553</v>
      </c>
      <c r="I274" s="17" t="s">
        <v>119</v>
      </c>
      <c r="J274" s="16" t="s">
        <v>120</v>
      </c>
      <c r="K274" s="17" t="s">
        <v>148</v>
      </c>
      <c r="L274" s="17" t="s">
        <v>21</v>
      </c>
      <c r="M274" s="22" t="s">
        <v>23</v>
      </c>
      <c r="N274" s="17" t="s">
        <v>21</v>
      </c>
      <c r="O274" s="17" t="s">
        <v>24</v>
      </c>
      <c r="P274" s="17" t="s">
        <v>21</v>
      </c>
      <c r="Q274" s="17" t="s">
        <v>25</v>
      </c>
      <c r="R274" s="18" t="s">
        <v>26</v>
      </c>
      <c r="S274" s="18" t="s">
        <v>21</v>
      </c>
      <c r="T274" s="2"/>
    </row>
    <row r="275" spans="1:20" ht="25.5" customHeight="1">
      <c r="A275" s="12">
        <v>66</v>
      </c>
      <c r="B275" s="1"/>
      <c r="C275" s="43" t="str">
        <f t="shared" si="25"/>
        <v>B.UUID.66</v>
      </c>
      <c r="D275" s="14" t="s">
        <v>364</v>
      </c>
      <c r="E275" s="14" t="s">
        <v>121</v>
      </c>
      <c r="F275" s="14" t="s">
        <v>151</v>
      </c>
      <c r="G275" s="14" t="s">
        <v>125</v>
      </c>
      <c r="H275" s="16" t="s">
        <v>122</v>
      </c>
      <c r="I275" s="17" t="s">
        <v>121</v>
      </c>
      <c r="J275" s="16" t="s">
        <v>21</v>
      </c>
      <c r="K275" s="17" t="s">
        <v>148</v>
      </c>
      <c r="L275" s="17" t="s">
        <v>21</v>
      </c>
      <c r="M275" s="22" t="s">
        <v>23</v>
      </c>
      <c r="N275" s="17" t="s">
        <v>21</v>
      </c>
      <c r="O275" s="17" t="s">
        <v>24</v>
      </c>
      <c r="P275" s="17" t="s">
        <v>21</v>
      </c>
      <c r="Q275" s="17" t="s">
        <v>25</v>
      </c>
      <c r="R275" s="18" t="s">
        <v>26</v>
      </c>
      <c r="S275" s="18" t="s">
        <v>21</v>
      </c>
      <c r="T275" s="2"/>
    </row>
    <row r="276" spans="1:20" ht="25.5" customHeight="1">
      <c r="A276" s="12">
        <v>67</v>
      </c>
      <c r="B276" s="1"/>
      <c r="C276" s="43" t="str">
        <f t="shared" si="25"/>
        <v>B.UUID.67</v>
      </c>
      <c r="D276" s="67" t="s">
        <v>1512</v>
      </c>
      <c r="E276" s="14" t="s">
        <v>119</v>
      </c>
      <c r="F276" s="14" t="s">
        <v>151</v>
      </c>
      <c r="G276" s="14" t="s">
        <v>125</v>
      </c>
      <c r="H276" s="16" t="s">
        <v>4554</v>
      </c>
      <c r="I276" s="17" t="s">
        <v>119</v>
      </c>
      <c r="J276" s="16" t="s">
        <v>120</v>
      </c>
      <c r="K276" s="17" t="s">
        <v>148</v>
      </c>
      <c r="L276" s="17" t="s">
        <v>21</v>
      </c>
      <c r="M276" s="22" t="s">
        <v>23</v>
      </c>
      <c r="N276" s="17" t="s">
        <v>21</v>
      </c>
      <c r="O276" s="17" t="s">
        <v>24</v>
      </c>
      <c r="P276" s="17" t="s">
        <v>21</v>
      </c>
      <c r="Q276" s="17" t="s">
        <v>25</v>
      </c>
      <c r="R276" s="18" t="s">
        <v>26</v>
      </c>
      <c r="S276" s="18" t="s">
        <v>21</v>
      </c>
      <c r="T276" s="2"/>
    </row>
    <row r="277" spans="1:20" ht="25.5" customHeight="1">
      <c r="A277" s="12">
        <v>68</v>
      </c>
      <c r="B277" s="1"/>
      <c r="C277" s="43" t="str">
        <f t="shared" si="25"/>
        <v>B.UUID.68</v>
      </c>
      <c r="D277" s="67" t="s">
        <v>1514</v>
      </c>
      <c r="E277" s="14" t="s">
        <v>121</v>
      </c>
      <c r="F277" s="14" t="s">
        <v>151</v>
      </c>
      <c r="G277" s="14" t="s">
        <v>125</v>
      </c>
      <c r="H277" s="16"/>
      <c r="I277" s="17" t="s">
        <v>121</v>
      </c>
      <c r="J277" s="16" t="s">
        <v>21</v>
      </c>
      <c r="K277" s="17" t="s">
        <v>148</v>
      </c>
      <c r="L277" s="17" t="s">
        <v>21</v>
      </c>
      <c r="M277" s="22" t="s">
        <v>23</v>
      </c>
      <c r="N277" s="17" t="s">
        <v>21</v>
      </c>
      <c r="O277" s="17" t="s">
        <v>24</v>
      </c>
      <c r="P277" s="17" t="s">
        <v>21</v>
      </c>
      <c r="Q277" s="17" t="s">
        <v>25</v>
      </c>
      <c r="R277" s="18" t="s">
        <v>26</v>
      </c>
      <c r="S277" s="18" t="s">
        <v>21</v>
      </c>
      <c r="T277" s="2"/>
    </row>
    <row r="278" spans="1:20" ht="25.5" customHeight="1">
      <c r="A278" s="12">
        <v>69</v>
      </c>
      <c r="B278" s="1"/>
      <c r="C278" s="43" t="str">
        <f t="shared" si="25"/>
        <v>B.UUID.69</v>
      </c>
      <c r="D278" s="14" t="s">
        <v>365</v>
      </c>
      <c r="E278" s="14" t="s">
        <v>119</v>
      </c>
      <c r="F278" s="14" t="s">
        <v>151</v>
      </c>
      <c r="G278" s="14" t="s">
        <v>125</v>
      </c>
      <c r="H278" s="16" t="s">
        <v>4555</v>
      </c>
      <c r="I278" s="17" t="s">
        <v>119</v>
      </c>
      <c r="J278" s="16" t="s">
        <v>120</v>
      </c>
      <c r="K278" s="17" t="s">
        <v>148</v>
      </c>
      <c r="L278" s="17" t="s">
        <v>21</v>
      </c>
      <c r="M278" s="22" t="s">
        <v>23</v>
      </c>
      <c r="N278" s="17" t="s">
        <v>21</v>
      </c>
      <c r="O278" s="17" t="s">
        <v>24</v>
      </c>
      <c r="P278" s="17" t="s">
        <v>21</v>
      </c>
      <c r="Q278" s="17" t="s">
        <v>25</v>
      </c>
      <c r="R278" s="18" t="s">
        <v>26</v>
      </c>
      <c r="S278" s="18" t="s">
        <v>21</v>
      </c>
      <c r="T278" s="2"/>
    </row>
    <row r="279" spans="1:20" ht="25.5" customHeight="1" thickBot="1">
      <c r="A279" s="12">
        <v>70</v>
      </c>
      <c r="B279" s="1"/>
      <c r="C279" s="43" t="str">
        <f t="shared" si="25"/>
        <v>B.UUID.70</v>
      </c>
      <c r="D279" s="14" t="s">
        <v>366</v>
      </c>
      <c r="E279" s="14" t="s">
        <v>119</v>
      </c>
      <c r="F279" s="14" t="s">
        <v>151</v>
      </c>
      <c r="G279" s="14" t="s">
        <v>125</v>
      </c>
      <c r="H279" s="16" t="s">
        <v>4556</v>
      </c>
      <c r="I279" s="17" t="s">
        <v>119</v>
      </c>
      <c r="J279" s="16" t="s">
        <v>120</v>
      </c>
      <c r="K279" s="17" t="s">
        <v>148</v>
      </c>
      <c r="L279" s="17" t="s">
        <v>21</v>
      </c>
      <c r="M279" s="22" t="s">
        <v>23</v>
      </c>
      <c r="N279" s="17" t="s">
        <v>21</v>
      </c>
      <c r="O279" s="17" t="s">
        <v>24</v>
      </c>
      <c r="P279" s="17" t="s">
        <v>21</v>
      </c>
      <c r="Q279" s="17" t="s">
        <v>25</v>
      </c>
      <c r="R279" s="18" t="s">
        <v>26</v>
      </c>
      <c r="S279" s="18" t="s">
        <v>21</v>
      </c>
      <c r="T279" s="2"/>
    </row>
    <row r="280" spans="1:20" ht="15" thickBot="1">
      <c r="A280" s="12"/>
      <c r="B280" s="1"/>
      <c r="C280" s="45" t="s">
        <v>367</v>
      </c>
      <c r="D280" s="46"/>
      <c r="E280" s="46"/>
      <c r="F280" s="46"/>
      <c r="G280" s="46"/>
      <c r="H280" s="47"/>
      <c r="I280" s="48"/>
      <c r="J280" s="48"/>
      <c r="K280" s="46"/>
      <c r="L280" s="46"/>
      <c r="M280" s="48"/>
      <c r="N280" s="46"/>
      <c r="O280" s="46"/>
      <c r="P280" s="46"/>
      <c r="Q280" s="46"/>
      <c r="R280" s="49"/>
      <c r="S280" s="49"/>
      <c r="T280" s="2"/>
    </row>
    <row r="281" spans="1:20" ht="19" customHeight="1">
      <c r="A281" s="12">
        <v>71</v>
      </c>
      <c r="B281" s="1"/>
      <c r="C281" s="43" t="str">
        <f t="shared" ref="C281:C300" si="26">CONCATENATE(LEFT($C$35,2),"UUID.",A281)</f>
        <v>B.UUID.71</v>
      </c>
      <c r="D281" s="14" t="s">
        <v>368</v>
      </c>
      <c r="E281" s="14" t="s">
        <v>124</v>
      </c>
      <c r="F281" s="14" t="s">
        <v>151</v>
      </c>
      <c r="G281" s="14" t="s">
        <v>125</v>
      </c>
      <c r="H281" s="16" t="s">
        <v>369</v>
      </c>
      <c r="I281" s="17" t="s">
        <v>60</v>
      </c>
      <c r="J281" s="16" t="s">
        <v>126</v>
      </c>
      <c r="K281" s="17" t="s">
        <v>338</v>
      </c>
      <c r="L281" s="17" t="s">
        <v>21</v>
      </c>
      <c r="M281" s="22" t="e">
        <f>"Démandé si pour question " &amp;#REF!&amp; ", Réponse = 1.Oui, OU si pour question " &amp;#REF!&amp; ", Réponse = 1.Oui, OU si pour question " &amp;#REF!&amp; ", Réponse = 1.Oui, OU si pour question " &amp;#REF!&amp; ", Réponse = 1.Oui, OU si pour question " &amp;#REF!&amp; ", Réponse = 1.Oui"</f>
        <v>#REF!</v>
      </c>
      <c r="N281" s="17" t="s">
        <v>21</v>
      </c>
      <c r="O281" s="17" t="s">
        <v>24</v>
      </c>
      <c r="P281" s="17" t="s">
        <v>21</v>
      </c>
      <c r="Q281" s="17" t="s">
        <v>25</v>
      </c>
      <c r="R281" s="18" t="s">
        <v>26</v>
      </c>
      <c r="S281" s="18" t="s">
        <v>337</v>
      </c>
      <c r="T281" s="2"/>
    </row>
    <row r="282" spans="1:20" ht="19" customHeight="1">
      <c r="A282" s="12">
        <f t="shared" ref="A282:A285" si="27">A281+1</f>
        <v>72</v>
      </c>
      <c r="B282" s="1"/>
      <c r="C282" s="43" t="str">
        <f t="shared" si="26"/>
        <v>B.UUID.72</v>
      </c>
      <c r="D282" s="14" t="s">
        <v>370</v>
      </c>
      <c r="E282" s="14" t="s">
        <v>127</v>
      </c>
      <c r="F282" s="14" t="s">
        <v>151</v>
      </c>
      <c r="G282" s="14" t="s">
        <v>125</v>
      </c>
      <c r="H282" s="16" t="s">
        <v>371</v>
      </c>
      <c r="I282" s="17" t="s">
        <v>92</v>
      </c>
      <c r="J282" s="16" t="s">
        <v>128</v>
      </c>
      <c r="K282" s="17" t="s">
        <v>338</v>
      </c>
      <c r="L282" s="17" t="s">
        <v>21</v>
      </c>
      <c r="M282" s="22" t="str">
        <f>"Démandé si pour question " &amp;C281&amp; ", Réponse = 2. Oui, les prix augmenteront."</f>
        <v>Démandé si pour question B.UUID.71, Réponse = 2. Oui, les prix augmenteront.</v>
      </c>
      <c r="N282" s="17" t="s">
        <v>21</v>
      </c>
      <c r="O282" s="17" t="s">
        <v>24</v>
      </c>
      <c r="P282" s="17" t="s">
        <v>21</v>
      </c>
      <c r="Q282" s="17" t="s">
        <v>25</v>
      </c>
      <c r="R282" s="18" t="s">
        <v>26</v>
      </c>
      <c r="S282" s="18" t="s">
        <v>337</v>
      </c>
      <c r="T282" s="2"/>
    </row>
    <row r="283" spans="1:20" ht="19" customHeight="1">
      <c r="A283" s="12">
        <f t="shared" si="27"/>
        <v>73</v>
      </c>
      <c r="B283" s="1"/>
      <c r="C283" s="43" t="str">
        <f t="shared" si="26"/>
        <v>B.UUID.73</v>
      </c>
      <c r="D283" s="14" t="s">
        <v>372</v>
      </c>
      <c r="E283" s="14" t="s">
        <v>83</v>
      </c>
      <c r="F283" s="14" t="s">
        <v>151</v>
      </c>
      <c r="G283" s="14" t="s">
        <v>125</v>
      </c>
      <c r="H283" s="16" t="s">
        <v>50</v>
      </c>
      <c r="I283" s="17" t="s">
        <v>83</v>
      </c>
      <c r="J283" s="16" t="s">
        <v>83</v>
      </c>
      <c r="K283" s="17" t="s">
        <v>338</v>
      </c>
      <c r="L283" s="17" t="s">
        <v>21</v>
      </c>
      <c r="M283" s="22" t="str">
        <f>"Démandé si pour question " &amp;C282&amp; ", Réponse = 11.Autre."</f>
        <v>Démandé si pour question B.UUID.72, Réponse = 11.Autre.</v>
      </c>
      <c r="N283" s="17" t="s">
        <v>21</v>
      </c>
      <c r="O283" s="17" t="s">
        <v>24</v>
      </c>
      <c r="P283" s="17" t="s">
        <v>21</v>
      </c>
      <c r="Q283" s="17" t="s">
        <v>25</v>
      </c>
      <c r="R283" s="18" t="s">
        <v>26</v>
      </c>
      <c r="S283" s="18" t="s">
        <v>337</v>
      </c>
      <c r="T283" s="2"/>
    </row>
    <row r="284" spans="1:20" ht="19" customHeight="1">
      <c r="A284" s="12">
        <f t="shared" si="27"/>
        <v>74</v>
      </c>
      <c r="B284" s="1"/>
      <c r="C284" s="43" t="str">
        <f t="shared" si="26"/>
        <v>B.UUID.74</v>
      </c>
      <c r="D284" s="14" t="s">
        <v>373</v>
      </c>
      <c r="E284" s="14" t="s">
        <v>129</v>
      </c>
      <c r="F284" s="14" t="s">
        <v>151</v>
      </c>
      <c r="G284" s="14" t="s">
        <v>125</v>
      </c>
      <c r="H284" s="16" t="s">
        <v>374</v>
      </c>
      <c r="I284" s="17" t="s">
        <v>92</v>
      </c>
      <c r="J284" s="16" t="s">
        <v>130</v>
      </c>
      <c r="K284" s="17" t="s">
        <v>338</v>
      </c>
      <c r="L284" s="17" t="s">
        <v>21</v>
      </c>
      <c r="M284" s="22" t="str">
        <f>"Démandé si pour question " &amp;C281&amp; ", Réponse = 2. Oui, les prix augmenteront."</f>
        <v>Démandé si pour question B.UUID.71, Réponse = 2. Oui, les prix augmenteront.</v>
      </c>
      <c r="N284" s="17" t="s">
        <v>21</v>
      </c>
      <c r="O284" s="17" t="s">
        <v>24</v>
      </c>
      <c r="P284" s="17" t="s">
        <v>21</v>
      </c>
      <c r="Q284" s="17" t="s">
        <v>25</v>
      </c>
      <c r="R284" s="18" t="s">
        <v>26</v>
      </c>
      <c r="S284" s="18" t="s">
        <v>337</v>
      </c>
      <c r="T284" s="2"/>
    </row>
    <row r="285" spans="1:20" ht="19" customHeight="1" thickBot="1">
      <c r="A285" s="12">
        <f t="shared" si="27"/>
        <v>75</v>
      </c>
      <c r="B285" s="1"/>
      <c r="C285" s="43" t="str">
        <f t="shared" si="26"/>
        <v>B.UUID.75</v>
      </c>
      <c r="D285" s="14" t="s">
        <v>375</v>
      </c>
      <c r="E285" s="14" t="s">
        <v>83</v>
      </c>
      <c r="F285" s="14" t="s">
        <v>151</v>
      </c>
      <c r="G285" s="14" t="s">
        <v>125</v>
      </c>
      <c r="H285" s="16" t="s">
        <v>50</v>
      </c>
      <c r="I285" s="17" t="s">
        <v>83</v>
      </c>
      <c r="J285" s="16" t="s">
        <v>83</v>
      </c>
      <c r="K285" s="17" t="s">
        <v>338</v>
      </c>
      <c r="L285" s="17" t="s">
        <v>21</v>
      </c>
      <c r="M285" s="22" t="str">
        <f>"Démandé si pour question " &amp;C284&amp; ", Réponse = 12.Autre."</f>
        <v>Démandé si pour question B.UUID.74, Réponse = 12.Autre.</v>
      </c>
      <c r="N285" s="17" t="s">
        <v>21</v>
      </c>
      <c r="O285" s="17" t="s">
        <v>24</v>
      </c>
      <c r="P285" s="17" t="s">
        <v>21</v>
      </c>
      <c r="Q285" s="17" t="s">
        <v>25</v>
      </c>
      <c r="R285" s="18" t="s">
        <v>26</v>
      </c>
      <c r="S285" s="18" t="s">
        <v>337</v>
      </c>
      <c r="T285" s="2"/>
    </row>
    <row r="286" spans="1:20" ht="15" thickBot="1">
      <c r="A286" s="12"/>
      <c r="B286" s="1"/>
      <c r="C286" s="45" t="s">
        <v>376</v>
      </c>
      <c r="D286" s="46"/>
      <c r="E286" s="46"/>
      <c r="F286" s="46"/>
      <c r="G286" s="46"/>
      <c r="H286" s="47"/>
      <c r="I286" s="48"/>
      <c r="J286" s="48"/>
      <c r="K286" s="46"/>
      <c r="L286" s="46"/>
      <c r="M286" s="48"/>
      <c r="N286" s="46"/>
      <c r="O286" s="46"/>
      <c r="P286" s="46"/>
      <c r="Q286" s="46"/>
      <c r="R286" s="49"/>
      <c r="S286" s="49"/>
      <c r="T286" s="2"/>
    </row>
    <row r="287" spans="1:20" ht="24" customHeight="1">
      <c r="A287" s="12">
        <f>A285+1</f>
        <v>76</v>
      </c>
      <c r="B287" s="1"/>
      <c r="C287" s="43" t="str">
        <f t="shared" si="26"/>
        <v>B.UUID.76</v>
      </c>
      <c r="D287" s="14" t="s">
        <v>377</v>
      </c>
      <c r="E287" s="14" t="s">
        <v>131</v>
      </c>
      <c r="F287" s="14" t="s">
        <v>151</v>
      </c>
      <c r="G287" s="14" t="s">
        <v>125</v>
      </c>
      <c r="H287" s="16" t="s">
        <v>378</v>
      </c>
      <c r="I287" s="17" t="s">
        <v>60</v>
      </c>
      <c r="J287" s="16" t="s">
        <v>132</v>
      </c>
      <c r="K287" s="17" t="s">
        <v>338</v>
      </c>
      <c r="L287" s="17" t="s">
        <v>21</v>
      </c>
      <c r="M287" s="22" t="e">
        <f>M281</f>
        <v>#REF!</v>
      </c>
      <c r="N287" s="17" t="s">
        <v>21</v>
      </c>
      <c r="O287" s="17" t="s">
        <v>24</v>
      </c>
      <c r="P287" s="17" t="s">
        <v>21</v>
      </c>
      <c r="Q287" s="17" t="s">
        <v>25</v>
      </c>
      <c r="R287" s="18" t="s">
        <v>26</v>
      </c>
      <c r="S287" s="18" t="s">
        <v>21</v>
      </c>
      <c r="T287" s="2"/>
    </row>
    <row r="288" spans="1:20" ht="24" customHeight="1">
      <c r="A288" s="12">
        <f t="shared" ref="A288:A300" si="28">A287+1</f>
        <v>77</v>
      </c>
      <c r="B288" s="1"/>
      <c r="C288" s="43" t="str">
        <f t="shared" si="26"/>
        <v>B.UUID.77</v>
      </c>
      <c r="D288" s="14" t="s">
        <v>379</v>
      </c>
      <c r="E288" s="14" t="s">
        <v>83</v>
      </c>
      <c r="F288" s="14" t="s">
        <v>151</v>
      </c>
      <c r="G288" s="14" t="s">
        <v>125</v>
      </c>
      <c r="H288" s="16" t="s">
        <v>50</v>
      </c>
      <c r="I288" s="17" t="s">
        <v>83</v>
      </c>
      <c r="J288" s="16" t="s">
        <v>83</v>
      </c>
      <c r="K288" s="17" t="s">
        <v>338</v>
      </c>
      <c r="L288" s="17" t="s">
        <v>21</v>
      </c>
      <c r="M288" s="22" t="str">
        <f>"Démandé si pour question " &amp;C287&amp; ", Réponse = 3.Autre."</f>
        <v>Démandé si pour question B.UUID.76, Réponse = 3.Autre.</v>
      </c>
      <c r="N288" s="17" t="s">
        <v>21</v>
      </c>
      <c r="O288" s="17" t="s">
        <v>24</v>
      </c>
      <c r="P288" s="17" t="s">
        <v>21</v>
      </c>
      <c r="Q288" s="17" t="s">
        <v>25</v>
      </c>
      <c r="R288" s="18" t="s">
        <v>26</v>
      </c>
      <c r="S288" s="18" t="s">
        <v>21</v>
      </c>
      <c r="T288" s="2"/>
    </row>
    <row r="289" spans="1:20" ht="24" customHeight="1">
      <c r="A289" s="12">
        <f t="shared" si="28"/>
        <v>78</v>
      </c>
      <c r="B289" s="1"/>
      <c r="C289" s="43" t="str">
        <f t="shared" si="26"/>
        <v>B.UUID.78</v>
      </c>
      <c r="D289" s="14" t="s">
        <v>380</v>
      </c>
      <c r="E289" s="14" t="s">
        <v>133</v>
      </c>
      <c r="F289" s="14" t="s">
        <v>151</v>
      </c>
      <c r="G289" s="14" t="s">
        <v>125</v>
      </c>
      <c r="H289" s="16" t="s">
        <v>381</v>
      </c>
      <c r="I289" s="17" t="s">
        <v>60</v>
      </c>
      <c r="J289" s="16" t="s">
        <v>134</v>
      </c>
      <c r="K289" s="17" t="s">
        <v>338</v>
      </c>
      <c r="L289" s="17" t="s">
        <v>21</v>
      </c>
      <c r="M289" s="22" t="str">
        <f>"Démandé si pour question " &amp;C287&amp; ", Réponse = 1.Oui."</f>
        <v>Démandé si pour question B.UUID.76, Réponse = 1.Oui.</v>
      </c>
      <c r="N289" s="17" t="s">
        <v>21</v>
      </c>
      <c r="O289" s="17" t="s">
        <v>24</v>
      </c>
      <c r="P289" s="17" t="s">
        <v>21</v>
      </c>
      <c r="Q289" s="17" t="s">
        <v>25</v>
      </c>
      <c r="R289" s="18" t="s">
        <v>26</v>
      </c>
      <c r="S289" s="18" t="s">
        <v>21</v>
      </c>
      <c r="T289" s="2"/>
    </row>
    <row r="290" spans="1:20" ht="24" customHeight="1">
      <c r="A290" s="12">
        <f t="shared" si="28"/>
        <v>79</v>
      </c>
      <c r="B290" s="1"/>
      <c r="C290" s="43" t="str">
        <f t="shared" si="26"/>
        <v>B.UUID.79</v>
      </c>
      <c r="D290" s="14" t="s">
        <v>382</v>
      </c>
      <c r="E290" s="14" t="s">
        <v>83</v>
      </c>
      <c r="F290" s="14" t="s">
        <v>151</v>
      </c>
      <c r="G290" s="14" t="s">
        <v>125</v>
      </c>
      <c r="H290" s="16" t="s">
        <v>50</v>
      </c>
      <c r="I290" s="17" t="s">
        <v>83</v>
      </c>
      <c r="J290" s="16" t="s">
        <v>83</v>
      </c>
      <c r="K290" s="17" t="s">
        <v>338</v>
      </c>
      <c r="L290" s="17" t="s">
        <v>21</v>
      </c>
      <c r="M290" s="22" t="str">
        <f>"Démandé si pour question " &amp;C289&amp; ", Réponse = Autre."</f>
        <v>Démandé si pour question B.UUID.78, Réponse = Autre.</v>
      </c>
      <c r="N290" s="17" t="s">
        <v>21</v>
      </c>
      <c r="O290" s="17" t="s">
        <v>24</v>
      </c>
      <c r="P290" s="17" t="s">
        <v>21</v>
      </c>
      <c r="Q290" s="17" t="s">
        <v>25</v>
      </c>
      <c r="R290" s="18" t="s">
        <v>26</v>
      </c>
      <c r="S290" s="18" t="s">
        <v>21</v>
      </c>
      <c r="T290" s="2"/>
    </row>
    <row r="291" spans="1:20" ht="24" customHeight="1">
      <c r="A291" s="12">
        <f t="shared" si="28"/>
        <v>80</v>
      </c>
      <c r="B291" s="1"/>
      <c r="C291" s="43" t="str">
        <f t="shared" si="26"/>
        <v>B.UUID.80</v>
      </c>
      <c r="D291" s="14" t="s">
        <v>383</v>
      </c>
      <c r="E291" s="14" t="s">
        <v>133</v>
      </c>
      <c r="F291" s="14" t="s">
        <v>151</v>
      </c>
      <c r="G291" s="14" t="s">
        <v>125</v>
      </c>
      <c r="H291" s="16" t="s">
        <v>384</v>
      </c>
      <c r="I291" s="17" t="s">
        <v>60</v>
      </c>
      <c r="J291" s="16" t="s">
        <v>135</v>
      </c>
      <c r="K291" s="17" t="s">
        <v>338</v>
      </c>
      <c r="L291" s="17" t="s">
        <v>21</v>
      </c>
      <c r="M291" s="22" t="str">
        <f>"Démandé si pour question " &amp;C287&amp; ", Réponse = 2.Non."</f>
        <v>Démandé si pour question B.UUID.76, Réponse = 2.Non.</v>
      </c>
      <c r="N291" s="17" t="s">
        <v>21</v>
      </c>
      <c r="O291" s="17" t="s">
        <v>24</v>
      </c>
      <c r="P291" s="17" t="s">
        <v>21</v>
      </c>
      <c r="Q291" s="17" t="s">
        <v>25</v>
      </c>
      <c r="R291" s="18" t="s">
        <v>26</v>
      </c>
      <c r="S291" s="18" t="s">
        <v>21</v>
      </c>
      <c r="T291" s="2"/>
    </row>
    <row r="292" spans="1:20" ht="24" customHeight="1">
      <c r="A292" s="12">
        <f t="shared" si="28"/>
        <v>81</v>
      </c>
      <c r="B292" s="1"/>
      <c r="C292" s="43" t="str">
        <f t="shared" si="26"/>
        <v>B.UUID.81</v>
      </c>
      <c r="D292" s="14" t="s">
        <v>385</v>
      </c>
      <c r="E292" s="14" t="s">
        <v>83</v>
      </c>
      <c r="F292" s="14" t="s">
        <v>151</v>
      </c>
      <c r="G292" s="14" t="s">
        <v>125</v>
      </c>
      <c r="H292" s="16" t="s">
        <v>50</v>
      </c>
      <c r="I292" s="17" t="s">
        <v>83</v>
      </c>
      <c r="J292" s="16" t="s">
        <v>83</v>
      </c>
      <c r="K292" s="17" t="s">
        <v>338</v>
      </c>
      <c r="L292" s="17" t="s">
        <v>21</v>
      </c>
      <c r="M292" s="22" t="str">
        <f>"Démandé si pour question " &amp;C291&amp; ", Réponse = Autre."</f>
        <v>Démandé si pour question B.UUID.80, Réponse = Autre.</v>
      </c>
      <c r="N292" s="17" t="s">
        <v>21</v>
      </c>
      <c r="O292" s="17" t="s">
        <v>24</v>
      </c>
      <c r="P292" s="17" t="s">
        <v>21</v>
      </c>
      <c r="Q292" s="17" t="s">
        <v>25</v>
      </c>
      <c r="R292" s="18" t="s">
        <v>26</v>
      </c>
      <c r="S292" s="18" t="s">
        <v>21</v>
      </c>
      <c r="T292" s="2"/>
    </row>
    <row r="293" spans="1:20" ht="24" customHeight="1">
      <c r="A293" s="12">
        <f t="shared" si="28"/>
        <v>82</v>
      </c>
      <c r="B293" s="1"/>
      <c r="C293" s="43" t="str">
        <f t="shared" si="26"/>
        <v>B.UUID.82</v>
      </c>
      <c r="D293" s="14" t="s">
        <v>386</v>
      </c>
      <c r="E293" s="14" t="s">
        <v>131</v>
      </c>
      <c r="F293" s="14" t="s">
        <v>151</v>
      </c>
      <c r="G293" s="14" t="s">
        <v>125</v>
      </c>
      <c r="H293" s="16" t="s">
        <v>387</v>
      </c>
      <c r="I293" s="17" t="s">
        <v>60</v>
      </c>
      <c r="J293" s="25" t="s">
        <v>132</v>
      </c>
      <c r="K293" s="17" t="s">
        <v>338</v>
      </c>
      <c r="L293" s="17" t="s">
        <v>21</v>
      </c>
      <c r="M293" s="22" t="e">
        <f>M281</f>
        <v>#REF!</v>
      </c>
      <c r="N293" s="17" t="s">
        <v>21</v>
      </c>
      <c r="O293" s="17" t="s">
        <v>24</v>
      </c>
      <c r="P293" s="17" t="s">
        <v>21</v>
      </c>
      <c r="Q293" s="17" t="s">
        <v>25</v>
      </c>
      <c r="R293" s="18" t="s">
        <v>26</v>
      </c>
      <c r="S293" s="18" t="s">
        <v>21</v>
      </c>
      <c r="T293" s="2"/>
    </row>
    <row r="294" spans="1:20" ht="24" customHeight="1">
      <c r="A294" s="12">
        <f t="shared" si="28"/>
        <v>83</v>
      </c>
      <c r="B294" s="1"/>
      <c r="C294" s="43" t="str">
        <f t="shared" si="26"/>
        <v>B.UUID.83</v>
      </c>
      <c r="D294" s="14" t="s">
        <v>388</v>
      </c>
      <c r="E294" s="14" t="s">
        <v>389</v>
      </c>
      <c r="F294" s="14" t="s">
        <v>151</v>
      </c>
      <c r="G294" s="14" t="s">
        <v>125</v>
      </c>
      <c r="H294" s="16" t="s">
        <v>137</v>
      </c>
      <c r="I294" s="17" t="s">
        <v>92</v>
      </c>
      <c r="J294" s="25" t="s">
        <v>390</v>
      </c>
      <c r="K294" s="17" t="s">
        <v>338</v>
      </c>
      <c r="L294" s="17" t="s">
        <v>139</v>
      </c>
      <c r="M294" s="17" t="s">
        <v>23</v>
      </c>
      <c r="N294" s="17" t="s">
        <v>21</v>
      </c>
      <c r="O294" s="17" t="s">
        <v>24</v>
      </c>
      <c r="P294" s="17" t="s">
        <v>21</v>
      </c>
      <c r="Q294" s="17" t="s">
        <v>25</v>
      </c>
      <c r="R294" s="18" t="s">
        <v>26</v>
      </c>
      <c r="S294" s="18" t="s">
        <v>21</v>
      </c>
      <c r="T294" s="2"/>
    </row>
    <row r="295" spans="1:20" ht="24" customHeight="1">
      <c r="A295" s="12">
        <f t="shared" si="28"/>
        <v>84</v>
      </c>
      <c r="B295" s="1"/>
      <c r="C295" s="43" t="str">
        <f t="shared" si="26"/>
        <v>B.UUID.84</v>
      </c>
      <c r="D295" s="14" t="s">
        <v>391</v>
      </c>
      <c r="E295" s="14" t="s">
        <v>389</v>
      </c>
      <c r="F295" s="14" t="s">
        <v>151</v>
      </c>
      <c r="G295" s="14" t="s">
        <v>125</v>
      </c>
      <c r="H295" s="16" t="s">
        <v>140</v>
      </c>
      <c r="I295" s="17" t="s">
        <v>92</v>
      </c>
      <c r="J295" s="25" t="s">
        <v>390</v>
      </c>
      <c r="K295" s="17" t="s">
        <v>338</v>
      </c>
      <c r="L295" s="17" t="s">
        <v>139</v>
      </c>
      <c r="M295" s="17" t="s">
        <v>23</v>
      </c>
      <c r="N295" s="17" t="s">
        <v>21</v>
      </c>
      <c r="O295" s="17" t="s">
        <v>24</v>
      </c>
      <c r="P295" s="17" t="s">
        <v>21</v>
      </c>
      <c r="Q295" s="17" t="s">
        <v>25</v>
      </c>
      <c r="R295" s="18" t="s">
        <v>26</v>
      </c>
      <c r="S295" s="18" t="s">
        <v>21</v>
      </c>
      <c r="T295" s="2"/>
    </row>
    <row r="296" spans="1:20" ht="24" customHeight="1">
      <c r="A296" s="12">
        <f t="shared" si="28"/>
        <v>85</v>
      </c>
      <c r="B296" s="1"/>
      <c r="C296" s="43" t="str">
        <f t="shared" si="26"/>
        <v>B.UUID.85</v>
      </c>
      <c r="D296" s="14" t="s">
        <v>392</v>
      </c>
      <c r="E296" s="14" t="s">
        <v>141</v>
      </c>
      <c r="F296" s="14" t="s">
        <v>151</v>
      </c>
      <c r="G296" s="14" t="s">
        <v>125</v>
      </c>
      <c r="H296" s="16" t="s">
        <v>142</v>
      </c>
      <c r="I296" s="17" t="s">
        <v>60</v>
      </c>
      <c r="J296" s="25" t="s">
        <v>143</v>
      </c>
      <c r="K296" s="17" t="s">
        <v>338</v>
      </c>
      <c r="L296" s="17" t="s">
        <v>21</v>
      </c>
      <c r="M296" s="17" t="s">
        <v>23</v>
      </c>
      <c r="N296" s="17" t="s">
        <v>21</v>
      </c>
      <c r="O296" s="17" t="s">
        <v>24</v>
      </c>
      <c r="P296" s="17" t="s">
        <v>21</v>
      </c>
      <c r="Q296" s="17" t="s">
        <v>25</v>
      </c>
      <c r="R296" s="18" t="s">
        <v>26</v>
      </c>
      <c r="S296" s="18" t="s">
        <v>21</v>
      </c>
      <c r="T296" s="2"/>
    </row>
    <row r="297" spans="1:20" ht="24" customHeight="1">
      <c r="A297" s="12">
        <f t="shared" si="28"/>
        <v>86</v>
      </c>
      <c r="B297" s="1"/>
      <c r="C297" s="43" t="str">
        <f t="shared" si="26"/>
        <v>B.UUID.86</v>
      </c>
      <c r="D297" s="14" t="s">
        <v>393</v>
      </c>
      <c r="E297" s="14" t="s">
        <v>389</v>
      </c>
      <c r="F297" s="14" t="s">
        <v>151</v>
      </c>
      <c r="G297" s="14" t="s">
        <v>125</v>
      </c>
      <c r="H297" s="16" t="s">
        <v>144</v>
      </c>
      <c r="I297" s="17" t="s">
        <v>92</v>
      </c>
      <c r="J297" s="25" t="s">
        <v>390</v>
      </c>
      <c r="K297" s="17" t="s">
        <v>338</v>
      </c>
      <c r="L297" s="17" t="s">
        <v>139</v>
      </c>
      <c r="M297" s="22" t="str">
        <f>"Démandé si pour question " &amp;C296&amp; ", Réponse = 1.Oui."</f>
        <v>Démandé si pour question B.UUID.85, Réponse = 1.Oui.</v>
      </c>
      <c r="N297" s="17" t="s">
        <v>21</v>
      </c>
      <c r="O297" s="17" t="s">
        <v>24</v>
      </c>
      <c r="P297" s="17" t="s">
        <v>21</v>
      </c>
      <c r="Q297" s="17" t="s">
        <v>25</v>
      </c>
      <c r="R297" s="18" t="s">
        <v>26</v>
      </c>
      <c r="S297" s="18" t="s">
        <v>21</v>
      </c>
      <c r="T297" s="2"/>
    </row>
    <row r="298" spans="1:20" ht="24" customHeight="1">
      <c r="A298" s="12">
        <f t="shared" si="28"/>
        <v>87</v>
      </c>
      <c r="B298" s="1"/>
      <c r="C298" s="43" t="str">
        <f t="shared" si="26"/>
        <v>B.UUID.87</v>
      </c>
      <c r="D298" s="14" t="s">
        <v>394</v>
      </c>
      <c r="E298" s="14" t="s">
        <v>83</v>
      </c>
      <c r="F298" s="14" t="s">
        <v>151</v>
      </c>
      <c r="G298" s="14" t="s">
        <v>125</v>
      </c>
      <c r="H298" s="16" t="s">
        <v>50</v>
      </c>
      <c r="I298" s="17" t="s">
        <v>83</v>
      </c>
      <c r="J298" s="25" t="s">
        <v>83</v>
      </c>
      <c r="K298" s="17" t="s">
        <v>338</v>
      </c>
      <c r="L298" s="17" t="s">
        <v>21</v>
      </c>
      <c r="M298" s="22" t="str">
        <f>"Démandé si pour question " &amp;C297&amp; ", Réponse = 9.Autre."</f>
        <v>Démandé si pour question B.UUID.86, Réponse = 9.Autre.</v>
      </c>
      <c r="N298" s="17" t="s">
        <v>21</v>
      </c>
      <c r="O298" s="17" t="s">
        <v>24</v>
      </c>
      <c r="P298" s="17" t="s">
        <v>21</v>
      </c>
      <c r="Q298" s="17" t="s">
        <v>25</v>
      </c>
      <c r="R298" s="18" t="s">
        <v>26</v>
      </c>
      <c r="S298" s="18" t="s">
        <v>21</v>
      </c>
      <c r="T298" s="2"/>
    </row>
    <row r="299" spans="1:20" ht="24" customHeight="1">
      <c r="A299" s="12">
        <f t="shared" si="28"/>
        <v>88</v>
      </c>
      <c r="B299" s="1"/>
      <c r="C299" s="43" t="str">
        <f t="shared" si="26"/>
        <v>B.UUID.88</v>
      </c>
      <c r="D299" s="14" t="s">
        <v>395</v>
      </c>
      <c r="E299" s="14" t="s">
        <v>145</v>
      </c>
      <c r="F299" s="14" t="s">
        <v>151</v>
      </c>
      <c r="G299" s="14" t="s">
        <v>125</v>
      </c>
      <c r="H299" s="16" t="s">
        <v>146</v>
      </c>
      <c r="I299" s="17" t="s">
        <v>92</v>
      </c>
      <c r="J299" s="16" t="s">
        <v>147</v>
      </c>
      <c r="K299" s="17" t="s">
        <v>338</v>
      </c>
      <c r="L299" s="17" t="s">
        <v>21</v>
      </c>
      <c r="M299" s="22" t="str">
        <f>"Démandé si pour question " &amp;C296&amp; ", Réponse = 1.Oui."</f>
        <v>Démandé si pour question B.UUID.85, Réponse = 1.Oui.</v>
      </c>
      <c r="N299" s="17" t="s">
        <v>21</v>
      </c>
      <c r="O299" s="17" t="s">
        <v>24</v>
      </c>
      <c r="P299" s="17" t="s">
        <v>21</v>
      </c>
      <c r="Q299" s="17" t="s">
        <v>25</v>
      </c>
      <c r="R299" s="18" t="s">
        <v>26</v>
      </c>
      <c r="S299" s="18" t="s">
        <v>21</v>
      </c>
      <c r="T299" s="2"/>
    </row>
    <row r="300" spans="1:20" ht="24" customHeight="1" thickBot="1">
      <c r="A300" s="12">
        <f t="shared" si="28"/>
        <v>89</v>
      </c>
      <c r="B300" s="1"/>
      <c r="C300" s="43" t="str">
        <f t="shared" si="26"/>
        <v>B.UUID.89</v>
      </c>
      <c r="D300" s="14" t="s">
        <v>396</v>
      </c>
      <c r="E300" s="14" t="s">
        <v>83</v>
      </c>
      <c r="F300" s="14" t="s">
        <v>151</v>
      </c>
      <c r="G300" s="14" t="s">
        <v>125</v>
      </c>
      <c r="H300" s="16" t="s">
        <v>50</v>
      </c>
      <c r="I300" s="17" t="s">
        <v>83</v>
      </c>
      <c r="J300" s="16" t="s">
        <v>83</v>
      </c>
      <c r="K300" s="17" t="s">
        <v>338</v>
      </c>
      <c r="L300" s="17" t="s">
        <v>21</v>
      </c>
      <c r="M300" s="22" t="str">
        <f>"Démandé si pour question " &amp;C299&amp; ", Réponse = 9.Autre."</f>
        <v>Démandé si pour question B.UUID.88, Réponse = 9.Autre.</v>
      </c>
      <c r="N300" s="17" t="s">
        <v>21</v>
      </c>
      <c r="O300" s="17" t="s">
        <v>24</v>
      </c>
      <c r="P300" s="17" t="s">
        <v>21</v>
      </c>
      <c r="Q300" s="17" t="s">
        <v>25</v>
      </c>
      <c r="R300" s="18" t="s">
        <v>26</v>
      </c>
      <c r="S300" s="18" t="s">
        <v>21</v>
      </c>
      <c r="T300" s="2"/>
    </row>
    <row r="301" spans="1:20" ht="15" thickBot="1">
      <c r="A301" s="12"/>
      <c r="B301" s="1"/>
      <c r="C301" s="33" t="s">
        <v>397</v>
      </c>
      <c r="D301" s="34"/>
      <c r="E301" s="34"/>
      <c r="F301" s="34"/>
      <c r="G301" s="34"/>
      <c r="H301" s="35"/>
      <c r="I301" s="36"/>
      <c r="J301" s="36"/>
      <c r="K301" s="34"/>
      <c r="L301" s="34"/>
      <c r="M301" s="36"/>
      <c r="N301" s="34"/>
      <c r="O301" s="34"/>
      <c r="P301" s="34"/>
      <c r="Q301" s="34"/>
      <c r="R301" s="37"/>
      <c r="S301" s="37"/>
      <c r="T301" s="2"/>
    </row>
    <row r="302" spans="1:20" ht="15" thickBot="1">
      <c r="A302" s="12"/>
      <c r="B302" s="1"/>
      <c r="C302" s="38" t="s">
        <v>398</v>
      </c>
      <c r="D302" s="39"/>
      <c r="E302" s="39"/>
      <c r="F302" s="39"/>
      <c r="G302" s="39"/>
      <c r="H302" s="40"/>
      <c r="I302" s="41"/>
      <c r="J302" s="41"/>
      <c r="K302" s="39"/>
      <c r="L302" s="39"/>
      <c r="M302" s="41"/>
      <c r="N302" s="39"/>
      <c r="O302" s="39"/>
      <c r="P302" s="39"/>
      <c r="Q302" s="39"/>
      <c r="R302" s="42"/>
      <c r="S302" s="42"/>
      <c r="T302" s="2"/>
    </row>
    <row r="303" spans="1:20" ht="25.5" customHeight="1">
      <c r="A303" s="12">
        <v>90</v>
      </c>
      <c r="B303" s="1"/>
      <c r="C303" s="43" t="str">
        <f t="shared" ref="C303:C312" si="29">CONCATENATE(LEFT($C$35,2),"UUID.",A303)</f>
        <v>B.UUID.90</v>
      </c>
      <c r="D303" s="14" t="s">
        <v>399</v>
      </c>
      <c r="E303" s="14" t="s">
        <v>96</v>
      </c>
      <c r="F303" s="14" t="s">
        <v>151</v>
      </c>
      <c r="G303" s="14" t="s">
        <v>125</v>
      </c>
      <c r="H303" s="16" t="s">
        <v>4562</v>
      </c>
      <c r="I303" s="17" t="s">
        <v>60</v>
      </c>
      <c r="J303" s="16" t="s">
        <v>98</v>
      </c>
      <c r="K303" s="17" t="s">
        <v>148</v>
      </c>
      <c r="L303" s="17" t="s">
        <v>21</v>
      </c>
      <c r="M303" s="22" t="s">
        <v>23</v>
      </c>
      <c r="N303" s="17" t="s">
        <v>21</v>
      </c>
      <c r="O303" s="17" t="s">
        <v>24</v>
      </c>
      <c r="P303" s="17" t="s">
        <v>21</v>
      </c>
      <c r="Q303" s="17" t="s">
        <v>25</v>
      </c>
      <c r="R303" s="18" t="s">
        <v>26</v>
      </c>
      <c r="S303" s="18" t="s">
        <v>21</v>
      </c>
      <c r="T303" s="2"/>
    </row>
    <row r="304" spans="1:20" ht="25.5" customHeight="1">
      <c r="A304" s="12">
        <v>91</v>
      </c>
      <c r="B304" s="1"/>
      <c r="C304" s="43" t="str">
        <f t="shared" si="29"/>
        <v>B.UUID.91</v>
      </c>
      <c r="D304" s="67" t="s">
        <v>1553</v>
      </c>
      <c r="E304" s="14" t="s">
        <v>83</v>
      </c>
      <c r="F304" s="14" t="s">
        <v>151</v>
      </c>
      <c r="G304" s="14" t="s">
        <v>125</v>
      </c>
      <c r="H304" s="67" t="s">
        <v>4563</v>
      </c>
      <c r="I304" s="17" t="s">
        <v>83</v>
      </c>
      <c r="J304" s="16" t="s">
        <v>21</v>
      </c>
      <c r="K304" s="17" t="s">
        <v>148</v>
      </c>
      <c r="L304" s="17" t="s">
        <v>21</v>
      </c>
      <c r="M304" s="22" t="s">
        <v>23</v>
      </c>
      <c r="N304" s="17" t="s">
        <v>21</v>
      </c>
      <c r="O304" s="17" t="s">
        <v>24</v>
      </c>
      <c r="P304" s="17" t="s">
        <v>21</v>
      </c>
      <c r="Q304" s="17" t="s">
        <v>25</v>
      </c>
      <c r="R304" s="18" t="s">
        <v>26</v>
      </c>
      <c r="S304" s="18" t="s">
        <v>21</v>
      </c>
      <c r="T304" s="2"/>
    </row>
    <row r="305" spans="1:20" ht="25.5" customHeight="1">
      <c r="A305" s="12">
        <v>92</v>
      </c>
      <c r="B305" s="1"/>
      <c r="C305" s="43" t="str">
        <f t="shared" si="29"/>
        <v>B.UUID.92</v>
      </c>
      <c r="D305" s="67" t="s">
        <v>1556</v>
      </c>
      <c r="E305" s="14" t="s">
        <v>1112</v>
      </c>
      <c r="F305" s="14" t="s">
        <v>151</v>
      </c>
      <c r="G305" s="14" t="s">
        <v>125</v>
      </c>
      <c r="H305" s="67" t="s">
        <v>4564</v>
      </c>
      <c r="I305" s="17" t="s">
        <v>1112</v>
      </c>
      <c r="J305" s="16" t="s">
        <v>21</v>
      </c>
      <c r="K305" s="17" t="s">
        <v>148</v>
      </c>
      <c r="L305" s="17" t="s">
        <v>21</v>
      </c>
      <c r="M305" s="22" t="s">
        <v>23</v>
      </c>
      <c r="N305" s="17" t="s">
        <v>21</v>
      </c>
      <c r="O305" s="17" t="s">
        <v>24</v>
      </c>
      <c r="P305" s="17" t="s">
        <v>21</v>
      </c>
      <c r="Q305" s="17" t="s">
        <v>25</v>
      </c>
      <c r="R305" s="18" t="s">
        <v>26</v>
      </c>
      <c r="S305" s="18" t="s">
        <v>21</v>
      </c>
      <c r="T305" s="2"/>
    </row>
    <row r="306" spans="1:20" ht="25.5" customHeight="1">
      <c r="A306" s="12">
        <v>93</v>
      </c>
      <c r="B306" s="1"/>
      <c r="C306" s="43" t="str">
        <f t="shared" si="29"/>
        <v>B.UUID.93</v>
      </c>
      <c r="D306" s="67" t="s">
        <v>1558</v>
      </c>
      <c r="E306" s="14" t="s">
        <v>121</v>
      </c>
      <c r="F306" s="14" t="s">
        <v>151</v>
      </c>
      <c r="G306" s="14" t="s">
        <v>125</v>
      </c>
      <c r="H306" s="16"/>
      <c r="I306" s="17" t="s">
        <v>121</v>
      </c>
      <c r="J306" s="16" t="s">
        <v>21</v>
      </c>
      <c r="K306" s="17" t="s">
        <v>148</v>
      </c>
      <c r="L306" s="17" t="s">
        <v>21</v>
      </c>
      <c r="M306" s="22" t="s">
        <v>23</v>
      </c>
      <c r="N306" s="17" t="s">
        <v>21</v>
      </c>
      <c r="O306" s="17" t="s">
        <v>24</v>
      </c>
      <c r="P306" s="17" t="s">
        <v>21</v>
      </c>
      <c r="Q306" s="17" t="s">
        <v>25</v>
      </c>
      <c r="R306" s="18" t="s">
        <v>26</v>
      </c>
      <c r="S306" s="18" t="s">
        <v>21</v>
      </c>
      <c r="T306" s="2"/>
    </row>
    <row r="307" spans="1:20" ht="25.5" customHeight="1">
      <c r="A307" s="12">
        <v>94</v>
      </c>
      <c r="B307" s="1"/>
      <c r="C307" s="43" t="str">
        <f t="shared" si="29"/>
        <v>B.UUID.94</v>
      </c>
      <c r="D307" s="14" t="s">
        <v>400</v>
      </c>
      <c r="E307" s="14" t="s">
        <v>119</v>
      </c>
      <c r="F307" s="14" t="s">
        <v>151</v>
      </c>
      <c r="G307" s="14" t="s">
        <v>125</v>
      </c>
      <c r="H307" s="16" t="s">
        <v>4565</v>
      </c>
      <c r="I307" s="17" t="s">
        <v>119</v>
      </c>
      <c r="J307" s="16" t="s">
        <v>120</v>
      </c>
      <c r="K307" s="17" t="s">
        <v>148</v>
      </c>
      <c r="L307" s="17" t="s">
        <v>21</v>
      </c>
      <c r="M307" s="22" t="s">
        <v>23</v>
      </c>
      <c r="N307" s="17" t="s">
        <v>21</v>
      </c>
      <c r="O307" s="17" t="s">
        <v>24</v>
      </c>
      <c r="P307" s="17" t="s">
        <v>21</v>
      </c>
      <c r="Q307" s="17" t="s">
        <v>25</v>
      </c>
      <c r="R307" s="18" t="s">
        <v>26</v>
      </c>
      <c r="S307" s="18" t="s">
        <v>21</v>
      </c>
      <c r="T307" s="2"/>
    </row>
    <row r="308" spans="1:20" ht="25.5" customHeight="1">
      <c r="A308" s="12">
        <v>95</v>
      </c>
      <c r="B308" s="1"/>
      <c r="C308" s="43" t="str">
        <f t="shared" si="29"/>
        <v>B.UUID.95</v>
      </c>
      <c r="D308" s="14" t="s">
        <v>401</v>
      </c>
      <c r="E308" s="14" t="s">
        <v>121</v>
      </c>
      <c r="F308" s="14" t="s">
        <v>151</v>
      </c>
      <c r="G308" s="14" t="s">
        <v>125</v>
      </c>
      <c r="H308" s="16" t="s">
        <v>122</v>
      </c>
      <c r="I308" s="17" t="s">
        <v>121</v>
      </c>
      <c r="J308" s="16" t="s">
        <v>21</v>
      </c>
      <c r="K308" s="17" t="s">
        <v>148</v>
      </c>
      <c r="L308" s="17" t="s">
        <v>21</v>
      </c>
      <c r="M308" s="22" t="s">
        <v>23</v>
      </c>
      <c r="N308" s="17" t="s">
        <v>21</v>
      </c>
      <c r="O308" s="17" t="s">
        <v>24</v>
      </c>
      <c r="P308" s="17" t="s">
        <v>21</v>
      </c>
      <c r="Q308" s="17" t="s">
        <v>25</v>
      </c>
      <c r="R308" s="18" t="s">
        <v>26</v>
      </c>
      <c r="S308" s="18" t="s">
        <v>21</v>
      </c>
      <c r="T308" s="2"/>
    </row>
    <row r="309" spans="1:20" ht="25.5" customHeight="1">
      <c r="A309" s="12">
        <v>96</v>
      </c>
      <c r="B309" s="1"/>
      <c r="C309" s="43" t="str">
        <f t="shared" si="29"/>
        <v>B.UUID.96</v>
      </c>
      <c r="D309" s="67" t="s">
        <v>1562</v>
      </c>
      <c r="E309" s="14" t="s">
        <v>119</v>
      </c>
      <c r="F309" s="14" t="s">
        <v>151</v>
      </c>
      <c r="G309" s="14" t="s">
        <v>125</v>
      </c>
      <c r="H309" s="16" t="s">
        <v>4566</v>
      </c>
      <c r="I309" s="17" t="s">
        <v>119</v>
      </c>
      <c r="J309" s="16" t="s">
        <v>120</v>
      </c>
      <c r="K309" s="17" t="s">
        <v>148</v>
      </c>
      <c r="L309" s="17" t="s">
        <v>21</v>
      </c>
      <c r="M309" s="22" t="s">
        <v>23</v>
      </c>
      <c r="N309" s="17" t="s">
        <v>21</v>
      </c>
      <c r="O309" s="17" t="s">
        <v>24</v>
      </c>
      <c r="P309" s="17" t="s">
        <v>21</v>
      </c>
      <c r="Q309" s="17" t="s">
        <v>25</v>
      </c>
      <c r="R309" s="18" t="s">
        <v>26</v>
      </c>
      <c r="S309" s="18" t="s">
        <v>21</v>
      </c>
      <c r="T309" s="2"/>
    </row>
    <row r="310" spans="1:20" ht="25.5" customHeight="1">
      <c r="A310" s="12">
        <v>97</v>
      </c>
      <c r="B310" s="1"/>
      <c r="C310" s="43" t="str">
        <f t="shared" si="29"/>
        <v>B.UUID.97</v>
      </c>
      <c r="D310" s="67" t="s">
        <v>1564</v>
      </c>
      <c r="E310" s="14" t="s">
        <v>121</v>
      </c>
      <c r="F310" s="14" t="s">
        <v>151</v>
      </c>
      <c r="G310" s="14" t="s">
        <v>125</v>
      </c>
      <c r="H310" s="16"/>
      <c r="I310" s="17" t="s">
        <v>121</v>
      </c>
      <c r="J310" s="16" t="s">
        <v>21</v>
      </c>
      <c r="K310" s="17" t="s">
        <v>148</v>
      </c>
      <c r="L310" s="17" t="s">
        <v>21</v>
      </c>
      <c r="M310" s="22" t="s">
        <v>23</v>
      </c>
      <c r="N310" s="17" t="s">
        <v>21</v>
      </c>
      <c r="O310" s="17" t="s">
        <v>24</v>
      </c>
      <c r="P310" s="17" t="s">
        <v>21</v>
      </c>
      <c r="Q310" s="17" t="s">
        <v>25</v>
      </c>
      <c r="R310" s="18" t="s">
        <v>26</v>
      </c>
      <c r="S310" s="18" t="s">
        <v>21</v>
      </c>
      <c r="T310" s="2"/>
    </row>
    <row r="311" spans="1:20" ht="25.5" customHeight="1">
      <c r="A311" s="12">
        <v>98</v>
      </c>
      <c r="B311" s="1"/>
      <c r="C311" s="43" t="str">
        <f t="shared" si="29"/>
        <v>B.UUID.98</v>
      </c>
      <c r="D311" s="14" t="s">
        <v>402</v>
      </c>
      <c r="E311" s="14" t="s">
        <v>119</v>
      </c>
      <c r="F311" s="14" t="s">
        <v>151</v>
      </c>
      <c r="G311" s="14" t="s">
        <v>125</v>
      </c>
      <c r="H311" s="16" t="s">
        <v>4567</v>
      </c>
      <c r="I311" s="17" t="s">
        <v>119</v>
      </c>
      <c r="J311" s="16" t="s">
        <v>120</v>
      </c>
      <c r="K311" s="17" t="s">
        <v>148</v>
      </c>
      <c r="L311" s="17" t="s">
        <v>21</v>
      </c>
      <c r="M311" s="22" t="s">
        <v>23</v>
      </c>
      <c r="N311" s="17" t="s">
        <v>21</v>
      </c>
      <c r="O311" s="17" t="s">
        <v>24</v>
      </c>
      <c r="P311" s="17" t="s">
        <v>21</v>
      </c>
      <c r="Q311" s="17" t="s">
        <v>25</v>
      </c>
      <c r="R311" s="18" t="s">
        <v>26</v>
      </c>
      <c r="S311" s="18" t="s">
        <v>21</v>
      </c>
      <c r="T311" s="2"/>
    </row>
    <row r="312" spans="1:20" ht="25.5" customHeight="1" thickBot="1">
      <c r="A312" s="12">
        <v>99</v>
      </c>
      <c r="B312" s="1"/>
      <c r="C312" s="43" t="str">
        <f t="shared" si="29"/>
        <v>B.UUID.99</v>
      </c>
      <c r="D312" s="14" t="s">
        <v>403</v>
      </c>
      <c r="E312" s="14" t="s">
        <v>119</v>
      </c>
      <c r="F312" s="14" t="s">
        <v>151</v>
      </c>
      <c r="G312" s="14" t="s">
        <v>125</v>
      </c>
      <c r="H312" s="16" t="s">
        <v>4568</v>
      </c>
      <c r="I312" s="17" t="s">
        <v>119</v>
      </c>
      <c r="J312" s="16" t="s">
        <v>120</v>
      </c>
      <c r="K312" s="17" t="s">
        <v>148</v>
      </c>
      <c r="L312" s="17" t="s">
        <v>21</v>
      </c>
      <c r="M312" s="22" t="s">
        <v>23</v>
      </c>
      <c r="N312" s="17" t="s">
        <v>21</v>
      </c>
      <c r="O312" s="17" t="s">
        <v>24</v>
      </c>
      <c r="P312" s="17" t="s">
        <v>21</v>
      </c>
      <c r="Q312" s="17" t="s">
        <v>25</v>
      </c>
      <c r="R312" s="18" t="s">
        <v>26</v>
      </c>
      <c r="S312" s="18" t="s">
        <v>21</v>
      </c>
      <c r="T312" s="2"/>
    </row>
    <row r="313" spans="1:20" ht="15" thickBot="1">
      <c r="A313" s="12"/>
      <c r="B313" s="1"/>
      <c r="C313" s="45" t="s">
        <v>404</v>
      </c>
      <c r="D313" s="46"/>
      <c r="E313" s="46"/>
      <c r="F313" s="46"/>
      <c r="G313" s="46"/>
      <c r="H313" s="47"/>
      <c r="I313" s="48"/>
      <c r="J313" s="48"/>
      <c r="K313" s="46"/>
      <c r="L313" s="46"/>
      <c r="M313" s="48"/>
      <c r="N313" s="46"/>
      <c r="O313" s="46"/>
      <c r="P313" s="46"/>
      <c r="Q313" s="46"/>
      <c r="R313" s="49"/>
      <c r="S313" s="49"/>
      <c r="T313" s="2"/>
    </row>
    <row r="314" spans="1:20" ht="23.5" customHeight="1">
      <c r="A314" s="12">
        <v>100</v>
      </c>
      <c r="B314" s="1"/>
      <c r="C314" s="43" t="str">
        <f t="shared" ref="C314:C318" si="30">CONCATENATE(LEFT($C$35,2),"UUID.",A314)</f>
        <v>B.UUID.100</v>
      </c>
      <c r="D314" s="14" t="s">
        <v>405</v>
      </c>
      <c r="E314" s="14" t="s">
        <v>124</v>
      </c>
      <c r="F314" s="14" t="s">
        <v>151</v>
      </c>
      <c r="G314" s="14" t="s">
        <v>125</v>
      </c>
      <c r="H314" s="16" t="s">
        <v>406</v>
      </c>
      <c r="I314" s="17" t="s">
        <v>60</v>
      </c>
      <c r="J314" s="16" t="s">
        <v>126</v>
      </c>
      <c r="K314" s="17" t="s">
        <v>397</v>
      </c>
      <c r="L314" s="17" t="s">
        <v>21</v>
      </c>
      <c r="M314" s="22" t="e">
        <f>"Démandé si pour question " &amp;#REF!&amp; ", Réponse = 1.Oui."</f>
        <v>#REF!</v>
      </c>
      <c r="N314" s="17" t="s">
        <v>21</v>
      </c>
      <c r="O314" s="17" t="s">
        <v>24</v>
      </c>
      <c r="P314" s="17" t="s">
        <v>21</v>
      </c>
      <c r="Q314" s="17" t="s">
        <v>25</v>
      </c>
      <c r="R314" s="18" t="s">
        <v>26</v>
      </c>
      <c r="S314" s="18" t="s">
        <v>337</v>
      </c>
      <c r="T314" s="2"/>
    </row>
    <row r="315" spans="1:20" ht="23.5" customHeight="1">
      <c r="A315" s="12">
        <f t="shared" ref="A315:A318" si="31">A314+1</f>
        <v>101</v>
      </c>
      <c r="B315" s="1"/>
      <c r="C315" s="43" t="str">
        <f t="shared" si="30"/>
        <v>B.UUID.101</v>
      </c>
      <c r="D315" s="14" t="s">
        <v>407</v>
      </c>
      <c r="E315" s="14" t="s">
        <v>127</v>
      </c>
      <c r="F315" s="14" t="s">
        <v>151</v>
      </c>
      <c r="G315" s="14" t="s">
        <v>125</v>
      </c>
      <c r="H315" s="16" t="s">
        <v>408</v>
      </c>
      <c r="I315" s="17" t="s">
        <v>92</v>
      </c>
      <c r="J315" s="16" t="s">
        <v>128</v>
      </c>
      <c r="K315" s="17" t="s">
        <v>397</v>
      </c>
      <c r="L315" s="17" t="s">
        <v>21</v>
      </c>
      <c r="M315" s="22" t="str">
        <f>"Démandé si pour question " &amp;C314&amp; ", Réponse = 2. Oui, les prix augmenteront."</f>
        <v>Démandé si pour question B.UUID.100, Réponse = 2. Oui, les prix augmenteront.</v>
      </c>
      <c r="N315" s="17" t="s">
        <v>21</v>
      </c>
      <c r="O315" s="17" t="s">
        <v>24</v>
      </c>
      <c r="P315" s="17" t="s">
        <v>21</v>
      </c>
      <c r="Q315" s="17" t="s">
        <v>25</v>
      </c>
      <c r="R315" s="18" t="s">
        <v>26</v>
      </c>
      <c r="S315" s="18" t="s">
        <v>337</v>
      </c>
      <c r="T315" s="2"/>
    </row>
    <row r="316" spans="1:20" ht="23.5" customHeight="1">
      <c r="A316" s="12">
        <f t="shared" si="31"/>
        <v>102</v>
      </c>
      <c r="B316" s="1"/>
      <c r="C316" s="43" t="str">
        <f t="shared" si="30"/>
        <v>B.UUID.102</v>
      </c>
      <c r="D316" s="14" t="s">
        <v>409</v>
      </c>
      <c r="E316" s="14" t="s">
        <v>83</v>
      </c>
      <c r="F316" s="14" t="s">
        <v>151</v>
      </c>
      <c r="G316" s="14" t="s">
        <v>125</v>
      </c>
      <c r="H316" s="16" t="s">
        <v>50</v>
      </c>
      <c r="I316" s="17" t="s">
        <v>83</v>
      </c>
      <c r="J316" s="16" t="s">
        <v>83</v>
      </c>
      <c r="K316" s="17" t="s">
        <v>397</v>
      </c>
      <c r="L316" s="17" t="s">
        <v>21</v>
      </c>
      <c r="M316" s="22" t="str">
        <f>"Démandé si pour question " &amp;C315&amp; ", Réponse = 11.Autre."</f>
        <v>Démandé si pour question B.UUID.101, Réponse = 11.Autre.</v>
      </c>
      <c r="N316" s="17" t="s">
        <v>21</v>
      </c>
      <c r="O316" s="17" t="s">
        <v>24</v>
      </c>
      <c r="P316" s="17" t="s">
        <v>21</v>
      </c>
      <c r="Q316" s="17" t="s">
        <v>25</v>
      </c>
      <c r="R316" s="18" t="s">
        <v>26</v>
      </c>
      <c r="S316" s="18" t="s">
        <v>337</v>
      </c>
      <c r="T316" s="2"/>
    </row>
    <row r="317" spans="1:20" ht="23.5" customHeight="1">
      <c r="A317" s="12">
        <f t="shared" si="31"/>
        <v>103</v>
      </c>
      <c r="B317" s="1"/>
      <c r="C317" s="43" t="str">
        <f t="shared" si="30"/>
        <v>B.UUID.103</v>
      </c>
      <c r="D317" s="14" t="s">
        <v>410</v>
      </c>
      <c r="E317" s="14" t="s">
        <v>129</v>
      </c>
      <c r="F317" s="14" t="s">
        <v>151</v>
      </c>
      <c r="G317" s="14" t="s">
        <v>125</v>
      </c>
      <c r="H317" s="16" t="s">
        <v>411</v>
      </c>
      <c r="I317" s="17" t="s">
        <v>92</v>
      </c>
      <c r="J317" s="16" t="s">
        <v>130</v>
      </c>
      <c r="K317" s="17" t="s">
        <v>397</v>
      </c>
      <c r="L317" s="17" t="s">
        <v>21</v>
      </c>
      <c r="M317" s="22" t="str">
        <f>"Démandé si pour question " &amp;C314&amp; ", Réponse = 2. Oui, les prix augmenteront."</f>
        <v>Démandé si pour question B.UUID.100, Réponse = 2. Oui, les prix augmenteront.</v>
      </c>
      <c r="N317" s="17" t="s">
        <v>21</v>
      </c>
      <c r="O317" s="17" t="s">
        <v>24</v>
      </c>
      <c r="P317" s="17" t="s">
        <v>21</v>
      </c>
      <c r="Q317" s="17" t="s">
        <v>25</v>
      </c>
      <c r="R317" s="18" t="s">
        <v>26</v>
      </c>
      <c r="S317" s="18" t="s">
        <v>337</v>
      </c>
      <c r="T317" s="2"/>
    </row>
    <row r="318" spans="1:20" ht="23.5" customHeight="1" thickBot="1">
      <c r="A318" s="12">
        <f t="shared" si="31"/>
        <v>104</v>
      </c>
      <c r="B318" s="1"/>
      <c r="C318" s="43" t="str">
        <f t="shared" si="30"/>
        <v>B.UUID.104</v>
      </c>
      <c r="D318" s="14" t="s">
        <v>412</v>
      </c>
      <c r="E318" s="14" t="s">
        <v>83</v>
      </c>
      <c r="F318" s="14" t="s">
        <v>151</v>
      </c>
      <c r="G318" s="14" t="s">
        <v>125</v>
      </c>
      <c r="H318" s="16" t="s">
        <v>50</v>
      </c>
      <c r="I318" s="17" t="s">
        <v>83</v>
      </c>
      <c r="J318" s="16" t="s">
        <v>83</v>
      </c>
      <c r="K318" s="17" t="s">
        <v>397</v>
      </c>
      <c r="L318" s="17" t="s">
        <v>21</v>
      </c>
      <c r="M318" s="22" t="str">
        <f>"Démandé si pour question " &amp;C317&amp; ", Réponse = 12.Autre."</f>
        <v>Démandé si pour question B.UUID.103, Réponse = 12.Autre.</v>
      </c>
      <c r="N318" s="17" t="s">
        <v>21</v>
      </c>
      <c r="O318" s="17" t="s">
        <v>24</v>
      </c>
      <c r="P318" s="17" t="s">
        <v>21</v>
      </c>
      <c r="Q318" s="17" t="s">
        <v>25</v>
      </c>
      <c r="R318" s="18" t="s">
        <v>26</v>
      </c>
      <c r="S318" s="18" t="s">
        <v>337</v>
      </c>
      <c r="T318" s="2"/>
    </row>
    <row r="319" spans="1:20" ht="15" thickBot="1">
      <c r="A319" s="12"/>
      <c r="B319" s="1"/>
      <c r="C319" s="45" t="s">
        <v>413</v>
      </c>
      <c r="D319" s="46"/>
      <c r="E319" s="46"/>
      <c r="F319" s="46"/>
      <c r="G319" s="46"/>
      <c r="H319" s="47"/>
      <c r="I319" s="48"/>
      <c r="J319" s="48"/>
      <c r="K319" s="46"/>
      <c r="L319" s="46"/>
      <c r="M319" s="48"/>
      <c r="N319" s="46"/>
      <c r="O319" s="46"/>
      <c r="P319" s="46"/>
      <c r="Q319" s="46"/>
      <c r="R319" s="49"/>
      <c r="S319" s="49"/>
      <c r="T319" s="2"/>
    </row>
    <row r="320" spans="1:20" ht="23.5" customHeight="1">
      <c r="A320" s="12">
        <f>A318+1</f>
        <v>105</v>
      </c>
      <c r="B320" s="1"/>
      <c r="C320" s="43" t="str">
        <f t="shared" ref="C320:C333" si="32">CONCATENATE(LEFT($C$35,2),"UUID.",A320)</f>
        <v>B.UUID.105</v>
      </c>
      <c r="D320" s="14" t="s">
        <v>414</v>
      </c>
      <c r="E320" s="14" t="s">
        <v>131</v>
      </c>
      <c r="F320" s="14" t="s">
        <v>151</v>
      </c>
      <c r="G320" s="14" t="s">
        <v>125</v>
      </c>
      <c r="H320" s="16" t="s">
        <v>415</v>
      </c>
      <c r="I320" s="17" t="s">
        <v>60</v>
      </c>
      <c r="J320" s="16" t="s">
        <v>132</v>
      </c>
      <c r="K320" s="17" t="s">
        <v>397</v>
      </c>
      <c r="L320" s="17" t="s">
        <v>21</v>
      </c>
      <c r="M320" s="22" t="e">
        <f>M314</f>
        <v>#REF!</v>
      </c>
      <c r="N320" s="17" t="s">
        <v>21</v>
      </c>
      <c r="O320" s="17" t="s">
        <v>24</v>
      </c>
      <c r="P320" s="17" t="s">
        <v>21</v>
      </c>
      <c r="Q320" s="17" t="s">
        <v>25</v>
      </c>
      <c r="R320" s="18" t="s">
        <v>26</v>
      </c>
      <c r="S320" s="18" t="s">
        <v>21</v>
      </c>
      <c r="T320" s="2"/>
    </row>
    <row r="321" spans="1:20" ht="23.5" customHeight="1">
      <c r="A321" s="12">
        <f t="shared" ref="A321:A333" si="33">A320+1</f>
        <v>106</v>
      </c>
      <c r="B321" s="1"/>
      <c r="C321" s="43" t="str">
        <f t="shared" si="32"/>
        <v>B.UUID.106</v>
      </c>
      <c r="D321" s="14" t="s">
        <v>416</v>
      </c>
      <c r="E321" s="14" t="s">
        <v>83</v>
      </c>
      <c r="F321" s="14" t="s">
        <v>151</v>
      </c>
      <c r="G321" s="14" t="s">
        <v>125</v>
      </c>
      <c r="H321" s="16" t="s">
        <v>50</v>
      </c>
      <c r="I321" s="17" t="s">
        <v>83</v>
      </c>
      <c r="J321" s="16" t="s">
        <v>83</v>
      </c>
      <c r="K321" s="17" t="s">
        <v>397</v>
      </c>
      <c r="L321" s="17" t="s">
        <v>21</v>
      </c>
      <c r="M321" s="22" t="str">
        <f>"Démandé si pour question " &amp;C320&amp; ", Réponse = 3.Autre."</f>
        <v>Démandé si pour question B.UUID.105, Réponse = 3.Autre.</v>
      </c>
      <c r="N321" s="17" t="s">
        <v>21</v>
      </c>
      <c r="O321" s="17" t="s">
        <v>24</v>
      </c>
      <c r="P321" s="17" t="s">
        <v>21</v>
      </c>
      <c r="Q321" s="17" t="s">
        <v>25</v>
      </c>
      <c r="R321" s="18" t="s">
        <v>26</v>
      </c>
      <c r="S321" s="18" t="s">
        <v>21</v>
      </c>
      <c r="T321" s="2"/>
    </row>
    <row r="322" spans="1:20" ht="23.5" customHeight="1">
      <c r="A322" s="12">
        <f t="shared" si="33"/>
        <v>107</v>
      </c>
      <c r="B322" s="1"/>
      <c r="C322" s="43" t="str">
        <f t="shared" si="32"/>
        <v>B.UUID.107</v>
      </c>
      <c r="D322" s="14" t="s">
        <v>417</v>
      </c>
      <c r="E322" s="14" t="s">
        <v>133</v>
      </c>
      <c r="F322" s="14" t="s">
        <v>151</v>
      </c>
      <c r="G322" s="14" t="s">
        <v>125</v>
      </c>
      <c r="H322" s="16" t="s">
        <v>418</v>
      </c>
      <c r="I322" s="17" t="s">
        <v>60</v>
      </c>
      <c r="J322" s="16" t="s">
        <v>134</v>
      </c>
      <c r="K322" s="17" t="s">
        <v>397</v>
      </c>
      <c r="L322" s="17" t="s">
        <v>21</v>
      </c>
      <c r="M322" s="22" t="str">
        <f>"Démandé si pour question " &amp;C320&amp; ", Réponse = 1.Oui."</f>
        <v>Démandé si pour question B.UUID.105, Réponse = 1.Oui.</v>
      </c>
      <c r="N322" s="17" t="s">
        <v>21</v>
      </c>
      <c r="O322" s="17" t="s">
        <v>24</v>
      </c>
      <c r="P322" s="17" t="s">
        <v>21</v>
      </c>
      <c r="Q322" s="17" t="s">
        <v>25</v>
      </c>
      <c r="R322" s="18" t="s">
        <v>26</v>
      </c>
      <c r="S322" s="18" t="s">
        <v>21</v>
      </c>
      <c r="T322" s="2"/>
    </row>
    <row r="323" spans="1:20" ht="23.5" customHeight="1">
      <c r="A323" s="12">
        <f t="shared" si="33"/>
        <v>108</v>
      </c>
      <c r="B323" s="1"/>
      <c r="C323" s="43" t="str">
        <f t="shared" si="32"/>
        <v>B.UUID.108</v>
      </c>
      <c r="D323" s="14" t="s">
        <v>419</v>
      </c>
      <c r="E323" s="14" t="s">
        <v>83</v>
      </c>
      <c r="F323" s="14" t="s">
        <v>151</v>
      </c>
      <c r="G323" s="14" t="s">
        <v>125</v>
      </c>
      <c r="H323" s="16" t="s">
        <v>50</v>
      </c>
      <c r="I323" s="17" t="s">
        <v>83</v>
      </c>
      <c r="J323" s="16" t="s">
        <v>83</v>
      </c>
      <c r="K323" s="17" t="s">
        <v>397</v>
      </c>
      <c r="L323" s="17" t="s">
        <v>21</v>
      </c>
      <c r="M323" s="22" t="str">
        <f>"Démandé si pour question " &amp;C322&amp; ", Réponse = Autre."</f>
        <v>Démandé si pour question B.UUID.107, Réponse = Autre.</v>
      </c>
      <c r="N323" s="17" t="s">
        <v>21</v>
      </c>
      <c r="O323" s="17" t="s">
        <v>24</v>
      </c>
      <c r="P323" s="17" t="s">
        <v>21</v>
      </c>
      <c r="Q323" s="17" t="s">
        <v>25</v>
      </c>
      <c r="R323" s="18" t="s">
        <v>26</v>
      </c>
      <c r="S323" s="18" t="s">
        <v>21</v>
      </c>
      <c r="T323" s="2"/>
    </row>
    <row r="324" spans="1:20" ht="23.5" customHeight="1">
      <c r="A324" s="12">
        <f t="shared" si="33"/>
        <v>109</v>
      </c>
      <c r="B324" s="1"/>
      <c r="C324" s="43" t="str">
        <f t="shared" si="32"/>
        <v>B.UUID.109</v>
      </c>
      <c r="D324" s="14" t="s">
        <v>420</v>
      </c>
      <c r="E324" s="14" t="s">
        <v>133</v>
      </c>
      <c r="F324" s="14" t="s">
        <v>151</v>
      </c>
      <c r="G324" s="14" t="s">
        <v>125</v>
      </c>
      <c r="H324" s="16" t="s">
        <v>421</v>
      </c>
      <c r="I324" s="17" t="s">
        <v>60</v>
      </c>
      <c r="J324" s="16" t="s">
        <v>135</v>
      </c>
      <c r="K324" s="17" t="s">
        <v>397</v>
      </c>
      <c r="L324" s="17" t="s">
        <v>21</v>
      </c>
      <c r="M324" s="22" t="str">
        <f>"Démandé si pour question " &amp;C320&amp; ", Réponse = 2.Non."</f>
        <v>Démandé si pour question B.UUID.105, Réponse = 2.Non.</v>
      </c>
      <c r="N324" s="17" t="s">
        <v>21</v>
      </c>
      <c r="O324" s="17" t="s">
        <v>24</v>
      </c>
      <c r="P324" s="17" t="s">
        <v>21</v>
      </c>
      <c r="Q324" s="17" t="s">
        <v>25</v>
      </c>
      <c r="R324" s="18" t="s">
        <v>26</v>
      </c>
      <c r="S324" s="18" t="s">
        <v>21</v>
      </c>
      <c r="T324" s="2"/>
    </row>
    <row r="325" spans="1:20" ht="23.5" customHeight="1">
      <c r="A325" s="12">
        <f t="shared" si="33"/>
        <v>110</v>
      </c>
      <c r="B325" s="1"/>
      <c r="C325" s="43" t="str">
        <f t="shared" si="32"/>
        <v>B.UUID.110</v>
      </c>
      <c r="D325" s="14" t="s">
        <v>422</v>
      </c>
      <c r="E325" s="14" t="s">
        <v>83</v>
      </c>
      <c r="F325" s="14" t="s">
        <v>151</v>
      </c>
      <c r="G325" s="14" t="s">
        <v>125</v>
      </c>
      <c r="H325" s="16" t="s">
        <v>50</v>
      </c>
      <c r="I325" s="17" t="s">
        <v>83</v>
      </c>
      <c r="J325" s="25" t="s">
        <v>83</v>
      </c>
      <c r="K325" s="17" t="s">
        <v>397</v>
      </c>
      <c r="L325" s="17" t="s">
        <v>21</v>
      </c>
      <c r="M325" s="22" t="str">
        <f>"Démandé si pour question " &amp;C324&amp; ", Réponse = Autre."</f>
        <v>Démandé si pour question B.UUID.109, Réponse = Autre.</v>
      </c>
      <c r="N325" s="17" t="s">
        <v>21</v>
      </c>
      <c r="O325" s="17" t="s">
        <v>24</v>
      </c>
      <c r="P325" s="17" t="s">
        <v>21</v>
      </c>
      <c r="Q325" s="17" t="s">
        <v>25</v>
      </c>
      <c r="R325" s="18" t="s">
        <v>26</v>
      </c>
      <c r="S325" s="18" t="s">
        <v>21</v>
      </c>
      <c r="T325" s="2"/>
    </row>
    <row r="326" spans="1:20" ht="23.5" customHeight="1">
      <c r="A326" s="12">
        <f t="shared" si="33"/>
        <v>111</v>
      </c>
      <c r="B326" s="1"/>
      <c r="C326" s="43" t="str">
        <f t="shared" si="32"/>
        <v>B.UUID.111</v>
      </c>
      <c r="D326" s="14" t="s">
        <v>423</v>
      </c>
      <c r="E326" s="14" t="s">
        <v>131</v>
      </c>
      <c r="F326" s="14" t="s">
        <v>151</v>
      </c>
      <c r="G326" s="14" t="s">
        <v>125</v>
      </c>
      <c r="H326" s="16" t="s">
        <v>424</v>
      </c>
      <c r="I326" s="17" t="s">
        <v>60</v>
      </c>
      <c r="J326" s="25" t="s">
        <v>132</v>
      </c>
      <c r="K326" s="17" t="s">
        <v>397</v>
      </c>
      <c r="L326" s="17" t="s">
        <v>21</v>
      </c>
      <c r="M326" s="22" t="e">
        <f>M314</f>
        <v>#REF!</v>
      </c>
      <c r="N326" s="17" t="s">
        <v>21</v>
      </c>
      <c r="O326" s="17" t="s">
        <v>24</v>
      </c>
      <c r="P326" s="17" t="s">
        <v>21</v>
      </c>
      <c r="Q326" s="17" t="s">
        <v>25</v>
      </c>
      <c r="R326" s="18" t="s">
        <v>26</v>
      </c>
      <c r="S326" s="18" t="s">
        <v>21</v>
      </c>
      <c r="T326" s="2"/>
    </row>
    <row r="327" spans="1:20" ht="23.5" customHeight="1">
      <c r="A327" s="12">
        <f t="shared" si="33"/>
        <v>112</v>
      </c>
      <c r="B327" s="1"/>
      <c r="C327" s="43" t="str">
        <f t="shared" si="32"/>
        <v>B.UUID.112</v>
      </c>
      <c r="D327" s="14" t="s">
        <v>425</v>
      </c>
      <c r="E327" s="14" t="s">
        <v>426</v>
      </c>
      <c r="F327" s="14" t="s">
        <v>151</v>
      </c>
      <c r="G327" s="14" t="s">
        <v>125</v>
      </c>
      <c r="H327" s="16" t="s">
        <v>137</v>
      </c>
      <c r="I327" s="17" t="s">
        <v>92</v>
      </c>
      <c r="J327" s="25" t="s">
        <v>427</v>
      </c>
      <c r="K327" s="17" t="s">
        <v>397</v>
      </c>
      <c r="L327" s="17" t="s">
        <v>139</v>
      </c>
      <c r="M327" s="17" t="s">
        <v>23</v>
      </c>
      <c r="N327" s="17" t="s">
        <v>21</v>
      </c>
      <c r="O327" s="17" t="s">
        <v>24</v>
      </c>
      <c r="P327" s="17" t="s">
        <v>21</v>
      </c>
      <c r="Q327" s="17" t="s">
        <v>25</v>
      </c>
      <c r="R327" s="18" t="s">
        <v>26</v>
      </c>
      <c r="S327" s="18" t="s">
        <v>21</v>
      </c>
      <c r="T327" s="2"/>
    </row>
    <row r="328" spans="1:20" ht="23.5" customHeight="1">
      <c r="A328" s="12">
        <f t="shared" si="33"/>
        <v>113</v>
      </c>
      <c r="B328" s="1"/>
      <c r="C328" s="43" t="str">
        <f t="shared" si="32"/>
        <v>B.UUID.113</v>
      </c>
      <c r="D328" s="14" t="s">
        <v>428</v>
      </c>
      <c r="E328" s="14" t="s">
        <v>426</v>
      </c>
      <c r="F328" s="14" t="s">
        <v>151</v>
      </c>
      <c r="G328" s="14" t="s">
        <v>125</v>
      </c>
      <c r="H328" s="16" t="s">
        <v>140</v>
      </c>
      <c r="I328" s="17" t="s">
        <v>92</v>
      </c>
      <c r="J328" s="25" t="s">
        <v>427</v>
      </c>
      <c r="K328" s="17" t="s">
        <v>397</v>
      </c>
      <c r="L328" s="17" t="s">
        <v>139</v>
      </c>
      <c r="M328" s="17" t="s">
        <v>23</v>
      </c>
      <c r="N328" s="17" t="s">
        <v>21</v>
      </c>
      <c r="O328" s="17" t="s">
        <v>24</v>
      </c>
      <c r="P328" s="17" t="s">
        <v>21</v>
      </c>
      <c r="Q328" s="17" t="s">
        <v>25</v>
      </c>
      <c r="R328" s="18" t="s">
        <v>26</v>
      </c>
      <c r="S328" s="18" t="s">
        <v>21</v>
      </c>
      <c r="T328" s="2"/>
    </row>
    <row r="329" spans="1:20" ht="23.5" customHeight="1">
      <c r="A329" s="12">
        <f t="shared" si="33"/>
        <v>114</v>
      </c>
      <c r="B329" s="1"/>
      <c r="C329" s="43" t="str">
        <f t="shared" si="32"/>
        <v>B.UUID.114</v>
      </c>
      <c r="D329" s="14" t="s">
        <v>429</v>
      </c>
      <c r="E329" s="14" t="s">
        <v>141</v>
      </c>
      <c r="F329" s="14" t="s">
        <v>151</v>
      </c>
      <c r="G329" s="14" t="s">
        <v>125</v>
      </c>
      <c r="H329" s="16" t="s">
        <v>142</v>
      </c>
      <c r="I329" s="17" t="s">
        <v>60</v>
      </c>
      <c r="J329" s="25" t="s">
        <v>143</v>
      </c>
      <c r="K329" s="17" t="s">
        <v>397</v>
      </c>
      <c r="L329" s="17" t="s">
        <v>21</v>
      </c>
      <c r="M329" s="17" t="s">
        <v>23</v>
      </c>
      <c r="N329" s="17" t="s">
        <v>21</v>
      </c>
      <c r="O329" s="17" t="s">
        <v>24</v>
      </c>
      <c r="P329" s="17" t="s">
        <v>21</v>
      </c>
      <c r="Q329" s="17" t="s">
        <v>25</v>
      </c>
      <c r="R329" s="18" t="s">
        <v>26</v>
      </c>
      <c r="S329" s="18" t="s">
        <v>21</v>
      </c>
      <c r="T329" s="2"/>
    </row>
    <row r="330" spans="1:20" ht="23.5" customHeight="1">
      <c r="A330" s="12">
        <f t="shared" si="33"/>
        <v>115</v>
      </c>
      <c r="B330" s="1"/>
      <c r="C330" s="43" t="str">
        <f t="shared" si="32"/>
        <v>B.UUID.115</v>
      </c>
      <c r="D330" s="14" t="s">
        <v>430</v>
      </c>
      <c r="E330" s="14" t="s">
        <v>426</v>
      </c>
      <c r="F330" s="14" t="s">
        <v>151</v>
      </c>
      <c r="G330" s="14" t="s">
        <v>125</v>
      </c>
      <c r="H330" s="16" t="s">
        <v>144</v>
      </c>
      <c r="I330" s="17" t="s">
        <v>92</v>
      </c>
      <c r="J330" s="25" t="s">
        <v>427</v>
      </c>
      <c r="K330" s="17" t="s">
        <v>397</v>
      </c>
      <c r="L330" s="17" t="s">
        <v>139</v>
      </c>
      <c r="M330" s="22" t="str">
        <f>"Démandé si pour question " &amp;C329&amp; ", Réponse = 1.Oui."</f>
        <v>Démandé si pour question B.UUID.114, Réponse = 1.Oui.</v>
      </c>
      <c r="N330" s="17" t="s">
        <v>21</v>
      </c>
      <c r="O330" s="17" t="s">
        <v>24</v>
      </c>
      <c r="P330" s="17" t="s">
        <v>21</v>
      </c>
      <c r="Q330" s="17" t="s">
        <v>25</v>
      </c>
      <c r="R330" s="18" t="s">
        <v>26</v>
      </c>
      <c r="S330" s="18" t="s">
        <v>21</v>
      </c>
      <c r="T330" s="2"/>
    </row>
    <row r="331" spans="1:20" ht="23.5" customHeight="1">
      <c r="A331" s="12">
        <f t="shared" si="33"/>
        <v>116</v>
      </c>
      <c r="B331" s="1"/>
      <c r="C331" s="43" t="str">
        <f t="shared" si="32"/>
        <v>B.UUID.116</v>
      </c>
      <c r="D331" s="14" t="s">
        <v>431</v>
      </c>
      <c r="E331" s="14" t="s">
        <v>83</v>
      </c>
      <c r="F331" s="14" t="s">
        <v>151</v>
      </c>
      <c r="G331" s="14" t="s">
        <v>125</v>
      </c>
      <c r="H331" s="16" t="s">
        <v>50</v>
      </c>
      <c r="I331" s="17" t="s">
        <v>83</v>
      </c>
      <c r="J331" s="25" t="s">
        <v>83</v>
      </c>
      <c r="K331" s="17" t="s">
        <v>397</v>
      </c>
      <c r="L331" s="17" t="s">
        <v>21</v>
      </c>
      <c r="M331" s="22" t="str">
        <f>"Démandé si pour question " &amp;C330&amp; ", Réponse = 6.Autre."</f>
        <v>Démandé si pour question B.UUID.115, Réponse = 6.Autre.</v>
      </c>
      <c r="N331" s="17" t="s">
        <v>21</v>
      </c>
      <c r="O331" s="17" t="s">
        <v>24</v>
      </c>
      <c r="P331" s="17" t="s">
        <v>21</v>
      </c>
      <c r="Q331" s="17" t="s">
        <v>25</v>
      </c>
      <c r="R331" s="18" t="s">
        <v>26</v>
      </c>
      <c r="S331" s="18" t="s">
        <v>21</v>
      </c>
      <c r="T331" s="2"/>
    </row>
    <row r="332" spans="1:20" ht="23.5" customHeight="1">
      <c r="A332" s="12">
        <f t="shared" si="33"/>
        <v>117</v>
      </c>
      <c r="B332" s="1"/>
      <c r="C332" s="43" t="str">
        <f t="shared" si="32"/>
        <v>B.UUID.117</v>
      </c>
      <c r="D332" s="14" t="s">
        <v>432</v>
      </c>
      <c r="E332" s="14" t="s">
        <v>145</v>
      </c>
      <c r="F332" s="14" t="s">
        <v>151</v>
      </c>
      <c r="G332" s="14" t="s">
        <v>125</v>
      </c>
      <c r="H332" s="16" t="s">
        <v>146</v>
      </c>
      <c r="I332" s="17" t="s">
        <v>92</v>
      </c>
      <c r="J332" s="16" t="s">
        <v>147</v>
      </c>
      <c r="K332" s="17" t="s">
        <v>397</v>
      </c>
      <c r="L332" s="17" t="s">
        <v>21</v>
      </c>
      <c r="M332" s="22" t="str">
        <f>"Démandé si pour question " &amp;C329&amp; ", Réponse = 1.Oui."</f>
        <v>Démandé si pour question B.UUID.114, Réponse = 1.Oui.</v>
      </c>
      <c r="N332" s="17" t="s">
        <v>21</v>
      </c>
      <c r="O332" s="17" t="s">
        <v>24</v>
      </c>
      <c r="P332" s="17" t="s">
        <v>21</v>
      </c>
      <c r="Q332" s="17" t="s">
        <v>25</v>
      </c>
      <c r="R332" s="18" t="s">
        <v>26</v>
      </c>
      <c r="S332" s="18" t="s">
        <v>21</v>
      </c>
      <c r="T332" s="2"/>
    </row>
    <row r="333" spans="1:20" ht="23.5" customHeight="1" thickBot="1">
      <c r="A333" s="12">
        <f t="shared" si="33"/>
        <v>118</v>
      </c>
      <c r="B333" s="1"/>
      <c r="C333" s="43" t="str">
        <f t="shared" si="32"/>
        <v>B.UUID.118</v>
      </c>
      <c r="D333" s="14" t="s">
        <v>433</v>
      </c>
      <c r="E333" s="14" t="s">
        <v>83</v>
      </c>
      <c r="F333" s="14" t="s">
        <v>151</v>
      </c>
      <c r="G333" s="14" t="s">
        <v>125</v>
      </c>
      <c r="H333" s="16" t="s">
        <v>50</v>
      </c>
      <c r="I333" s="17" t="s">
        <v>83</v>
      </c>
      <c r="J333" s="16" t="s">
        <v>83</v>
      </c>
      <c r="K333" s="17" t="s">
        <v>397</v>
      </c>
      <c r="L333" s="17" t="s">
        <v>21</v>
      </c>
      <c r="M333" s="22" t="str">
        <f>"Démandé si pour question " &amp;C332&amp; ", Réponse = 9.Autre."</f>
        <v>Démandé si pour question B.UUID.117, Réponse = 9.Autre.</v>
      </c>
      <c r="N333" s="17" t="s">
        <v>21</v>
      </c>
      <c r="O333" s="17" t="s">
        <v>24</v>
      </c>
      <c r="P333" s="17" t="s">
        <v>21</v>
      </c>
      <c r="Q333" s="17" t="s">
        <v>25</v>
      </c>
      <c r="R333" s="18" t="s">
        <v>26</v>
      </c>
      <c r="S333" s="18" t="s">
        <v>21</v>
      </c>
      <c r="T333" s="2"/>
    </row>
    <row r="334" spans="1:20" ht="15" thickBot="1">
      <c r="A334" s="12"/>
      <c r="B334" s="1"/>
      <c r="C334" s="33" t="s">
        <v>434</v>
      </c>
      <c r="D334" s="34"/>
      <c r="E334" s="34"/>
      <c r="F334" s="34"/>
      <c r="G334" s="34"/>
      <c r="H334" s="35"/>
      <c r="I334" s="36"/>
      <c r="J334" s="36"/>
      <c r="K334" s="34"/>
      <c r="L334" s="34"/>
      <c r="M334" s="36"/>
      <c r="N334" s="34"/>
      <c r="O334" s="34"/>
      <c r="P334" s="34"/>
      <c r="Q334" s="34"/>
      <c r="R334" s="37"/>
      <c r="S334" s="37"/>
      <c r="T334" s="2"/>
    </row>
    <row r="335" spans="1:20" ht="15" thickBot="1">
      <c r="A335" s="12"/>
      <c r="B335" s="1"/>
      <c r="C335" s="38" t="s">
        <v>435</v>
      </c>
      <c r="D335" s="39"/>
      <c r="E335" s="39"/>
      <c r="F335" s="39"/>
      <c r="G335" s="39"/>
      <c r="H335" s="40"/>
      <c r="I335" s="41"/>
      <c r="J335" s="41"/>
      <c r="K335" s="39"/>
      <c r="L335" s="39"/>
      <c r="M335" s="41"/>
      <c r="N335" s="39"/>
      <c r="O335" s="39"/>
      <c r="P335" s="39"/>
      <c r="Q335" s="39"/>
      <c r="R335" s="42"/>
      <c r="S335" s="42"/>
      <c r="T335" s="2"/>
    </row>
    <row r="336" spans="1:20" ht="25.5" customHeight="1">
      <c r="A336" s="12">
        <v>119</v>
      </c>
      <c r="B336" s="1"/>
      <c r="C336" s="43" t="str">
        <f t="shared" ref="C336:C345" si="34">CONCATENATE(LEFT($C$35,2),"UUID.",A336)</f>
        <v>B.UUID.119</v>
      </c>
      <c r="D336" s="14" t="s">
        <v>437</v>
      </c>
      <c r="E336" s="14" t="s">
        <v>96</v>
      </c>
      <c r="F336" s="14" t="s">
        <v>151</v>
      </c>
      <c r="G336" s="14" t="s">
        <v>125</v>
      </c>
      <c r="H336" s="16" t="s">
        <v>4572</v>
      </c>
      <c r="I336" s="17" t="s">
        <v>60</v>
      </c>
      <c r="J336" s="16" t="s">
        <v>98</v>
      </c>
      <c r="K336" s="17" t="s">
        <v>148</v>
      </c>
      <c r="L336" s="17" t="s">
        <v>21</v>
      </c>
      <c r="M336" s="22" t="s">
        <v>23</v>
      </c>
      <c r="N336" s="17" t="s">
        <v>21</v>
      </c>
      <c r="O336" s="17" t="s">
        <v>24</v>
      </c>
      <c r="P336" s="17" t="s">
        <v>21</v>
      </c>
      <c r="Q336" s="17" t="s">
        <v>25</v>
      </c>
      <c r="R336" s="18" t="s">
        <v>26</v>
      </c>
      <c r="S336" s="18" t="s">
        <v>21</v>
      </c>
      <c r="T336" s="2"/>
    </row>
    <row r="337" spans="1:20" ht="25.5" customHeight="1">
      <c r="A337" s="12">
        <v>120</v>
      </c>
      <c r="B337" s="1"/>
      <c r="C337" s="43" t="str">
        <f t="shared" si="34"/>
        <v>B.UUID.120</v>
      </c>
      <c r="D337" s="67" t="s">
        <v>1603</v>
      </c>
      <c r="E337" s="14" t="s">
        <v>83</v>
      </c>
      <c r="F337" s="14" t="s">
        <v>151</v>
      </c>
      <c r="G337" s="14" t="s">
        <v>125</v>
      </c>
      <c r="H337" s="67" t="s">
        <v>4573</v>
      </c>
      <c r="I337" s="17" t="s">
        <v>83</v>
      </c>
      <c r="J337" s="16" t="s">
        <v>21</v>
      </c>
      <c r="K337" s="17" t="s">
        <v>148</v>
      </c>
      <c r="L337" s="17" t="s">
        <v>21</v>
      </c>
      <c r="M337" s="22" t="s">
        <v>23</v>
      </c>
      <c r="N337" s="17" t="s">
        <v>21</v>
      </c>
      <c r="O337" s="17" t="s">
        <v>24</v>
      </c>
      <c r="P337" s="17" t="s">
        <v>21</v>
      </c>
      <c r="Q337" s="17" t="s">
        <v>25</v>
      </c>
      <c r="R337" s="18" t="s">
        <v>26</v>
      </c>
      <c r="S337" s="18" t="s">
        <v>21</v>
      </c>
      <c r="T337" s="2"/>
    </row>
    <row r="338" spans="1:20" ht="25.5" customHeight="1">
      <c r="A338" s="12">
        <v>121</v>
      </c>
      <c r="B338" s="1"/>
      <c r="C338" s="43" t="str">
        <f t="shared" si="34"/>
        <v>B.UUID.121</v>
      </c>
      <c r="D338" s="67" t="s">
        <v>1606</v>
      </c>
      <c r="E338" s="14" t="s">
        <v>1112</v>
      </c>
      <c r="F338" s="14" t="s">
        <v>151</v>
      </c>
      <c r="G338" s="14" t="s">
        <v>125</v>
      </c>
      <c r="H338" s="67" t="s">
        <v>4574</v>
      </c>
      <c r="I338" s="17" t="s">
        <v>1112</v>
      </c>
      <c r="J338" s="16" t="s">
        <v>21</v>
      </c>
      <c r="K338" s="17" t="s">
        <v>148</v>
      </c>
      <c r="L338" s="17" t="s">
        <v>21</v>
      </c>
      <c r="M338" s="22" t="s">
        <v>23</v>
      </c>
      <c r="N338" s="17" t="s">
        <v>21</v>
      </c>
      <c r="O338" s="17" t="s">
        <v>24</v>
      </c>
      <c r="P338" s="17" t="s">
        <v>21</v>
      </c>
      <c r="Q338" s="17" t="s">
        <v>25</v>
      </c>
      <c r="R338" s="18" t="s">
        <v>26</v>
      </c>
      <c r="S338" s="18" t="s">
        <v>21</v>
      </c>
      <c r="T338" s="2"/>
    </row>
    <row r="339" spans="1:20" ht="25.5" customHeight="1">
      <c r="A339" s="12">
        <v>122</v>
      </c>
      <c r="B339" s="1"/>
      <c r="C339" s="43" t="str">
        <f t="shared" si="34"/>
        <v>B.UUID.122</v>
      </c>
      <c r="D339" s="67" t="s">
        <v>1608</v>
      </c>
      <c r="E339" s="14" t="s">
        <v>121</v>
      </c>
      <c r="F339" s="14" t="s">
        <v>151</v>
      </c>
      <c r="G339" s="14" t="s">
        <v>125</v>
      </c>
      <c r="H339" s="16"/>
      <c r="I339" s="17" t="s">
        <v>121</v>
      </c>
      <c r="J339" s="16" t="s">
        <v>21</v>
      </c>
      <c r="K339" s="17" t="s">
        <v>148</v>
      </c>
      <c r="L339" s="17" t="s">
        <v>21</v>
      </c>
      <c r="M339" s="22" t="s">
        <v>23</v>
      </c>
      <c r="N339" s="17" t="s">
        <v>21</v>
      </c>
      <c r="O339" s="17" t="s">
        <v>24</v>
      </c>
      <c r="P339" s="17" t="s">
        <v>21</v>
      </c>
      <c r="Q339" s="17" t="s">
        <v>25</v>
      </c>
      <c r="R339" s="18" t="s">
        <v>26</v>
      </c>
      <c r="S339" s="18" t="s">
        <v>21</v>
      </c>
      <c r="T339" s="2"/>
    </row>
    <row r="340" spans="1:20" ht="25.5" customHeight="1">
      <c r="A340" s="12">
        <v>123</v>
      </c>
      <c r="B340" s="1"/>
      <c r="C340" s="43" t="str">
        <f t="shared" si="34"/>
        <v>B.UUID.123</v>
      </c>
      <c r="D340" s="14" t="s">
        <v>438</v>
      </c>
      <c r="E340" s="14" t="s">
        <v>119</v>
      </c>
      <c r="F340" s="14" t="s">
        <v>151</v>
      </c>
      <c r="G340" s="14" t="s">
        <v>125</v>
      </c>
      <c r="H340" s="16" t="s">
        <v>4575</v>
      </c>
      <c r="I340" s="17" t="s">
        <v>119</v>
      </c>
      <c r="J340" s="16" t="s">
        <v>120</v>
      </c>
      <c r="K340" s="17" t="s">
        <v>148</v>
      </c>
      <c r="L340" s="17" t="s">
        <v>21</v>
      </c>
      <c r="M340" s="22" t="s">
        <v>23</v>
      </c>
      <c r="N340" s="17" t="s">
        <v>21</v>
      </c>
      <c r="O340" s="17" t="s">
        <v>24</v>
      </c>
      <c r="P340" s="17" t="s">
        <v>21</v>
      </c>
      <c r="Q340" s="17" t="s">
        <v>25</v>
      </c>
      <c r="R340" s="18" t="s">
        <v>26</v>
      </c>
      <c r="S340" s="18" t="s">
        <v>21</v>
      </c>
      <c r="T340" s="2"/>
    </row>
    <row r="341" spans="1:20" ht="25.5" customHeight="1">
      <c r="A341" s="12">
        <v>124</v>
      </c>
      <c r="B341" s="1"/>
      <c r="C341" s="43" t="str">
        <f t="shared" si="34"/>
        <v>B.UUID.124</v>
      </c>
      <c r="D341" s="14" t="s">
        <v>439</v>
      </c>
      <c r="E341" s="14" t="s">
        <v>121</v>
      </c>
      <c r="F341" s="14" t="s">
        <v>151</v>
      </c>
      <c r="G341" s="14" t="s">
        <v>125</v>
      </c>
      <c r="H341" s="16" t="s">
        <v>122</v>
      </c>
      <c r="I341" s="17" t="s">
        <v>121</v>
      </c>
      <c r="J341" s="16" t="s">
        <v>21</v>
      </c>
      <c r="K341" s="17" t="s">
        <v>148</v>
      </c>
      <c r="L341" s="17" t="s">
        <v>21</v>
      </c>
      <c r="M341" s="22" t="s">
        <v>23</v>
      </c>
      <c r="N341" s="17" t="s">
        <v>21</v>
      </c>
      <c r="O341" s="17" t="s">
        <v>24</v>
      </c>
      <c r="P341" s="17" t="s">
        <v>21</v>
      </c>
      <c r="Q341" s="17" t="s">
        <v>25</v>
      </c>
      <c r="R341" s="18" t="s">
        <v>26</v>
      </c>
      <c r="S341" s="18" t="s">
        <v>21</v>
      </c>
      <c r="T341" s="2"/>
    </row>
    <row r="342" spans="1:20" ht="25.5" customHeight="1">
      <c r="A342" s="12">
        <v>125</v>
      </c>
      <c r="B342" s="1"/>
      <c r="C342" s="43" t="str">
        <f t="shared" si="34"/>
        <v>B.UUID.125</v>
      </c>
      <c r="D342" s="67" t="s">
        <v>1612</v>
      </c>
      <c r="E342" s="14" t="s">
        <v>119</v>
      </c>
      <c r="F342" s="14" t="s">
        <v>151</v>
      </c>
      <c r="G342" s="14" t="s">
        <v>125</v>
      </c>
      <c r="H342" s="16" t="s">
        <v>4576</v>
      </c>
      <c r="I342" s="17" t="s">
        <v>119</v>
      </c>
      <c r="J342" s="16" t="s">
        <v>120</v>
      </c>
      <c r="K342" s="17" t="s">
        <v>148</v>
      </c>
      <c r="L342" s="17" t="s">
        <v>21</v>
      </c>
      <c r="M342" s="22" t="s">
        <v>23</v>
      </c>
      <c r="N342" s="17" t="s">
        <v>21</v>
      </c>
      <c r="O342" s="17" t="s">
        <v>24</v>
      </c>
      <c r="P342" s="17" t="s">
        <v>21</v>
      </c>
      <c r="Q342" s="17" t="s">
        <v>25</v>
      </c>
      <c r="R342" s="18" t="s">
        <v>26</v>
      </c>
      <c r="S342" s="18" t="s">
        <v>21</v>
      </c>
      <c r="T342" s="2"/>
    </row>
    <row r="343" spans="1:20" ht="25.5" customHeight="1">
      <c r="A343" s="12">
        <v>126</v>
      </c>
      <c r="B343" s="1"/>
      <c r="C343" s="43" t="str">
        <f t="shared" si="34"/>
        <v>B.UUID.126</v>
      </c>
      <c r="D343" s="67" t="s">
        <v>1614</v>
      </c>
      <c r="E343" s="14" t="s">
        <v>121</v>
      </c>
      <c r="F343" s="14" t="s">
        <v>151</v>
      </c>
      <c r="G343" s="14" t="s">
        <v>125</v>
      </c>
      <c r="H343" s="16"/>
      <c r="I343" s="17" t="s">
        <v>121</v>
      </c>
      <c r="J343" s="16" t="s">
        <v>21</v>
      </c>
      <c r="K343" s="17" t="s">
        <v>148</v>
      </c>
      <c r="L343" s="17" t="s">
        <v>21</v>
      </c>
      <c r="M343" s="22" t="s">
        <v>23</v>
      </c>
      <c r="N343" s="17" t="s">
        <v>21</v>
      </c>
      <c r="O343" s="17" t="s">
        <v>24</v>
      </c>
      <c r="P343" s="17" t="s">
        <v>21</v>
      </c>
      <c r="Q343" s="17" t="s">
        <v>25</v>
      </c>
      <c r="R343" s="18" t="s">
        <v>26</v>
      </c>
      <c r="S343" s="18" t="s">
        <v>21</v>
      </c>
      <c r="T343" s="2"/>
    </row>
    <row r="344" spans="1:20" ht="25.5" customHeight="1">
      <c r="A344" s="12">
        <v>127</v>
      </c>
      <c r="B344" s="1"/>
      <c r="C344" s="43" t="str">
        <f t="shared" si="34"/>
        <v>B.UUID.127</v>
      </c>
      <c r="D344" s="14" t="s">
        <v>440</v>
      </c>
      <c r="E344" s="14" t="s">
        <v>119</v>
      </c>
      <c r="F344" s="14" t="s">
        <v>151</v>
      </c>
      <c r="G344" s="14" t="s">
        <v>125</v>
      </c>
      <c r="H344" s="16" t="s">
        <v>4577</v>
      </c>
      <c r="I344" s="17" t="s">
        <v>119</v>
      </c>
      <c r="J344" s="16" t="s">
        <v>120</v>
      </c>
      <c r="K344" s="17" t="s">
        <v>148</v>
      </c>
      <c r="L344" s="17" t="s">
        <v>21</v>
      </c>
      <c r="M344" s="22" t="s">
        <v>23</v>
      </c>
      <c r="N344" s="17" t="s">
        <v>21</v>
      </c>
      <c r="O344" s="17" t="s">
        <v>24</v>
      </c>
      <c r="P344" s="17" t="s">
        <v>21</v>
      </c>
      <c r="Q344" s="17" t="s">
        <v>25</v>
      </c>
      <c r="R344" s="18" t="s">
        <v>26</v>
      </c>
      <c r="S344" s="18" t="s">
        <v>21</v>
      </c>
      <c r="T344" s="2"/>
    </row>
    <row r="345" spans="1:20" ht="25.5" customHeight="1" thickBot="1">
      <c r="A345" s="12">
        <v>128</v>
      </c>
      <c r="B345" s="1"/>
      <c r="C345" s="43" t="str">
        <f t="shared" si="34"/>
        <v>B.UUID.128</v>
      </c>
      <c r="D345" s="14" t="s">
        <v>441</v>
      </c>
      <c r="E345" s="14" t="s">
        <v>119</v>
      </c>
      <c r="F345" s="14" t="s">
        <v>151</v>
      </c>
      <c r="G345" s="14" t="s">
        <v>125</v>
      </c>
      <c r="H345" s="16" t="s">
        <v>4578</v>
      </c>
      <c r="I345" s="17" t="s">
        <v>119</v>
      </c>
      <c r="J345" s="16" t="s">
        <v>120</v>
      </c>
      <c r="K345" s="17" t="s">
        <v>148</v>
      </c>
      <c r="L345" s="17" t="s">
        <v>21</v>
      </c>
      <c r="M345" s="22" t="s">
        <v>23</v>
      </c>
      <c r="N345" s="17" t="s">
        <v>21</v>
      </c>
      <c r="O345" s="17" t="s">
        <v>24</v>
      </c>
      <c r="P345" s="17" t="s">
        <v>21</v>
      </c>
      <c r="Q345" s="17" t="s">
        <v>25</v>
      </c>
      <c r="R345" s="18" t="s">
        <v>26</v>
      </c>
      <c r="S345" s="18" t="s">
        <v>21</v>
      </c>
      <c r="T345" s="2"/>
    </row>
    <row r="346" spans="1:20" ht="15" thickBot="1">
      <c r="A346" s="12"/>
      <c r="B346" s="1"/>
      <c r="C346" s="38" t="s">
        <v>442</v>
      </c>
      <c r="D346" s="39"/>
      <c r="E346" s="39"/>
      <c r="F346" s="39"/>
      <c r="G346" s="39"/>
      <c r="H346" s="40"/>
      <c r="I346" s="41"/>
      <c r="J346" s="41"/>
      <c r="K346" s="39"/>
      <c r="L346" s="39"/>
      <c r="M346" s="41"/>
      <c r="N346" s="39"/>
      <c r="O346" s="39"/>
      <c r="P346" s="39"/>
      <c r="Q346" s="39"/>
      <c r="R346" s="42"/>
      <c r="S346" s="42"/>
      <c r="T346" s="2"/>
    </row>
    <row r="347" spans="1:20" ht="25.5" customHeight="1">
      <c r="A347" s="12">
        <v>129</v>
      </c>
      <c r="B347" s="1"/>
      <c r="C347" s="43" t="str">
        <f t="shared" ref="C347:C356" si="35">CONCATENATE(LEFT($C$35,2),"UUID.",A347)</f>
        <v>B.UUID.129</v>
      </c>
      <c r="D347" s="14" t="s">
        <v>444</v>
      </c>
      <c r="E347" s="14" t="s">
        <v>96</v>
      </c>
      <c r="F347" s="14" t="s">
        <v>151</v>
      </c>
      <c r="G347" s="14" t="s">
        <v>125</v>
      </c>
      <c r="H347" s="16" t="s">
        <v>4583</v>
      </c>
      <c r="I347" s="17" t="s">
        <v>60</v>
      </c>
      <c r="J347" s="16" t="s">
        <v>98</v>
      </c>
      <c r="K347" s="17" t="s">
        <v>148</v>
      </c>
      <c r="L347" s="17" t="s">
        <v>21</v>
      </c>
      <c r="M347" s="22" t="s">
        <v>23</v>
      </c>
      <c r="N347" s="17" t="s">
        <v>21</v>
      </c>
      <c r="O347" s="17" t="s">
        <v>24</v>
      </c>
      <c r="P347" s="17" t="s">
        <v>21</v>
      </c>
      <c r="Q347" s="17" t="s">
        <v>25</v>
      </c>
      <c r="R347" s="18" t="s">
        <v>26</v>
      </c>
      <c r="S347" s="18" t="s">
        <v>21</v>
      </c>
      <c r="T347" s="2"/>
    </row>
    <row r="348" spans="1:20" ht="25.5" customHeight="1">
      <c r="A348" s="12">
        <v>130</v>
      </c>
      <c r="B348" s="1"/>
      <c r="C348" s="43" t="str">
        <f t="shared" si="35"/>
        <v>B.UUID.130</v>
      </c>
      <c r="D348" s="67" t="s">
        <v>1622</v>
      </c>
      <c r="E348" s="14" t="s">
        <v>83</v>
      </c>
      <c r="F348" s="14" t="s">
        <v>151</v>
      </c>
      <c r="G348" s="14" t="s">
        <v>125</v>
      </c>
      <c r="H348" s="67" t="s">
        <v>4579</v>
      </c>
      <c r="I348" s="17" t="s">
        <v>83</v>
      </c>
      <c r="J348" s="16" t="s">
        <v>21</v>
      </c>
      <c r="K348" s="17" t="s">
        <v>148</v>
      </c>
      <c r="L348" s="17" t="s">
        <v>21</v>
      </c>
      <c r="M348" s="22" t="s">
        <v>23</v>
      </c>
      <c r="N348" s="17" t="s">
        <v>21</v>
      </c>
      <c r="O348" s="17" t="s">
        <v>24</v>
      </c>
      <c r="P348" s="17" t="s">
        <v>21</v>
      </c>
      <c r="Q348" s="17" t="s">
        <v>25</v>
      </c>
      <c r="R348" s="18" t="s">
        <v>26</v>
      </c>
      <c r="S348" s="18" t="s">
        <v>21</v>
      </c>
      <c r="T348" s="2"/>
    </row>
    <row r="349" spans="1:20" ht="25.5" customHeight="1">
      <c r="A349" s="12">
        <v>131</v>
      </c>
      <c r="B349" s="1"/>
      <c r="C349" s="43" t="str">
        <f t="shared" si="35"/>
        <v>B.UUID.131</v>
      </c>
      <c r="D349" s="67" t="s">
        <v>1625</v>
      </c>
      <c r="E349" s="14" t="s">
        <v>1112</v>
      </c>
      <c r="F349" s="14" t="s">
        <v>151</v>
      </c>
      <c r="G349" s="14" t="s">
        <v>125</v>
      </c>
      <c r="H349" s="67" t="s">
        <v>4580</v>
      </c>
      <c r="I349" s="17" t="s">
        <v>1112</v>
      </c>
      <c r="J349" s="16" t="s">
        <v>21</v>
      </c>
      <c r="K349" s="17" t="s">
        <v>148</v>
      </c>
      <c r="L349" s="17" t="s">
        <v>21</v>
      </c>
      <c r="M349" s="22" t="s">
        <v>23</v>
      </c>
      <c r="N349" s="17" t="s">
        <v>21</v>
      </c>
      <c r="O349" s="17" t="s">
        <v>24</v>
      </c>
      <c r="P349" s="17" t="s">
        <v>21</v>
      </c>
      <c r="Q349" s="17" t="s">
        <v>25</v>
      </c>
      <c r="R349" s="18" t="s">
        <v>26</v>
      </c>
      <c r="S349" s="18" t="s">
        <v>21</v>
      </c>
      <c r="T349" s="2"/>
    </row>
    <row r="350" spans="1:20" ht="25.5" customHeight="1">
      <c r="A350" s="12">
        <v>132</v>
      </c>
      <c r="B350" s="1"/>
      <c r="C350" s="43" t="str">
        <f t="shared" si="35"/>
        <v>B.UUID.132</v>
      </c>
      <c r="D350" s="67" t="s">
        <v>1627</v>
      </c>
      <c r="E350" s="14" t="s">
        <v>121</v>
      </c>
      <c r="F350" s="14" t="s">
        <v>151</v>
      </c>
      <c r="G350" s="14" t="s">
        <v>125</v>
      </c>
      <c r="H350" s="16"/>
      <c r="I350" s="17" t="s">
        <v>121</v>
      </c>
      <c r="J350" s="16" t="s">
        <v>21</v>
      </c>
      <c r="K350" s="17" t="s">
        <v>148</v>
      </c>
      <c r="L350" s="17" t="s">
        <v>21</v>
      </c>
      <c r="M350" s="22" t="s">
        <v>23</v>
      </c>
      <c r="N350" s="17" t="s">
        <v>21</v>
      </c>
      <c r="O350" s="17" t="s">
        <v>24</v>
      </c>
      <c r="P350" s="17" t="s">
        <v>21</v>
      </c>
      <c r="Q350" s="17" t="s">
        <v>25</v>
      </c>
      <c r="R350" s="18" t="s">
        <v>26</v>
      </c>
      <c r="S350" s="18" t="s">
        <v>21</v>
      </c>
      <c r="T350" s="2"/>
    </row>
    <row r="351" spans="1:20" ht="25.5" customHeight="1">
      <c r="A351" s="12">
        <v>133</v>
      </c>
      <c r="B351" s="1"/>
      <c r="C351" s="43" t="str">
        <f t="shared" si="35"/>
        <v>B.UUID.133</v>
      </c>
      <c r="D351" s="14" t="s">
        <v>445</v>
      </c>
      <c r="E351" s="14" t="s">
        <v>119</v>
      </c>
      <c r="F351" s="14" t="s">
        <v>151</v>
      </c>
      <c r="G351" s="14" t="s">
        <v>125</v>
      </c>
      <c r="H351" s="16" t="s">
        <v>4584</v>
      </c>
      <c r="I351" s="17" t="s">
        <v>119</v>
      </c>
      <c r="J351" s="16" t="s">
        <v>120</v>
      </c>
      <c r="K351" s="17" t="s">
        <v>148</v>
      </c>
      <c r="L351" s="17" t="s">
        <v>21</v>
      </c>
      <c r="M351" s="22" t="s">
        <v>23</v>
      </c>
      <c r="N351" s="17" t="s">
        <v>21</v>
      </c>
      <c r="O351" s="17" t="s">
        <v>24</v>
      </c>
      <c r="P351" s="17" t="s">
        <v>21</v>
      </c>
      <c r="Q351" s="17" t="s">
        <v>25</v>
      </c>
      <c r="R351" s="18" t="s">
        <v>26</v>
      </c>
      <c r="S351" s="18" t="s">
        <v>21</v>
      </c>
      <c r="T351" s="2"/>
    </row>
    <row r="352" spans="1:20" ht="25.5" customHeight="1">
      <c r="A352" s="12">
        <v>134</v>
      </c>
      <c r="B352" s="1"/>
      <c r="C352" s="43" t="str">
        <f t="shared" si="35"/>
        <v>B.UUID.134</v>
      </c>
      <c r="D352" s="14" t="s">
        <v>446</v>
      </c>
      <c r="E352" s="14" t="s">
        <v>121</v>
      </c>
      <c r="F352" s="14" t="s">
        <v>151</v>
      </c>
      <c r="G352" s="14" t="s">
        <v>125</v>
      </c>
      <c r="H352" s="16" t="s">
        <v>122</v>
      </c>
      <c r="I352" s="17" t="s">
        <v>121</v>
      </c>
      <c r="J352" s="16" t="s">
        <v>21</v>
      </c>
      <c r="K352" s="17" t="s">
        <v>148</v>
      </c>
      <c r="L352" s="17" t="s">
        <v>21</v>
      </c>
      <c r="M352" s="22" t="s">
        <v>23</v>
      </c>
      <c r="N352" s="17" t="s">
        <v>21</v>
      </c>
      <c r="O352" s="17" t="s">
        <v>24</v>
      </c>
      <c r="P352" s="17" t="s">
        <v>21</v>
      </c>
      <c r="Q352" s="17" t="s">
        <v>25</v>
      </c>
      <c r="R352" s="18" t="s">
        <v>26</v>
      </c>
      <c r="S352" s="18" t="s">
        <v>21</v>
      </c>
      <c r="T352" s="2"/>
    </row>
    <row r="353" spans="1:20" ht="25.5" customHeight="1">
      <c r="A353" s="12">
        <v>135</v>
      </c>
      <c r="B353" s="1"/>
      <c r="C353" s="43" t="str">
        <f t="shared" si="35"/>
        <v>B.UUID.135</v>
      </c>
      <c r="D353" s="67" t="s">
        <v>1631</v>
      </c>
      <c r="E353" s="14" t="s">
        <v>119</v>
      </c>
      <c r="F353" s="14" t="s">
        <v>151</v>
      </c>
      <c r="G353" s="14" t="s">
        <v>125</v>
      </c>
      <c r="H353" s="16" t="s">
        <v>447</v>
      </c>
      <c r="I353" s="17" t="s">
        <v>119</v>
      </c>
      <c r="J353" s="16" t="s">
        <v>120</v>
      </c>
      <c r="K353" s="17" t="s">
        <v>148</v>
      </c>
      <c r="L353" s="17" t="s">
        <v>21</v>
      </c>
      <c r="M353" s="22" t="s">
        <v>23</v>
      </c>
      <c r="N353" s="17" t="s">
        <v>21</v>
      </c>
      <c r="O353" s="17" t="s">
        <v>24</v>
      </c>
      <c r="P353" s="17" t="s">
        <v>21</v>
      </c>
      <c r="Q353" s="17" t="s">
        <v>25</v>
      </c>
      <c r="R353" s="18" t="s">
        <v>26</v>
      </c>
      <c r="S353" s="18" t="s">
        <v>21</v>
      </c>
      <c r="T353" s="2"/>
    </row>
    <row r="354" spans="1:20" ht="25.5" customHeight="1">
      <c r="A354" s="12">
        <v>136</v>
      </c>
      <c r="B354" s="1"/>
      <c r="C354" s="43" t="str">
        <f t="shared" si="35"/>
        <v>B.UUID.136</v>
      </c>
      <c r="D354" s="67" t="s">
        <v>1633</v>
      </c>
      <c r="E354" s="14" t="s">
        <v>121</v>
      </c>
      <c r="F354" s="14" t="s">
        <v>151</v>
      </c>
      <c r="G354" s="14" t="s">
        <v>125</v>
      </c>
      <c r="H354" s="16"/>
      <c r="I354" s="17" t="s">
        <v>121</v>
      </c>
      <c r="J354" s="16" t="s">
        <v>21</v>
      </c>
      <c r="K354" s="17" t="s">
        <v>148</v>
      </c>
      <c r="L354" s="17" t="s">
        <v>21</v>
      </c>
      <c r="M354" s="22" t="s">
        <v>23</v>
      </c>
      <c r="N354" s="17" t="s">
        <v>21</v>
      </c>
      <c r="O354" s="17" t="s">
        <v>24</v>
      </c>
      <c r="P354" s="17" t="s">
        <v>21</v>
      </c>
      <c r="Q354" s="17" t="s">
        <v>25</v>
      </c>
      <c r="R354" s="18" t="s">
        <v>26</v>
      </c>
      <c r="S354" s="18" t="s">
        <v>21</v>
      </c>
      <c r="T354" s="2"/>
    </row>
    <row r="355" spans="1:20" ht="25.5" customHeight="1">
      <c r="A355" s="12">
        <v>137</v>
      </c>
      <c r="B355" s="1"/>
      <c r="C355" s="43" t="str">
        <f t="shared" si="35"/>
        <v>B.UUID.137</v>
      </c>
      <c r="D355" s="14" t="s">
        <v>448</v>
      </c>
      <c r="E355" s="14" t="s">
        <v>119</v>
      </c>
      <c r="F355" s="14" t="s">
        <v>151</v>
      </c>
      <c r="G355" s="14" t="s">
        <v>125</v>
      </c>
      <c r="H355" s="16" t="s">
        <v>4581</v>
      </c>
      <c r="I355" s="17" t="s">
        <v>119</v>
      </c>
      <c r="J355" s="16" t="s">
        <v>120</v>
      </c>
      <c r="K355" s="17" t="s">
        <v>148</v>
      </c>
      <c r="L355" s="17" t="s">
        <v>21</v>
      </c>
      <c r="M355" s="22" t="s">
        <v>23</v>
      </c>
      <c r="N355" s="17" t="s">
        <v>21</v>
      </c>
      <c r="O355" s="17" t="s">
        <v>24</v>
      </c>
      <c r="P355" s="17" t="s">
        <v>21</v>
      </c>
      <c r="Q355" s="17" t="s">
        <v>25</v>
      </c>
      <c r="R355" s="18" t="s">
        <v>26</v>
      </c>
      <c r="S355" s="18" t="s">
        <v>21</v>
      </c>
      <c r="T355" s="2"/>
    </row>
    <row r="356" spans="1:20" ht="25.5" customHeight="1" thickBot="1">
      <c r="A356" s="12">
        <v>138</v>
      </c>
      <c r="B356" s="1"/>
      <c r="C356" s="43" t="str">
        <f t="shared" si="35"/>
        <v>B.UUID.138</v>
      </c>
      <c r="D356" s="14" t="s">
        <v>449</v>
      </c>
      <c r="E356" s="14" t="s">
        <v>119</v>
      </c>
      <c r="F356" s="14" t="s">
        <v>151</v>
      </c>
      <c r="G356" s="14" t="s">
        <v>125</v>
      </c>
      <c r="H356" s="16" t="s">
        <v>4582</v>
      </c>
      <c r="I356" s="17" t="s">
        <v>119</v>
      </c>
      <c r="J356" s="16" t="s">
        <v>120</v>
      </c>
      <c r="K356" s="17" t="s">
        <v>148</v>
      </c>
      <c r="L356" s="17" t="s">
        <v>21</v>
      </c>
      <c r="M356" s="22" t="s">
        <v>23</v>
      </c>
      <c r="N356" s="17" t="s">
        <v>21</v>
      </c>
      <c r="O356" s="17" t="s">
        <v>24</v>
      </c>
      <c r="P356" s="17" t="s">
        <v>21</v>
      </c>
      <c r="Q356" s="17" t="s">
        <v>25</v>
      </c>
      <c r="R356" s="18" t="s">
        <v>26</v>
      </c>
      <c r="S356" s="18" t="s">
        <v>21</v>
      </c>
      <c r="T356" s="2"/>
    </row>
    <row r="357" spans="1:20" ht="15" thickBot="1">
      <c r="A357" s="12"/>
      <c r="B357" s="1"/>
      <c r="C357" s="45" t="s">
        <v>450</v>
      </c>
      <c r="D357" s="46"/>
      <c r="E357" s="46"/>
      <c r="F357" s="46"/>
      <c r="G357" s="46"/>
      <c r="H357" s="47"/>
      <c r="I357" s="48"/>
      <c r="J357" s="48"/>
      <c r="K357" s="46"/>
      <c r="L357" s="46"/>
      <c r="M357" s="48"/>
      <c r="N357" s="46"/>
      <c r="O357" s="46"/>
      <c r="P357" s="46"/>
      <c r="Q357" s="46"/>
      <c r="R357" s="49"/>
      <c r="S357" s="49"/>
      <c r="T357" s="2"/>
    </row>
    <row r="358" spans="1:20" ht="25.5" customHeight="1">
      <c r="A358" s="12">
        <v>139</v>
      </c>
      <c r="B358" s="1"/>
      <c r="C358" s="43" t="str">
        <f t="shared" ref="C358:C414" si="36">CONCATENATE(LEFT($C$35,2),"UUID.",A358)</f>
        <v>B.UUID.139</v>
      </c>
      <c r="D358" s="14" t="s">
        <v>451</v>
      </c>
      <c r="E358" s="14" t="s">
        <v>124</v>
      </c>
      <c r="F358" s="14" t="s">
        <v>151</v>
      </c>
      <c r="G358" s="14" t="s">
        <v>125</v>
      </c>
      <c r="H358" s="16" t="s">
        <v>452</v>
      </c>
      <c r="I358" s="17" t="s">
        <v>60</v>
      </c>
      <c r="J358" s="16" t="s">
        <v>126</v>
      </c>
      <c r="K358" s="17" t="s">
        <v>434</v>
      </c>
      <c r="L358" s="17" t="s">
        <v>21</v>
      </c>
      <c r="M358" s="22" t="e">
        <f>"Démandé si pour question " &amp;#REF!&amp; ", Réponse = 1.Oui "</f>
        <v>#REF!</v>
      </c>
      <c r="N358" s="17" t="s">
        <v>21</v>
      </c>
      <c r="O358" s="17" t="s">
        <v>24</v>
      </c>
      <c r="P358" s="17" t="s">
        <v>21</v>
      </c>
      <c r="Q358" s="17" t="s">
        <v>25</v>
      </c>
      <c r="R358" s="18" t="s">
        <v>26</v>
      </c>
      <c r="S358" s="18" t="s">
        <v>337</v>
      </c>
      <c r="T358" s="2"/>
    </row>
    <row r="359" spans="1:20" ht="25.5" customHeight="1">
      <c r="A359" s="12">
        <f t="shared" ref="A359:A362" si="37">A358+1</f>
        <v>140</v>
      </c>
      <c r="B359" s="1"/>
      <c r="C359" s="43" t="str">
        <f t="shared" si="36"/>
        <v>B.UUID.140</v>
      </c>
      <c r="D359" s="14" t="s">
        <v>453</v>
      </c>
      <c r="E359" s="14" t="s">
        <v>127</v>
      </c>
      <c r="F359" s="14" t="s">
        <v>151</v>
      </c>
      <c r="G359" s="14" t="s">
        <v>125</v>
      </c>
      <c r="H359" s="16" t="s">
        <v>454</v>
      </c>
      <c r="I359" s="17" t="s">
        <v>92</v>
      </c>
      <c r="J359" s="16" t="s">
        <v>128</v>
      </c>
      <c r="K359" s="17" t="s">
        <v>434</v>
      </c>
      <c r="L359" s="17" t="s">
        <v>21</v>
      </c>
      <c r="M359" s="22" t="str">
        <f>"Démandé si pour question " &amp;C358&amp; ", Réponse = 2. Oui, les prix augmenteront."</f>
        <v>Démandé si pour question B.UUID.139, Réponse = 2. Oui, les prix augmenteront.</v>
      </c>
      <c r="N359" s="17" t="s">
        <v>21</v>
      </c>
      <c r="O359" s="17" t="s">
        <v>24</v>
      </c>
      <c r="P359" s="17" t="s">
        <v>21</v>
      </c>
      <c r="Q359" s="17" t="s">
        <v>25</v>
      </c>
      <c r="R359" s="18" t="s">
        <v>26</v>
      </c>
      <c r="S359" s="18" t="s">
        <v>337</v>
      </c>
      <c r="T359" s="2"/>
    </row>
    <row r="360" spans="1:20" ht="25.5" customHeight="1">
      <c r="A360" s="12">
        <f t="shared" si="37"/>
        <v>141</v>
      </c>
      <c r="B360" s="1"/>
      <c r="C360" s="43" t="str">
        <f t="shared" si="36"/>
        <v>B.UUID.141</v>
      </c>
      <c r="D360" s="14" t="s">
        <v>455</v>
      </c>
      <c r="E360" s="14" t="s">
        <v>83</v>
      </c>
      <c r="F360" s="14" t="s">
        <v>151</v>
      </c>
      <c r="G360" s="14" t="s">
        <v>125</v>
      </c>
      <c r="H360" s="16" t="s">
        <v>50</v>
      </c>
      <c r="I360" s="17" t="s">
        <v>83</v>
      </c>
      <c r="J360" s="16" t="s">
        <v>83</v>
      </c>
      <c r="K360" s="17" t="s">
        <v>434</v>
      </c>
      <c r="L360" s="17" t="s">
        <v>21</v>
      </c>
      <c r="M360" s="22" t="str">
        <f>"Démandé si pour question " &amp;C359&amp; ", Réponse = 11.Autre."</f>
        <v>Démandé si pour question B.UUID.140, Réponse = 11.Autre.</v>
      </c>
      <c r="N360" s="17" t="s">
        <v>21</v>
      </c>
      <c r="O360" s="17" t="s">
        <v>24</v>
      </c>
      <c r="P360" s="17" t="s">
        <v>21</v>
      </c>
      <c r="Q360" s="17" t="s">
        <v>25</v>
      </c>
      <c r="R360" s="18" t="s">
        <v>26</v>
      </c>
      <c r="S360" s="18" t="s">
        <v>337</v>
      </c>
      <c r="T360" s="2"/>
    </row>
    <row r="361" spans="1:20" ht="25.5" customHeight="1">
      <c r="A361" s="12">
        <f t="shared" si="37"/>
        <v>142</v>
      </c>
      <c r="B361" s="1"/>
      <c r="C361" s="43" t="str">
        <f t="shared" si="36"/>
        <v>B.UUID.142</v>
      </c>
      <c r="D361" s="14" t="s">
        <v>456</v>
      </c>
      <c r="E361" s="14" t="s">
        <v>129</v>
      </c>
      <c r="F361" s="14" t="s">
        <v>151</v>
      </c>
      <c r="G361" s="14" t="s">
        <v>125</v>
      </c>
      <c r="H361" s="16" t="s">
        <v>457</v>
      </c>
      <c r="I361" s="17" t="s">
        <v>92</v>
      </c>
      <c r="J361" s="16" t="s">
        <v>130</v>
      </c>
      <c r="K361" s="17" t="s">
        <v>434</v>
      </c>
      <c r="L361" s="17" t="s">
        <v>21</v>
      </c>
      <c r="M361" s="22" t="str">
        <f>"Démandé si pour question " &amp;C358&amp; ", Réponse = 2. Oui, les prix augmenteront."</f>
        <v>Démandé si pour question B.UUID.139, Réponse = 2. Oui, les prix augmenteront.</v>
      </c>
      <c r="N361" s="17" t="s">
        <v>21</v>
      </c>
      <c r="O361" s="17" t="s">
        <v>24</v>
      </c>
      <c r="P361" s="17" t="s">
        <v>21</v>
      </c>
      <c r="Q361" s="17" t="s">
        <v>25</v>
      </c>
      <c r="R361" s="18" t="s">
        <v>26</v>
      </c>
      <c r="S361" s="18" t="s">
        <v>337</v>
      </c>
      <c r="T361" s="2"/>
    </row>
    <row r="362" spans="1:20" ht="25.5" customHeight="1" thickBot="1">
      <c r="A362" s="12">
        <f t="shared" si="37"/>
        <v>143</v>
      </c>
      <c r="B362" s="1"/>
      <c r="C362" s="43" t="str">
        <f t="shared" si="36"/>
        <v>B.UUID.143</v>
      </c>
      <c r="D362" s="14" t="s">
        <v>458</v>
      </c>
      <c r="E362" s="14" t="s">
        <v>83</v>
      </c>
      <c r="F362" s="14" t="s">
        <v>151</v>
      </c>
      <c r="G362" s="14" t="s">
        <v>125</v>
      </c>
      <c r="H362" s="16" t="s">
        <v>50</v>
      </c>
      <c r="I362" s="17" t="s">
        <v>83</v>
      </c>
      <c r="J362" s="16" t="s">
        <v>83</v>
      </c>
      <c r="K362" s="17" t="s">
        <v>434</v>
      </c>
      <c r="L362" s="17" t="s">
        <v>21</v>
      </c>
      <c r="M362" s="22" t="str">
        <f>"Démandé si pour question " &amp;C361&amp; ", Réponse = 12.Autre."</f>
        <v>Démandé si pour question B.UUID.142, Réponse = 12.Autre.</v>
      </c>
      <c r="N362" s="17" t="s">
        <v>21</v>
      </c>
      <c r="O362" s="17" t="s">
        <v>24</v>
      </c>
      <c r="P362" s="17" t="s">
        <v>21</v>
      </c>
      <c r="Q362" s="17" t="s">
        <v>25</v>
      </c>
      <c r="R362" s="18" t="s">
        <v>26</v>
      </c>
      <c r="S362" s="18" t="s">
        <v>337</v>
      </c>
      <c r="T362" s="2"/>
    </row>
    <row r="363" spans="1:20" ht="15" thickBot="1">
      <c r="A363" s="12"/>
      <c r="B363" s="1"/>
      <c r="C363" s="45" t="s">
        <v>459</v>
      </c>
      <c r="D363" s="46"/>
      <c r="E363" s="46"/>
      <c r="F363" s="46"/>
      <c r="G363" s="46"/>
      <c r="H363" s="47"/>
      <c r="I363" s="48"/>
      <c r="J363" s="48"/>
      <c r="K363" s="46"/>
      <c r="L363" s="46"/>
      <c r="M363" s="48"/>
      <c r="N363" s="46"/>
      <c r="O363" s="46"/>
      <c r="P363" s="46"/>
      <c r="Q363" s="46"/>
      <c r="R363" s="49"/>
      <c r="S363" s="49"/>
      <c r="T363" s="2"/>
    </row>
    <row r="364" spans="1:20" ht="25" customHeight="1">
      <c r="A364" s="12">
        <f>A362+1</f>
        <v>144</v>
      </c>
      <c r="B364" s="1"/>
      <c r="C364" s="43" t="str">
        <f t="shared" si="36"/>
        <v>B.UUID.144</v>
      </c>
      <c r="D364" s="14" t="s">
        <v>460</v>
      </c>
      <c r="E364" s="14" t="s">
        <v>131</v>
      </c>
      <c r="F364" s="14" t="s">
        <v>151</v>
      </c>
      <c r="G364" s="14" t="s">
        <v>125</v>
      </c>
      <c r="H364" s="16" t="s">
        <v>461</v>
      </c>
      <c r="I364" s="17" t="s">
        <v>60</v>
      </c>
      <c r="J364" s="16" t="s">
        <v>132</v>
      </c>
      <c r="K364" s="17" t="s">
        <v>434</v>
      </c>
      <c r="L364" s="17" t="s">
        <v>21</v>
      </c>
      <c r="M364" s="22" t="e">
        <f>M358</f>
        <v>#REF!</v>
      </c>
      <c r="N364" s="17" t="s">
        <v>21</v>
      </c>
      <c r="O364" s="17" t="s">
        <v>24</v>
      </c>
      <c r="P364" s="17" t="s">
        <v>21</v>
      </c>
      <c r="Q364" s="17" t="s">
        <v>25</v>
      </c>
      <c r="R364" s="18" t="s">
        <v>26</v>
      </c>
      <c r="S364" s="18" t="s">
        <v>21</v>
      </c>
      <c r="T364" s="2"/>
    </row>
    <row r="365" spans="1:20" ht="25" customHeight="1">
      <c r="A365" s="12">
        <f t="shared" ref="A365:A377" si="38">A364+1</f>
        <v>145</v>
      </c>
      <c r="B365" s="1"/>
      <c r="C365" s="43" t="str">
        <f t="shared" si="36"/>
        <v>B.UUID.145</v>
      </c>
      <c r="D365" s="14" t="s">
        <v>462</v>
      </c>
      <c r="E365" s="14" t="s">
        <v>83</v>
      </c>
      <c r="F365" s="14" t="s">
        <v>151</v>
      </c>
      <c r="G365" s="14" t="s">
        <v>125</v>
      </c>
      <c r="H365" s="16" t="s">
        <v>50</v>
      </c>
      <c r="I365" s="17" t="s">
        <v>83</v>
      </c>
      <c r="J365" s="16" t="s">
        <v>83</v>
      </c>
      <c r="K365" s="17" t="s">
        <v>434</v>
      </c>
      <c r="L365" s="17" t="s">
        <v>21</v>
      </c>
      <c r="M365" s="22" t="str">
        <f>"Démandé si pour question " &amp;C364&amp; ", Réponse = 3.Autre."</f>
        <v>Démandé si pour question B.UUID.144, Réponse = 3.Autre.</v>
      </c>
      <c r="N365" s="17" t="s">
        <v>21</v>
      </c>
      <c r="O365" s="17" t="s">
        <v>24</v>
      </c>
      <c r="P365" s="17" t="s">
        <v>21</v>
      </c>
      <c r="Q365" s="17" t="s">
        <v>25</v>
      </c>
      <c r="R365" s="18" t="s">
        <v>26</v>
      </c>
      <c r="S365" s="18" t="s">
        <v>21</v>
      </c>
      <c r="T365" s="2"/>
    </row>
    <row r="366" spans="1:20" ht="25" customHeight="1">
      <c r="A366" s="12">
        <f t="shared" si="38"/>
        <v>146</v>
      </c>
      <c r="B366" s="1"/>
      <c r="C366" s="43" t="str">
        <f t="shared" si="36"/>
        <v>B.UUID.146</v>
      </c>
      <c r="D366" s="14" t="s">
        <v>463</v>
      </c>
      <c r="E366" s="14" t="s">
        <v>133</v>
      </c>
      <c r="F366" s="14" t="s">
        <v>151</v>
      </c>
      <c r="G366" s="14" t="s">
        <v>125</v>
      </c>
      <c r="H366" s="16" t="s">
        <v>464</v>
      </c>
      <c r="I366" s="17" t="s">
        <v>60</v>
      </c>
      <c r="J366" s="16" t="s">
        <v>134</v>
      </c>
      <c r="K366" s="17" t="s">
        <v>434</v>
      </c>
      <c r="L366" s="17" t="s">
        <v>21</v>
      </c>
      <c r="M366" s="22" t="str">
        <f>"Démandé si pour question " &amp;C364&amp; ", Réponse = 1.Oui."</f>
        <v>Démandé si pour question B.UUID.144, Réponse = 1.Oui.</v>
      </c>
      <c r="N366" s="17" t="s">
        <v>21</v>
      </c>
      <c r="O366" s="17" t="s">
        <v>24</v>
      </c>
      <c r="P366" s="17" t="s">
        <v>21</v>
      </c>
      <c r="Q366" s="17" t="s">
        <v>25</v>
      </c>
      <c r="R366" s="18" t="s">
        <v>26</v>
      </c>
      <c r="S366" s="18" t="s">
        <v>21</v>
      </c>
      <c r="T366" s="2"/>
    </row>
    <row r="367" spans="1:20" ht="25" customHeight="1">
      <c r="A367" s="12">
        <f t="shared" si="38"/>
        <v>147</v>
      </c>
      <c r="B367" s="1"/>
      <c r="C367" s="43" t="str">
        <f t="shared" si="36"/>
        <v>B.UUID.147</v>
      </c>
      <c r="D367" s="14" t="s">
        <v>465</v>
      </c>
      <c r="E367" s="14" t="s">
        <v>83</v>
      </c>
      <c r="F367" s="14" t="s">
        <v>151</v>
      </c>
      <c r="G367" s="14" t="s">
        <v>125</v>
      </c>
      <c r="H367" s="16" t="s">
        <v>50</v>
      </c>
      <c r="I367" s="17" t="s">
        <v>83</v>
      </c>
      <c r="J367" s="16" t="s">
        <v>83</v>
      </c>
      <c r="K367" s="17" t="s">
        <v>434</v>
      </c>
      <c r="L367" s="17" t="s">
        <v>21</v>
      </c>
      <c r="M367" s="22" t="str">
        <f>"Démandé si pour question " &amp;C366&amp; ", Réponse = Autre."</f>
        <v>Démandé si pour question B.UUID.146, Réponse = Autre.</v>
      </c>
      <c r="N367" s="17" t="s">
        <v>21</v>
      </c>
      <c r="O367" s="17" t="s">
        <v>24</v>
      </c>
      <c r="P367" s="17" t="s">
        <v>21</v>
      </c>
      <c r="Q367" s="17" t="s">
        <v>25</v>
      </c>
      <c r="R367" s="18" t="s">
        <v>26</v>
      </c>
      <c r="S367" s="18" t="s">
        <v>21</v>
      </c>
      <c r="T367" s="2"/>
    </row>
    <row r="368" spans="1:20" ht="25" customHeight="1">
      <c r="A368" s="12">
        <f t="shared" si="38"/>
        <v>148</v>
      </c>
      <c r="B368" s="1"/>
      <c r="C368" s="43" t="str">
        <f t="shared" si="36"/>
        <v>B.UUID.148</v>
      </c>
      <c r="D368" s="14" t="s">
        <v>466</v>
      </c>
      <c r="E368" s="14" t="s">
        <v>133</v>
      </c>
      <c r="F368" s="14" t="s">
        <v>151</v>
      </c>
      <c r="G368" s="14" t="s">
        <v>125</v>
      </c>
      <c r="H368" s="16" t="s">
        <v>467</v>
      </c>
      <c r="I368" s="17" t="s">
        <v>60</v>
      </c>
      <c r="J368" s="16" t="s">
        <v>135</v>
      </c>
      <c r="K368" s="17" t="s">
        <v>434</v>
      </c>
      <c r="L368" s="17" t="s">
        <v>21</v>
      </c>
      <c r="M368" s="22" t="str">
        <f>"Démandé si pour question " &amp;C364&amp; ", Réponse = 2.Non."</f>
        <v>Démandé si pour question B.UUID.144, Réponse = 2.Non.</v>
      </c>
      <c r="N368" s="17" t="s">
        <v>21</v>
      </c>
      <c r="O368" s="17" t="s">
        <v>24</v>
      </c>
      <c r="P368" s="17" t="s">
        <v>21</v>
      </c>
      <c r="Q368" s="17" t="s">
        <v>25</v>
      </c>
      <c r="R368" s="18" t="s">
        <v>26</v>
      </c>
      <c r="S368" s="18" t="s">
        <v>21</v>
      </c>
      <c r="T368" s="2"/>
    </row>
    <row r="369" spans="1:20" ht="25" customHeight="1">
      <c r="A369" s="12">
        <f t="shared" si="38"/>
        <v>149</v>
      </c>
      <c r="B369" s="1"/>
      <c r="C369" s="43" t="str">
        <f t="shared" si="36"/>
        <v>B.UUID.149</v>
      </c>
      <c r="D369" s="14" t="s">
        <v>468</v>
      </c>
      <c r="E369" s="14" t="s">
        <v>83</v>
      </c>
      <c r="F369" s="14" t="s">
        <v>151</v>
      </c>
      <c r="G369" s="14" t="s">
        <v>125</v>
      </c>
      <c r="H369" s="16" t="s">
        <v>50</v>
      </c>
      <c r="I369" s="17" t="s">
        <v>83</v>
      </c>
      <c r="J369" s="16" t="s">
        <v>83</v>
      </c>
      <c r="K369" s="17" t="s">
        <v>434</v>
      </c>
      <c r="L369" s="17" t="s">
        <v>21</v>
      </c>
      <c r="M369" s="22" t="str">
        <f>"Démandé si pour question " &amp;C368&amp; ", Réponse = Autre."</f>
        <v>Démandé si pour question B.UUID.148, Réponse = Autre.</v>
      </c>
      <c r="N369" s="17" t="s">
        <v>21</v>
      </c>
      <c r="O369" s="17" t="s">
        <v>24</v>
      </c>
      <c r="P369" s="17" t="s">
        <v>21</v>
      </c>
      <c r="Q369" s="17" t="s">
        <v>25</v>
      </c>
      <c r="R369" s="18" t="s">
        <v>26</v>
      </c>
      <c r="S369" s="18" t="s">
        <v>21</v>
      </c>
      <c r="T369" s="2"/>
    </row>
    <row r="370" spans="1:20" ht="25" customHeight="1">
      <c r="A370" s="12">
        <f t="shared" si="38"/>
        <v>150</v>
      </c>
      <c r="B370" s="1"/>
      <c r="C370" s="43" t="str">
        <f t="shared" si="36"/>
        <v>B.UUID.150</v>
      </c>
      <c r="D370" s="14" t="s">
        <v>469</v>
      </c>
      <c r="E370" s="14" t="s">
        <v>131</v>
      </c>
      <c r="F370" s="14" t="s">
        <v>151</v>
      </c>
      <c r="G370" s="14" t="s">
        <v>125</v>
      </c>
      <c r="H370" s="16" t="s">
        <v>470</v>
      </c>
      <c r="I370" s="17" t="s">
        <v>60</v>
      </c>
      <c r="J370" s="25" t="s">
        <v>132</v>
      </c>
      <c r="K370" s="17" t="s">
        <v>434</v>
      </c>
      <c r="L370" s="17" t="s">
        <v>21</v>
      </c>
      <c r="M370" s="22" t="e">
        <f>M358</f>
        <v>#REF!</v>
      </c>
      <c r="N370" s="17" t="s">
        <v>21</v>
      </c>
      <c r="O370" s="17" t="s">
        <v>24</v>
      </c>
      <c r="P370" s="17" t="s">
        <v>21</v>
      </c>
      <c r="Q370" s="17" t="s">
        <v>25</v>
      </c>
      <c r="R370" s="18" t="s">
        <v>26</v>
      </c>
      <c r="S370" s="18" t="s">
        <v>21</v>
      </c>
      <c r="T370" s="2"/>
    </row>
    <row r="371" spans="1:20" ht="25" customHeight="1">
      <c r="A371" s="12">
        <f t="shared" si="38"/>
        <v>151</v>
      </c>
      <c r="B371" s="1"/>
      <c r="C371" s="43" t="str">
        <f t="shared" si="36"/>
        <v>B.UUID.151</v>
      </c>
      <c r="D371" s="14" t="s">
        <v>471</v>
      </c>
      <c r="E371" s="14" t="s">
        <v>472</v>
      </c>
      <c r="F371" s="14" t="s">
        <v>151</v>
      </c>
      <c r="G371" s="14" t="s">
        <v>125</v>
      </c>
      <c r="H371" s="16" t="s">
        <v>137</v>
      </c>
      <c r="I371" s="17" t="s">
        <v>92</v>
      </c>
      <c r="J371" s="25" t="s">
        <v>473</v>
      </c>
      <c r="K371" s="17" t="s">
        <v>434</v>
      </c>
      <c r="L371" s="17" t="s">
        <v>139</v>
      </c>
      <c r="M371" s="17" t="s">
        <v>23</v>
      </c>
      <c r="N371" s="17" t="s">
        <v>21</v>
      </c>
      <c r="O371" s="17" t="s">
        <v>24</v>
      </c>
      <c r="P371" s="17" t="s">
        <v>21</v>
      </c>
      <c r="Q371" s="17" t="s">
        <v>25</v>
      </c>
      <c r="R371" s="18" t="s">
        <v>26</v>
      </c>
      <c r="S371" s="18" t="s">
        <v>21</v>
      </c>
      <c r="T371" s="2"/>
    </row>
    <row r="372" spans="1:20" ht="25" customHeight="1">
      <c r="A372" s="12">
        <f t="shared" si="38"/>
        <v>152</v>
      </c>
      <c r="B372" s="1"/>
      <c r="C372" s="43" t="str">
        <f t="shared" si="36"/>
        <v>B.UUID.152</v>
      </c>
      <c r="D372" s="14" t="s">
        <v>474</v>
      </c>
      <c r="E372" s="14" t="s">
        <v>472</v>
      </c>
      <c r="F372" s="14" t="s">
        <v>151</v>
      </c>
      <c r="G372" s="14" t="s">
        <v>125</v>
      </c>
      <c r="H372" s="16" t="s">
        <v>140</v>
      </c>
      <c r="I372" s="17" t="s">
        <v>92</v>
      </c>
      <c r="J372" s="25" t="s">
        <v>473</v>
      </c>
      <c r="K372" s="17" t="s">
        <v>434</v>
      </c>
      <c r="L372" s="17" t="s">
        <v>139</v>
      </c>
      <c r="M372" s="17" t="s">
        <v>23</v>
      </c>
      <c r="N372" s="17" t="s">
        <v>21</v>
      </c>
      <c r="O372" s="17" t="s">
        <v>24</v>
      </c>
      <c r="P372" s="17" t="s">
        <v>21</v>
      </c>
      <c r="Q372" s="17" t="s">
        <v>25</v>
      </c>
      <c r="R372" s="18" t="s">
        <v>26</v>
      </c>
      <c r="S372" s="18" t="s">
        <v>21</v>
      </c>
      <c r="T372" s="2"/>
    </row>
    <row r="373" spans="1:20" ht="25" customHeight="1">
      <c r="A373" s="12">
        <f t="shared" si="38"/>
        <v>153</v>
      </c>
      <c r="B373" s="1"/>
      <c r="C373" s="43" t="str">
        <f t="shared" si="36"/>
        <v>B.UUID.153</v>
      </c>
      <c r="D373" s="14" t="s">
        <v>475</v>
      </c>
      <c r="E373" s="14" t="s">
        <v>141</v>
      </c>
      <c r="F373" s="14" t="s">
        <v>151</v>
      </c>
      <c r="G373" s="14" t="s">
        <v>125</v>
      </c>
      <c r="H373" s="16" t="s">
        <v>142</v>
      </c>
      <c r="I373" s="17" t="s">
        <v>60</v>
      </c>
      <c r="J373" s="25" t="s">
        <v>473</v>
      </c>
      <c r="K373" s="17" t="s">
        <v>434</v>
      </c>
      <c r="L373" s="17" t="s">
        <v>21</v>
      </c>
      <c r="M373" s="17" t="s">
        <v>23</v>
      </c>
      <c r="N373" s="17" t="s">
        <v>21</v>
      </c>
      <c r="O373" s="17" t="s">
        <v>24</v>
      </c>
      <c r="P373" s="17" t="s">
        <v>21</v>
      </c>
      <c r="Q373" s="17" t="s">
        <v>25</v>
      </c>
      <c r="R373" s="18" t="s">
        <v>26</v>
      </c>
      <c r="S373" s="18" t="s">
        <v>21</v>
      </c>
      <c r="T373" s="2"/>
    </row>
    <row r="374" spans="1:20" ht="25" customHeight="1">
      <c r="A374" s="12">
        <f t="shared" si="38"/>
        <v>154</v>
      </c>
      <c r="B374" s="1"/>
      <c r="C374" s="43" t="str">
        <f t="shared" si="36"/>
        <v>B.UUID.154</v>
      </c>
      <c r="D374" s="14" t="s">
        <v>476</v>
      </c>
      <c r="E374" s="14" t="s">
        <v>472</v>
      </c>
      <c r="F374" s="14" t="s">
        <v>151</v>
      </c>
      <c r="G374" s="14" t="s">
        <v>125</v>
      </c>
      <c r="H374" s="16" t="s">
        <v>144</v>
      </c>
      <c r="I374" s="17" t="s">
        <v>92</v>
      </c>
      <c r="J374" s="25" t="s">
        <v>473</v>
      </c>
      <c r="K374" s="17" t="s">
        <v>434</v>
      </c>
      <c r="L374" s="17" t="s">
        <v>139</v>
      </c>
      <c r="M374" s="22" t="str">
        <f>"Démandé si pour question " &amp;C373&amp; ", Réponse = 1.Oui."</f>
        <v>Démandé si pour question B.UUID.153, Réponse = 1.Oui.</v>
      </c>
      <c r="N374" s="17" t="s">
        <v>21</v>
      </c>
      <c r="O374" s="17" t="s">
        <v>24</v>
      </c>
      <c r="P374" s="17" t="s">
        <v>21</v>
      </c>
      <c r="Q374" s="17" t="s">
        <v>25</v>
      </c>
      <c r="R374" s="18" t="s">
        <v>26</v>
      </c>
      <c r="S374" s="18" t="s">
        <v>21</v>
      </c>
      <c r="T374" s="2"/>
    </row>
    <row r="375" spans="1:20" ht="25" customHeight="1">
      <c r="A375" s="12">
        <f t="shared" si="38"/>
        <v>155</v>
      </c>
      <c r="B375" s="1"/>
      <c r="C375" s="43" t="str">
        <f t="shared" si="36"/>
        <v>B.UUID.155</v>
      </c>
      <c r="D375" s="14" t="s">
        <v>477</v>
      </c>
      <c r="E375" s="14" t="s">
        <v>83</v>
      </c>
      <c r="F375" s="14" t="s">
        <v>151</v>
      </c>
      <c r="G375" s="14" t="s">
        <v>125</v>
      </c>
      <c r="H375" s="16" t="s">
        <v>50</v>
      </c>
      <c r="I375" s="17" t="s">
        <v>83</v>
      </c>
      <c r="J375" s="25" t="s">
        <v>83</v>
      </c>
      <c r="K375" s="17" t="s">
        <v>434</v>
      </c>
      <c r="L375" s="17" t="s">
        <v>21</v>
      </c>
      <c r="M375" s="22" t="str">
        <f>"Démandé si pour question " &amp;C374&amp; ", Réponse = 5.Autre."</f>
        <v>Démandé si pour question B.UUID.154, Réponse = 5.Autre.</v>
      </c>
      <c r="N375" s="17" t="s">
        <v>21</v>
      </c>
      <c r="O375" s="17" t="s">
        <v>24</v>
      </c>
      <c r="P375" s="17" t="s">
        <v>21</v>
      </c>
      <c r="Q375" s="17" t="s">
        <v>25</v>
      </c>
      <c r="R375" s="18" t="s">
        <v>26</v>
      </c>
      <c r="S375" s="18" t="s">
        <v>21</v>
      </c>
      <c r="T375" s="2"/>
    </row>
    <row r="376" spans="1:20" ht="25" customHeight="1">
      <c r="A376" s="12">
        <f t="shared" si="38"/>
        <v>156</v>
      </c>
      <c r="B376" s="1"/>
      <c r="C376" s="43" t="str">
        <f t="shared" si="36"/>
        <v>B.UUID.156</v>
      </c>
      <c r="D376" s="14" t="s">
        <v>478</v>
      </c>
      <c r="E376" s="14" t="s">
        <v>145</v>
      </c>
      <c r="F376" s="14" t="s">
        <v>151</v>
      </c>
      <c r="G376" s="14" t="s">
        <v>125</v>
      </c>
      <c r="H376" s="16" t="s">
        <v>146</v>
      </c>
      <c r="I376" s="17" t="s">
        <v>92</v>
      </c>
      <c r="J376" s="16" t="s">
        <v>147</v>
      </c>
      <c r="K376" s="17" t="s">
        <v>434</v>
      </c>
      <c r="L376" s="17" t="s">
        <v>21</v>
      </c>
      <c r="M376" s="22" t="str">
        <f>"Démandé si pour question " &amp;C373&amp; ", Réponse = 1.Oui."</f>
        <v>Démandé si pour question B.UUID.153, Réponse = 1.Oui.</v>
      </c>
      <c r="N376" s="17" t="s">
        <v>21</v>
      </c>
      <c r="O376" s="17" t="s">
        <v>24</v>
      </c>
      <c r="P376" s="17" t="s">
        <v>21</v>
      </c>
      <c r="Q376" s="17" t="s">
        <v>25</v>
      </c>
      <c r="R376" s="18" t="s">
        <v>26</v>
      </c>
      <c r="S376" s="18" t="s">
        <v>21</v>
      </c>
      <c r="T376" s="2"/>
    </row>
    <row r="377" spans="1:20" ht="25" customHeight="1" thickBot="1">
      <c r="A377" s="12">
        <f t="shared" si="38"/>
        <v>157</v>
      </c>
      <c r="B377" s="1"/>
      <c r="C377" s="43" t="str">
        <f t="shared" si="36"/>
        <v>B.UUID.157</v>
      </c>
      <c r="D377" s="14" t="s">
        <v>479</v>
      </c>
      <c r="E377" s="14" t="s">
        <v>83</v>
      </c>
      <c r="F377" s="14" t="s">
        <v>151</v>
      </c>
      <c r="G377" s="14" t="s">
        <v>125</v>
      </c>
      <c r="H377" s="16" t="s">
        <v>50</v>
      </c>
      <c r="I377" s="17" t="s">
        <v>83</v>
      </c>
      <c r="J377" s="16" t="s">
        <v>83</v>
      </c>
      <c r="K377" s="17" t="s">
        <v>434</v>
      </c>
      <c r="L377" s="17" t="s">
        <v>21</v>
      </c>
      <c r="M377" s="22" t="str">
        <f>"Démandé si pour question " &amp;C376&amp; ", Réponse = 9.Autre."</f>
        <v>Démandé si pour question B.UUID.156, Réponse = 9.Autre.</v>
      </c>
      <c r="N377" s="17" t="s">
        <v>21</v>
      </c>
      <c r="O377" s="17" t="s">
        <v>24</v>
      </c>
      <c r="P377" s="17" t="s">
        <v>21</v>
      </c>
      <c r="Q377" s="17" t="s">
        <v>25</v>
      </c>
      <c r="R377" s="18" t="s">
        <v>26</v>
      </c>
      <c r="S377" s="18" t="s">
        <v>21</v>
      </c>
      <c r="T377" s="2"/>
    </row>
    <row r="378" spans="1:20" ht="15" thickBot="1">
      <c r="A378" s="12"/>
      <c r="B378" s="1"/>
      <c r="C378" s="33" t="s">
        <v>480</v>
      </c>
      <c r="D378" s="34"/>
      <c r="E378" s="34"/>
      <c r="F378" s="34"/>
      <c r="G378" s="34"/>
      <c r="H378" s="35"/>
      <c r="I378" s="36"/>
      <c r="J378" s="36"/>
      <c r="K378" s="34"/>
      <c r="L378" s="34"/>
      <c r="M378" s="36"/>
      <c r="N378" s="34"/>
      <c r="O378" s="34"/>
      <c r="P378" s="34"/>
      <c r="Q378" s="34"/>
      <c r="R378" s="37"/>
      <c r="S378" s="37"/>
      <c r="T378" s="2"/>
    </row>
    <row r="379" spans="1:20" ht="15" thickBot="1">
      <c r="A379" s="12"/>
      <c r="B379" s="1"/>
      <c r="C379" s="38" t="s">
        <v>481</v>
      </c>
      <c r="D379" s="39"/>
      <c r="E379" s="39"/>
      <c r="F379" s="39"/>
      <c r="G379" s="39"/>
      <c r="H379" s="40"/>
      <c r="I379" s="41"/>
      <c r="J379" s="41"/>
      <c r="K379" s="39"/>
      <c r="L379" s="39"/>
      <c r="M379" s="41"/>
      <c r="N379" s="39"/>
      <c r="O379" s="39"/>
      <c r="P379" s="39"/>
      <c r="Q379" s="39"/>
      <c r="R379" s="42"/>
      <c r="S379" s="42"/>
      <c r="T379" s="2"/>
    </row>
    <row r="380" spans="1:20" ht="25.5" customHeight="1">
      <c r="A380" s="12">
        <v>158</v>
      </c>
      <c r="B380" s="1"/>
      <c r="C380" s="43" t="str">
        <f t="shared" ref="C380:C389" si="39">CONCATENATE(LEFT($C$35,2),"UUID.",A380)</f>
        <v>B.UUID.158</v>
      </c>
      <c r="D380" s="14" t="s">
        <v>484</v>
      </c>
      <c r="E380" s="14" t="s">
        <v>96</v>
      </c>
      <c r="F380" s="14" t="s">
        <v>151</v>
      </c>
      <c r="G380" s="14" t="s">
        <v>125</v>
      </c>
      <c r="H380" s="16" t="s">
        <v>4603</v>
      </c>
      <c r="I380" s="17" t="s">
        <v>60</v>
      </c>
      <c r="J380" s="16" t="s">
        <v>98</v>
      </c>
      <c r="K380" s="17" t="s">
        <v>148</v>
      </c>
      <c r="L380" s="17" t="s">
        <v>21</v>
      </c>
      <c r="M380" s="22" t="s">
        <v>23</v>
      </c>
      <c r="N380" s="17" t="s">
        <v>21</v>
      </c>
      <c r="O380" s="17" t="s">
        <v>24</v>
      </c>
      <c r="P380" s="17" t="s">
        <v>21</v>
      </c>
      <c r="Q380" s="17" t="s">
        <v>25</v>
      </c>
      <c r="R380" s="18" t="s">
        <v>26</v>
      </c>
      <c r="S380" s="18" t="s">
        <v>21</v>
      </c>
      <c r="T380" s="2"/>
    </row>
    <row r="381" spans="1:20" ht="25.5" customHeight="1">
      <c r="A381" s="12">
        <v>159</v>
      </c>
      <c r="B381" s="1"/>
      <c r="C381" s="43" t="str">
        <f t="shared" si="39"/>
        <v>B.UUID.159</v>
      </c>
      <c r="D381" s="67" t="s">
        <v>1668</v>
      </c>
      <c r="E381" s="14" t="s">
        <v>83</v>
      </c>
      <c r="F381" s="14" t="s">
        <v>151</v>
      </c>
      <c r="G381" s="14" t="s">
        <v>125</v>
      </c>
      <c r="H381" s="67" t="s">
        <v>4596</v>
      </c>
      <c r="I381" s="17" t="s">
        <v>83</v>
      </c>
      <c r="J381" s="16" t="s">
        <v>21</v>
      </c>
      <c r="K381" s="17" t="s">
        <v>148</v>
      </c>
      <c r="L381" s="17" t="s">
        <v>21</v>
      </c>
      <c r="M381" s="22" t="s">
        <v>23</v>
      </c>
      <c r="N381" s="17" t="s">
        <v>21</v>
      </c>
      <c r="O381" s="17" t="s">
        <v>24</v>
      </c>
      <c r="P381" s="17" t="s">
        <v>21</v>
      </c>
      <c r="Q381" s="17" t="s">
        <v>25</v>
      </c>
      <c r="R381" s="18" t="s">
        <v>26</v>
      </c>
      <c r="S381" s="18" t="s">
        <v>21</v>
      </c>
      <c r="T381" s="2"/>
    </row>
    <row r="382" spans="1:20" ht="25.5" customHeight="1">
      <c r="A382" s="12">
        <v>160</v>
      </c>
      <c r="B382" s="1"/>
      <c r="C382" s="43" t="str">
        <f t="shared" si="39"/>
        <v>B.UUID.160</v>
      </c>
      <c r="D382" s="67" t="s">
        <v>1671</v>
      </c>
      <c r="E382" s="14" t="s">
        <v>1112</v>
      </c>
      <c r="F382" s="14" t="s">
        <v>151</v>
      </c>
      <c r="G382" s="14" t="s">
        <v>125</v>
      </c>
      <c r="H382" s="67" t="s">
        <v>4597</v>
      </c>
      <c r="I382" s="17" t="s">
        <v>1112</v>
      </c>
      <c r="J382" s="16" t="s">
        <v>21</v>
      </c>
      <c r="K382" s="17" t="s">
        <v>148</v>
      </c>
      <c r="L382" s="17" t="s">
        <v>21</v>
      </c>
      <c r="M382" s="22" t="s">
        <v>23</v>
      </c>
      <c r="N382" s="17" t="s">
        <v>21</v>
      </c>
      <c r="O382" s="17" t="s">
        <v>24</v>
      </c>
      <c r="P382" s="17" t="s">
        <v>21</v>
      </c>
      <c r="Q382" s="17" t="s">
        <v>25</v>
      </c>
      <c r="R382" s="18" t="s">
        <v>26</v>
      </c>
      <c r="S382" s="18" t="s">
        <v>21</v>
      </c>
      <c r="T382" s="2"/>
    </row>
    <row r="383" spans="1:20" ht="25.5" customHeight="1">
      <c r="A383" s="12">
        <v>161</v>
      </c>
      <c r="B383" s="1"/>
      <c r="C383" s="43" t="str">
        <f t="shared" si="39"/>
        <v>B.UUID.161</v>
      </c>
      <c r="D383" s="67" t="s">
        <v>1673</v>
      </c>
      <c r="E383" s="14" t="s">
        <v>121</v>
      </c>
      <c r="F383" s="14" t="s">
        <v>151</v>
      </c>
      <c r="G383" s="14" t="s">
        <v>125</v>
      </c>
      <c r="H383" s="16"/>
      <c r="I383" s="17" t="s">
        <v>121</v>
      </c>
      <c r="J383" s="16" t="s">
        <v>21</v>
      </c>
      <c r="K383" s="17" t="s">
        <v>148</v>
      </c>
      <c r="L383" s="17" t="s">
        <v>21</v>
      </c>
      <c r="M383" s="22" t="s">
        <v>23</v>
      </c>
      <c r="N383" s="17" t="s">
        <v>21</v>
      </c>
      <c r="O383" s="17" t="s">
        <v>24</v>
      </c>
      <c r="P383" s="17" t="s">
        <v>21</v>
      </c>
      <c r="Q383" s="17" t="s">
        <v>25</v>
      </c>
      <c r="R383" s="18" t="s">
        <v>26</v>
      </c>
      <c r="S383" s="18" t="s">
        <v>21</v>
      </c>
      <c r="T383" s="2"/>
    </row>
    <row r="384" spans="1:20" ht="25.5" customHeight="1">
      <c r="A384" s="12">
        <v>162</v>
      </c>
      <c r="B384" s="1"/>
      <c r="C384" s="43" t="str">
        <f t="shared" si="39"/>
        <v>B.UUID.162</v>
      </c>
      <c r="D384" s="14" t="s">
        <v>485</v>
      </c>
      <c r="E384" s="14" t="s">
        <v>119</v>
      </c>
      <c r="F384" s="14" t="s">
        <v>151</v>
      </c>
      <c r="G384" s="14" t="s">
        <v>125</v>
      </c>
      <c r="H384" s="16" t="s">
        <v>4604</v>
      </c>
      <c r="I384" s="17" t="s">
        <v>119</v>
      </c>
      <c r="J384" s="16" t="s">
        <v>120</v>
      </c>
      <c r="K384" s="17" t="s">
        <v>148</v>
      </c>
      <c r="L384" s="17" t="s">
        <v>21</v>
      </c>
      <c r="M384" s="22" t="s">
        <v>23</v>
      </c>
      <c r="N384" s="17" t="s">
        <v>21</v>
      </c>
      <c r="O384" s="17" t="s">
        <v>24</v>
      </c>
      <c r="P384" s="17" t="s">
        <v>21</v>
      </c>
      <c r="Q384" s="17" t="s">
        <v>25</v>
      </c>
      <c r="R384" s="18" t="s">
        <v>26</v>
      </c>
      <c r="S384" s="18" t="s">
        <v>21</v>
      </c>
      <c r="T384" s="2"/>
    </row>
    <row r="385" spans="1:20" ht="25.5" customHeight="1">
      <c r="A385" s="12">
        <v>163</v>
      </c>
      <c r="B385" s="1"/>
      <c r="C385" s="43" t="str">
        <f t="shared" si="39"/>
        <v>B.UUID.163</v>
      </c>
      <c r="D385" s="14" t="s">
        <v>486</v>
      </c>
      <c r="E385" s="14" t="s">
        <v>121</v>
      </c>
      <c r="F385" s="14" t="s">
        <v>151</v>
      </c>
      <c r="G385" s="14" t="s">
        <v>125</v>
      </c>
      <c r="H385" s="16" t="s">
        <v>122</v>
      </c>
      <c r="I385" s="17" t="s">
        <v>121</v>
      </c>
      <c r="J385" s="16" t="s">
        <v>21</v>
      </c>
      <c r="K385" s="17" t="s">
        <v>148</v>
      </c>
      <c r="L385" s="17" t="s">
        <v>21</v>
      </c>
      <c r="M385" s="22" t="s">
        <v>23</v>
      </c>
      <c r="N385" s="17" t="s">
        <v>21</v>
      </c>
      <c r="O385" s="17" t="s">
        <v>24</v>
      </c>
      <c r="P385" s="17" t="s">
        <v>21</v>
      </c>
      <c r="Q385" s="17" t="s">
        <v>25</v>
      </c>
      <c r="R385" s="18" t="s">
        <v>26</v>
      </c>
      <c r="S385" s="18" t="s">
        <v>21</v>
      </c>
      <c r="T385" s="2"/>
    </row>
    <row r="386" spans="1:20" ht="25.5" customHeight="1">
      <c r="A386" s="12">
        <v>164</v>
      </c>
      <c r="B386" s="1"/>
      <c r="C386" s="43" t="str">
        <f t="shared" si="39"/>
        <v>B.UUID.164</v>
      </c>
      <c r="D386" s="67" t="s">
        <v>1677</v>
      </c>
      <c r="E386" s="14" t="s">
        <v>119</v>
      </c>
      <c r="F386" s="14" t="s">
        <v>151</v>
      </c>
      <c r="G386" s="14" t="s">
        <v>125</v>
      </c>
      <c r="H386" s="16" t="s">
        <v>4605</v>
      </c>
      <c r="I386" s="17" t="s">
        <v>119</v>
      </c>
      <c r="J386" s="16" t="s">
        <v>120</v>
      </c>
      <c r="K386" s="17" t="s">
        <v>148</v>
      </c>
      <c r="L386" s="17" t="s">
        <v>21</v>
      </c>
      <c r="M386" s="22" t="s">
        <v>23</v>
      </c>
      <c r="N386" s="17" t="s">
        <v>21</v>
      </c>
      <c r="O386" s="17" t="s">
        <v>24</v>
      </c>
      <c r="P386" s="17" t="s">
        <v>21</v>
      </c>
      <c r="Q386" s="17" t="s">
        <v>25</v>
      </c>
      <c r="R386" s="18" t="s">
        <v>26</v>
      </c>
      <c r="S386" s="18" t="s">
        <v>21</v>
      </c>
      <c r="T386" s="2"/>
    </row>
    <row r="387" spans="1:20" ht="25.5" customHeight="1">
      <c r="A387" s="12">
        <v>165</v>
      </c>
      <c r="B387" s="1"/>
      <c r="C387" s="43" t="str">
        <f t="shared" si="39"/>
        <v>B.UUID.165</v>
      </c>
      <c r="D387" s="67" t="s">
        <v>1679</v>
      </c>
      <c r="E387" s="14" t="s">
        <v>121</v>
      </c>
      <c r="F387" s="14" t="s">
        <v>151</v>
      </c>
      <c r="G387" s="14" t="s">
        <v>125</v>
      </c>
      <c r="H387" s="16"/>
      <c r="I387" s="17" t="s">
        <v>121</v>
      </c>
      <c r="J387" s="16" t="s">
        <v>21</v>
      </c>
      <c r="K387" s="17" t="s">
        <v>148</v>
      </c>
      <c r="L387" s="17" t="s">
        <v>21</v>
      </c>
      <c r="M387" s="22" t="s">
        <v>23</v>
      </c>
      <c r="N387" s="17" t="s">
        <v>21</v>
      </c>
      <c r="O387" s="17" t="s">
        <v>24</v>
      </c>
      <c r="P387" s="17" t="s">
        <v>21</v>
      </c>
      <c r="Q387" s="17" t="s">
        <v>25</v>
      </c>
      <c r="R387" s="18" t="s">
        <v>26</v>
      </c>
      <c r="S387" s="18" t="s">
        <v>21</v>
      </c>
      <c r="T387" s="2"/>
    </row>
    <row r="388" spans="1:20" ht="25.5" customHeight="1">
      <c r="A388" s="12">
        <v>166</v>
      </c>
      <c r="B388" s="1"/>
      <c r="C388" s="43" t="str">
        <f t="shared" si="39"/>
        <v>B.UUID.166</v>
      </c>
      <c r="D388" s="14" t="s">
        <v>487</v>
      </c>
      <c r="E388" s="14" t="s">
        <v>119</v>
      </c>
      <c r="F388" s="14" t="s">
        <v>151</v>
      </c>
      <c r="G388" s="14" t="s">
        <v>125</v>
      </c>
      <c r="H388" s="16" t="s">
        <v>4598</v>
      </c>
      <c r="I388" s="17" t="s">
        <v>119</v>
      </c>
      <c r="J388" s="16" t="s">
        <v>120</v>
      </c>
      <c r="K388" s="17" t="s">
        <v>148</v>
      </c>
      <c r="L388" s="17" t="s">
        <v>21</v>
      </c>
      <c r="M388" s="22" t="s">
        <v>23</v>
      </c>
      <c r="N388" s="17" t="s">
        <v>21</v>
      </c>
      <c r="O388" s="17" t="s">
        <v>24</v>
      </c>
      <c r="P388" s="17" t="s">
        <v>21</v>
      </c>
      <c r="Q388" s="17" t="s">
        <v>25</v>
      </c>
      <c r="R388" s="18" t="s">
        <v>26</v>
      </c>
      <c r="S388" s="18" t="s">
        <v>21</v>
      </c>
      <c r="T388" s="2"/>
    </row>
    <row r="389" spans="1:20" ht="25.5" customHeight="1" thickBot="1">
      <c r="A389" s="12">
        <v>167</v>
      </c>
      <c r="B389" s="1"/>
      <c r="C389" s="43" t="str">
        <f t="shared" si="39"/>
        <v>B.UUID.167</v>
      </c>
      <c r="D389" s="14" t="s">
        <v>488</v>
      </c>
      <c r="E389" s="14" t="s">
        <v>119</v>
      </c>
      <c r="F389" s="14" t="s">
        <v>151</v>
      </c>
      <c r="G389" s="14" t="s">
        <v>125</v>
      </c>
      <c r="H389" s="16" t="s">
        <v>4599</v>
      </c>
      <c r="I389" s="17" t="s">
        <v>119</v>
      </c>
      <c r="J389" s="16" t="s">
        <v>120</v>
      </c>
      <c r="K389" s="17" t="s">
        <v>148</v>
      </c>
      <c r="L389" s="17" t="s">
        <v>21</v>
      </c>
      <c r="M389" s="22" t="s">
        <v>23</v>
      </c>
      <c r="N389" s="17" t="s">
        <v>21</v>
      </c>
      <c r="O389" s="17" t="s">
        <v>24</v>
      </c>
      <c r="P389" s="17" t="s">
        <v>21</v>
      </c>
      <c r="Q389" s="17" t="s">
        <v>25</v>
      </c>
      <c r="R389" s="18" t="s">
        <v>26</v>
      </c>
      <c r="S389" s="18" t="s">
        <v>21</v>
      </c>
      <c r="T389" s="2"/>
    </row>
    <row r="390" spans="1:20" ht="15" thickBot="1">
      <c r="A390" s="12"/>
      <c r="B390" s="1"/>
      <c r="C390" s="38" t="s">
        <v>489</v>
      </c>
      <c r="D390" s="39"/>
      <c r="E390" s="39"/>
      <c r="F390" s="39"/>
      <c r="G390" s="39"/>
      <c r="H390" s="40"/>
      <c r="I390" s="41"/>
      <c r="J390" s="41"/>
      <c r="K390" s="39"/>
      <c r="L390" s="39"/>
      <c r="M390" s="41"/>
      <c r="N390" s="39"/>
      <c r="O390" s="39"/>
      <c r="P390" s="39"/>
      <c r="Q390" s="39"/>
      <c r="R390" s="42"/>
      <c r="S390" s="42"/>
      <c r="T390" s="2"/>
    </row>
    <row r="391" spans="1:20" ht="25.5" customHeight="1">
      <c r="A391" s="12">
        <v>168</v>
      </c>
      <c r="B391" s="1"/>
      <c r="C391" s="43" t="str">
        <f t="shared" ref="C391:C400" si="40">CONCATENATE(LEFT($C$35,2),"UUID.",A391)</f>
        <v>B.UUID.168</v>
      </c>
      <c r="D391" s="14" t="s">
        <v>491</v>
      </c>
      <c r="E391" s="14" t="s">
        <v>96</v>
      </c>
      <c r="F391" s="14" t="s">
        <v>151</v>
      </c>
      <c r="G391" s="14" t="s">
        <v>125</v>
      </c>
      <c r="H391" s="16" t="s">
        <v>4600</v>
      </c>
      <c r="I391" s="17" t="s">
        <v>60</v>
      </c>
      <c r="J391" s="16" t="s">
        <v>98</v>
      </c>
      <c r="K391" s="17" t="s">
        <v>148</v>
      </c>
      <c r="L391" s="17" t="s">
        <v>21</v>
      </c>
      <c r="M391" s="22" t="s">
        <v>23</v>
      </c>
      <c r="N391" s="17" t="s">
        <v>21</v>
      </c>
      <c r="O391" s="17" t="s">
        <v>24</v>
      </c>
      <c r="P391" s="17" t="s">
        <v>21</v>
      </c>
      <c r="Q391" s="17" t="s">
        <v>25</v>
      </c>
      <c r="R391" s="18" t="s">
        <v>26</v>
      </c>
      <c r="S391" s="18" t="s">
        <v>21</v>
      </c>
      <c r="T391" s="2"/>
    </row>
    <row r="392" spans="1:20" ht="25.5" customHeight="1">
      <c r="A392" s="12">
        <v>169</v>
      </c>
      <c r="B392" s="1"/>
      <c r="C392" s="43" t="str">
        <f t="shared" si="40"/>
        <v>B.UUID.169</v>
      </c>
      <c r="D392" s="67" t="s">
        <v>1687</v>
      </c>
      <c r="E392" s="14" t="s">
        <v>83</v>
      </c>
      <c r="F392" s="14" t="s">
        <v>151</v>
      </c>
      <c r="G392" s="14" t="s">
        <v>125</v>
      </c>
      <c r="H392" s="67" t="s">
        <v>4592</v>
      </c>
      <c r="I392" s="17" t="s">
        <v>83</v>
      </c>
      <c r="J392" s="16" t="s">
        <v>21</v>
      </c>
      <c r="K392" s="17" t="s">
        <v>148</v>
      </c>
      <c r="L392" s="17" t="s">
        <v>21</v>
      </c>
      <c r="M392" s="22" t="s">
        <v>23</v>
      </c>
      <c r="N392" s="17" t="s">
        <v>21</v>
      </c>
      <c r="O392" s="17" t="s">
        <v>24</v>
      </c>
      <c r="P392" s="17" t="s">
        <v>21</v>
      </c>
      <c r="Q392" s="17" t="s">
        <v>25</v>
      </c>
      <c r="R392" s="18" t="s">
        <v>26</v>
      </c>
      <c r="S392" s="18" t="s">
        <v>21</v>
      </c>
      <c r="T392" s="2"/>
    </row>
    <row r="393" spans="1:20" ht="25.5" customHeight="1">
      <c r="A393" s="12">
        <v>170</v>
      </c>
      <c r="B393" s="1"/>
      <c r="C393" s="43" t="str">
        <f t="shared" si="40"/>
        <v>B.UUID.170</v>
      </c>
      <c r="D393" s="67" t="s">
        <v>1690</v>
      </c>
      <c r="E393" s="14" t="s">
        <v>1112</v>
      </c>
      <c r="F393" s="14" t="s">
        <v>151</v>
      </c>
      <c r="G393" s="14" t="s">
        <v>125</v>
      </c>
      <c r="H393" s="67" t="s">
        <v>4593</v>
      </c>
      <c r="I393" s="17" t="s">
        <v>1112</v>
      </c>
      <c r="J393" s="16" t="s">
        <v>21</v>
      </c>
      <c r="K393" s="17" t="s">
        <v>148</v>
      </c>
      <c r="L393" s="17" t="s">
        <v>21</v>
      </c>
      <c r="M393" s="22" t="s">
        <v>23</v>
      </c>
      <c r="N393" s="17" t="s">
        <v>21</v>
      </c>
      <c r="O393" s="17" t="s">
        <v>24</v>
      </c>
      <c r="P393" s="17" t="s">
        <v>21</v>
      </c>
      <c r="Q393" s="17" t="s">
        <v>25</v>
      </c>
      <c r="R393" s="18" t="s">
        <v>26</v>
      </c>
      <c r="S393" s="18" t="s">
        <v>21</v>
      </c>
      <c r="T393" s="2"/>
    </row>
    <row r="394" spans="1:20" ht="25.5" customHeight="1">
      <c r="A394" s="12">
        <v>171</v>
      </c>
      <c r="B394" s="1"/>
      <c r="C394" s="43" t="str">
        <f t="shared" si="40"/>
        <v>B.UUID.171</v>
      </c>
      <c r="D394" s="67" t="s">
        <v>1692</v>
      </c>
      <c r="E394" s="14" t="s">
        <v>121</v>
      </c>
      <c r="F394" s="14" t="s">
        <v>151</v>
      </c>
      <c r="G394" s="14" t="s">
        <v>125</v>
      </c>
      <c r="H394" s="16"/>
      <c r="I394" s="17" t="s">
        <v>121</v>
      </c>
      <c r="J394" s="16" t="s">
        <v>21</v>
      </c>
      <c r="K394" s="17" t="s">
        <v>148</v>
      </c>
      <c r="L394" s="17" t="s">
        <v>21</v>
      </c>
      <c r="M394" s="22" t="s">
        <v>23</v>
      </c>
      <c r="N394" s="17" t="s">
        <v>21</v>
      </c>
      <c r="O394" s="17" t="s">
        <v>24</v>
      </c>
      <c r="P394" s="17" t="s">
        <v>21</v>
      </c>
      <c r="Q394" s="17" t="s">
        <v>25</v>
      </c>
      <c r="R394" s="18" t="s">
        <v>26</v>
      </c>
      <c r="S394" s="18" t="s">
        <v>21</v>
      </c>
      <c r="T394" s="2"/>
    </row>
    <row r="395" spans="1:20" ht="25.5" customHeight="1">
      <c r="A395" s="12">
        <v>172</v>
      </c>
      <c r="B395" s="1"/>
      <c r="C395" s="43" t="str">
        <f t="shared" si="40"/>
        <v>B.UUID.172</v>
      </c>
      <c r="D395" s="14" t="s">
        <v>492</v>
      </c>
      <c r="E395" s="14" t="s">
        <v>119</v>
      </c>
      <c r="F395" s="14" t="s">
        <v>151</v>
      </c>
      <c r="G395" s="14" t="s">
        <v>125</v>
      </c>
      <c r="H395" s="16" t="s">
        <v>4601</v>
      </c>
      <c r="I395" s="17" t="s">
        <v>119</v>
      </c>
      <c r="J395" s="16" t="s">
        <v>120</v>
      </c>
      <c r="K395" s="17" t="s">
        <v>148</v>
      </c>
      <c r="L395" s="17" t="s">
        <v>21</v>
      </c>
      <c r="M395" s="22" t="s">
        <v>23</v>
      </c>
      <c r="N395" s="17" t="s">
        <v>21</v>
      </c>
      <c r="O395" s="17" t="s">
        <v>24</v>
      </c>
      <c r="P395" s="17" t="s">
        <v>21</v>
      </c>
      <c r="Q395" s="17" t="s">
        <v>25</v>
      </c>
      <c r="R395" s="18" t="s">
        <v>26</v>
      </c>
      <c r="S395" s="18" t="s">
        <v>21</v>
      </c>
      <c r="T395" s="2"/>
    </row>
    <row r="396" spans="1:20" ht="25.5" customHeight="1">
      <c r="A396" s="12">
        <v>173</v>
      </c>
      <c r="B396" s="1"/>
      <c r="C396" s="43" t="str">
        <f t="shared" si="40"/>
        <v>B.UUID.173</v>
      </c>
      <c r="D396" s="14" t="s">
        <v>493</v>
      </c>
      <c r="E396" s="14" t="s">
        <v>121</v>
      </c>
      <c r="F396" s="14" t="s">
        <v>151</v>
      </c>
      <c r="G396" s="14" t="s">
        <v>125</v>
      </c>
      <c r="H396" s="16" t="s">
        <v>122</v>
      </c>
      <c r="I396" s="17" t="s">
        <v>121</v>
      </c>
      <c r="J396" s="16" t="s">
        <v>21</v>
      </c>
      <c r="K396" s="17" t="s">
        <v>148</v>
      </c>
      <c r="L396" s="17" t="s">
        <v>21</v>
      </c>
      <c r="M396" s="22" t="s">
        <v>23</v>
      </c>
      <c r="N396" s="17" t="s">
        <v>21</v>
      </c>
      <c r="O396" s="17" t="s">
        <v>24</v>
      </c>
      <c r="P396" s="17" t="s">
        <v>21</v>
      </c>
      <c r="Q396" s="17" t="s">
        <v>25</v>
      </c>
      <c r="R396" s="18" t="s">
        <v>26</v>
      </c>
      <c r="S396" s="18" t="s">
        <v>21</v>
      </c>
      <c r="T396" s="2"/>
    </row>
    <row r="397" spans="1:20" ht="25.5" customHeight="1">
      <c r="A397" s="12">
        <v>174</v>
      </c>
      <c r="B397" s="1"/>
      <c r="C397" s="43" t="str">
        <f t="shared" si="40"/>
        <v>B.UUID.174</v>
      </c>
      <c r="D397" s="67" t="s">
        <v>1696</v>
      </c>
      <c r="E397" s="14" t="s">
        <v>119</v>
      </c>
      <c r="F397" s="14" t="s">
        <v>151</v>
      </c>
      <c r="G397" s="14" t="s">
        <v>125</v>
      </c>
      <c r="H397" s="16" t="s">
        <v>4602</v>
      </c>
      <c r="I397" s="17" t="s">
        <v>119</v>
      </c>
      <c r="J397" s="16" t="s">
        <v>120</v>
      </c>
      <c r="K397" s="17" t="s">
        <v>148</v>
      </c>
      <c r="L397" s="17" t="s">
        <v>21</v>
      </c>
      <c r="M397" s="22" t="s">
        <v>23</v>
      </c>
      <c r="N397" s="17" t="s">
        <v>21</v>
      </c>
      <c r="O397" s="17" t="s">
        <v>24</v>
      </c>
      <c r="P397" s="17" t="s">
        <v>21</v>
      </c>
      <c r="Q397" s="17" t="s">
        <v>25</v>
      </c>
      <c r="R397" s="18" t="s">
        <v>26</v>
      </c>
      <c r="S397" s="18" t="s">
        <v>21</v>
      </c>
      <c r="T397" s="2"/>
    </row>
    <row r="398" spans="1:20" ht="25.5" customHeight="1">
      <c r="A398" s="12">
        <v>175</v>
      </c>
      <c r="B398" s="1"/>
      <c r="C398" s="43" t="str">
        <f t="shared" si="40"/>
        <v>B.UUID.175</v>
      </c>
      <c r="D398" s="67" t="s">
        <v>1698</v>
      </c>
      <c r="E398" s="14" t="s">
        <v>121</v>
      </c>
      <c r="F398" s="14" t="s">
        <v>151</v>
      </c>
      <c r="G398" s="14" t="s">
        <v>125</v>
      </c>
      <c r="H398" s="16"/>
      <c r="I398" s="17" t="s">
        <v>121</v>
      </c>
      <c r="J398" s="16" t="s">
        <v>21</v>
      </c>
      <c r="K398" s="17" t="s">
        <v>148</v>
      </c>
      <c r="L398" s="17" t="s">
        <v>21</v>
      </c>
      <c r="M398" s="22" t="s">
        <v>23</v>
      </c>
      <c r="N398" s="17" t="s">
        <v>21</v>
      </c>
      <c r="O398" s="17" t="s">
        <v>24</v>
      </c>
      <c r="P398" s="17" t="s">
        <v>21</v>
      </c>
      <c r="Q398" s="17" t="s">
        <v>25</v>
      </c>
      <c r="R398" s="18" t="s">
        <v>26</v>
      </c>
      <c r="S398" s="18" t="s">
        <v>21</v>
      </c>
      <c r="T398" s="2"/>
    </row>
    <row r="399" spans="1:20" ht="25.5" customHeight="1">
      <c r="A399" s="12">
        <v>176</v>
      </c>
      <c r="B399" s="1"/>
      <c r="C399" s="43" t="str">
        <f t="shared" si="40"/>
        <v>B.UUID.176</v>
      </c>
      <c r="D399" s="14" t="s">
        <v>494</v>
      </c>
      <c r="E399" s="14" t="s">
        <v>119</v>
      </c>
      <c r="F399" s="14" t="s">
        <v>151</v>
      </c>
      <c r="G399" s="14" t="s">
        <v>125</v>
      </c>
      <c r="H399" s="16" t="s">
        <v>4594</v>
      </c>
      <c r="I399" s="17" t="s">
        <v>119</v>
      </c>
      <c r="J399" s="16" t="s">
        <v>120</v>
      </c>
      <c r="K399" s="17" t="s">
        <v>148</v>
      </c>
      <c r="L399" s="17" t="s">
        <v>21</v>
      </c>
      <c r="M399" s="22" t="s">
        <v>23</v>
      </c>
      <c r="N399" s="17" t="s">
        <v>21</v>
      </c>
      <c r="O399" s="17" t="s">
        <v>24</v>
      </c>
      <c r="P399" s="17" t="s">
        <v>21</v>
      </c>
      <c r="Q399" s="17" t="s">
        <v>25</v>
      </c>
      <c r="R399" s="18" t="s">
        <v>26</v>
      </c>
      <c r="S399" s="18" t="s">
        <v>21</v>
      </c>
      <c r="T399" s="2"/>
    </row>
    <row r="400" spans="1:20" ht="25.5" customHeight="1" thickBot="1">
      <c r="A400" s="12">
        <v>177</v>
      </c>
      <c r="B400" s="1"/>
      <c r="C400" s="43" t="str">
        <f t="shared" si="40"/>
        <v>B.UUID.177</v>
      </c>
      <c r="D400" s="14" t="s">
        <v>495</v>
      </c>
      <c r="E400" s="14" t="s">
        <v>119</v>
      </c>
      <c r="F400" s="14" t="s">
        <v>151</v>
      </c>
      <c r="G400" s="14" t="s">
        <v>125</v>
      </c>
      <c r="H400" s="16" t="s">
        <v>4595</v>
      </c>
      <c r="I400" s="17" t="s">
        <v>119</v>
      </c>
      <c r="J400" s="16" t="s">
        <v>120</v>
      </c>
      <c r="K400" s="17" t="s">
        <v>148</v>
      </c>
      <c r="L400" s="17" t="s">
        <v>21</v>
      </c>
      <c r="M400" s="22" t="s">
        <v>23</v>
      </c>
      <c r="N400" s="17" t="s">
        <v>21</v>
      </c>
      <c r="O400" s="17" t="s">
        <v>24</v>
      </c>
      <c r="P400" s="17" t="s">
        <v>21</v>
      </c>
      <c r="Q400" s="17" t="s">
        <v>25</v>
      </c>
      <c r="R400" s="18" t="s">
        <v>26</v>
      </c>
      <c r="S400" s="18" t="s">
        <v>21</v>
      </c>
      <c r="T400" s="2"/>
    </row>
    <row r="401" spans="1:20" ht="15" thickBot="1">
      <c r="A401" s="12"/>
      <c r="B401" s="1"/>
      <c r="C401" s="38" t="s">
        <v>496</v>
      </c>
      <c r="D401" s="39"/>
      <c r="E401" s="39"/>
      <c r="F401" s="39"/>
      <c r="G401" s="39"/>
      <c r="H401" s="40"/>
      <c r="I401" s="41"/>
      <c r="J401" s="41"/>
      <c r="K401" s="39"/>
      <c r="L401" s="39"/>
      <c r="M401" s="41"/>
      <c r="N401" s="39"/>
      <c r="O401" s="39"/>
      <c r="P401" s="39"/>
      <c r="Q401" s="39"/>
      <c r="R401" s="42"/>
      <c r="S401" s="42"/>
      <c r="T401" s="2"/>
    </row>
    <row r="402" spans="1:20" ht="25.5" customHeight="1">
      <c r="A402" s="12">
        <v>178</v>
      </c>
      <c r="B402" s="1"/>
      <c r="C402" s="43" t="str">
        <f t="shared" ref="C402:C411" si="41">CONCATENATE(LEFT($C$35,2),"UUID.",A402)</f>
        <v>B.UUID.178</v>
      </c>
      <c r="D402" s="14" t="s">
        <v>498</v>
      </c>
      <c r="E402" s="14" t="s">
        <v>96</v>
      </c>
      <c r="F402" s="14" t="s">
        <v>151</v>
      </c>
      <c r="G402" s="14" t="s">
        <v>125</v>
      </c>
      <c r="H402" s="16" t="s">
        <v>4585</v>
      </c>
      <c r="I402" s="17" t="s">
        <v>60</v>
      </c>
      <c r="J402" s="16" t="s">
        <v>98</v>
      </c>
      <c r="K402" s="17" t="s">
        <v>148</v>
      </c>
      <c r="L402" s="17" t="s">
        <v>21</v>
      </c>
      <c r="M402" s="22" t="s">
        <v>23</v>
      </c>
      <c r="N402" s="17" t="s">
        <v>21</v>
      </c>
      <c r="O402" s="17" t="s">
        <v>24</v>
      </c>
      <c r="P402" s="17" t="s">
        <v>21</v>
      </c>
      <c r="Q402" s="17" t="s">
        <v>25</v>
      </c>
      <c r="R402" s="18" t="s">
        <v>26</v>
      </c>
      <c r="S402" s="18" t="s">
        <v>21</v>
      </c>
      <c r="T402" s="2"/>
    </row>
    <row r="403" spans="1:20" ht="25.5" customHeight="1">
      <c r="A403" s="12">
        <v>179</v>
      </c>
      <c r="B403" s="1"/>
      <c r="C403" s="43" t="str">
        <f t="shared" si="41"/>
        <v>B.UUID.179</v>
      </c>
      <c r="D403" s="67" t="s">
        <v>1706</v>
      </c>
      <c r="E403" s="14" t="s">
        <v>83</v>
      </c>
      <c r="F403" s="14" t="s">
        <v>151</v>
      </c>
      <c r="G403" s="14" t="s">
        <v>125</v>
      </c>
      <c r="H403" s="67" t="s">
        <v>4586</v>
      </c>
      <c r="I403" s="17" t="s">
        <v>83</v>
      </c>
      <c r="J403" s="16" t="s">
        <v>21</v>
      </c>
      <c r="K403" s="17" t="s">
        <v>148</v>
      </c>
      <c r="L403" s="17" t="s">
        <v>21</v>
      </c>
      <c r="M403" s="22" t="s">
        <v>23</v>
      </c>
      <c r="N403" s="17" t="s">
        <v>21</v>
      </c>
      <c r="O403" s="17" t="s">
        <v>24</v>
      </c>
      <c r="P403" s="17" t="s">
        <v>21</v>
      </c>
      <c r="Q403" s="17" t="s">
        <v>25</v>
      </c>
      <c r="R403" s="18" t="s">
        <v>26</v>
      </c>
      <c r="S403" s="18" t="s">
        <v>21</v>
      </c>
      <c r="T403" s="2"/>
    </row>
    <row r="404" spans="1:20" ht="25.5" customHeight="1">
      <c r="A404" s="12">
        <v>180</v>
      </c>
      <c r="B404" s="1"/>
      <c r="C404" s="43" t="str">
        <f t="shared" si="41"/>
        <v>B.UUID.180</v>
      </c>
      <c r="D404" s="67" t="s">
        <v>1709</v>
      </c>
      <c r="E404" s="14" t="s">
        <v>1112</v>
      </c>
      <c r="F404" s="14" t="s">
        <v>151</v>
      </c>
      <c r="G404" s="14" t="s">
        <v>125</v>
      </c>
      <c r="H404" s="67" t="s">
        <v>4587</v>
      </c>
      <c r="I404" s="17" t="s">
        <v>1112</v>
      </c>
      <c r="J404" s="16" t="s">
        <v>21</v>
      </c>
      <c r="K404" s="17" t="s">
        <v>148</v>
      </c>
      <c r="L404" s="17" t="s">
        <v>21</v>
      </c>
      <c r="M404" s="22" t="s">
        <v>23</v>
      </c>
      <c r="N404" s="17" t="s">
        <v>21</v>
      </c>
      <c r="O404" s="17" t="s">
        <v>24</v>
      </c>
      <c r="P404" s="17" t="s">
        <v>21</v>
      </c>
      <c r="Q404" s="17" t="s">
        <v>25</v>
      </c>
      <c r="R404" s="18" t="s">
        <v>26</v>
      </c>
      <c r="S404" s="18" t="s">
        <v>21</v>
      </c>
      <c r="T404" s="2"/>
    </row>
    <row r="405" spans="1:20" ht="25.5" customHeight="1">
      <c r="A405" s="12">
        <v>181</v>
      </c>
      <c r="B405" s="1"/>
      <c r="C405" s="43" t="str">
        <f t="shared" si="41"/>
        <v>B.UUID.181</v>
      </c>
      <c r="D405" s="67" t="s">
        <v>1711</v>
      </c>
      <c r="E405" s="14" t="s">
        <v>121</v>
      </c>
      <c r="F405" s="14" t="s">
        <v>151</v>
      </c>
      <c r="G405" s="14" t="s">
        <v>125</v>
      </c>
      <c r="H405" s="16"/>
      <c r="I405" s="17" t="s">
        <v>121</v>
      </c>
      <c r="J405" s="16" t="s">
        <v>21</v>
      </c>
      <c r="K405" s="17" t="s">
        <v>148</v>
      </c>
      <c r="L405" s="17" t="s">
        <v>21</v>
      </c>
      <c r="M405" s="22" t="s">
        <v>23</v>
      </c>
      <c r="N405" s="17" t="s">
        <v>21</v>
      </c>
      <c r="O405" s="17" t="s">
        <v>24</v>
      </c>
      <c r="P405" s="17" t="s">
        <v>21</v>
      </c>
      <c r="Q405" s="17" t="s">
        <v>25</v>
      </c>
      <c r="R405" s="18" t="s">
        <v>26</v>
      </c>
      <c r="S405" s="18" t="s">
        <v>21</v>
      </c>
      <c r="T405" s="2"/>
    </row>
    <row r="406" spans="1:20" ht="25.5" customHeight="1">
      <c r="A406" s="12">
        <v>182</v>
      </c>
      <c r="B406" s="1"/>
      <c r="C406" s="43" t="str">
        <f t="shared" si="41"/>
        <v>B.UUID.182</v>
      </c>
      <c r="D406" s="14" t="s">
        <v>499</v>
      </c>
      <c r="E406" s="14" t="s">
        <v>119</v>
      </c>
      <c r="F406" s="14" t="s">
        <v>151</v>
      </c>
      <c r="G406" s="14" t="s">
        <v>125</v>
      </c>
      <c r="H406" s="16" t="s">
        <v>4588</v>
      </c>
      <c r="I406" s="17" t="s">
        <v>119</v>
      </c>
      <c r="J406" s="16" t="s">
        <v>120</v>
      </c>
      <c r="K406" s="17" t="s">
        <v>148</v>
      </c>
      <c r="L406" s="17" t="s">
        <v>21</v>
      </c>
      <c r="M406" s="22" t="s">
        <v>23</v>
      </c>
      <c r="N406" s="17" t="s">
        <v>21</v>
      </c>
      <c r="O406" s="17" t="s">
        <v>24</v>
      </c>
      <c r="P406" s="17" t="s">
        <v>21</v>
      </c>
      <c r="Q406" s="17" t="s">
        <v>25</v>
      </c>
      <c r="R406" s="18" t="s">
        <v>26</v>
      </c>
      <c r="S406" s="18" t="s">
        <v>21</v>
      </c>
      <c r="T406" s="2"/>
    </row>
    <row r="407" spans="1:20" ht="25.5" customHeight="1">
      <c r="A407" s="12">
        <v>183</v>
      </c>
      <c r="B407" s="1"/>
      <c r="C407" s="43" t="str">
        <f t="shared" si="41"/>
        <v>B.UUID.183</v>
      </c>
      <c r="D407" s="14" t="s">
        <v>500</v>
      </c>
      <c r="E407" s="14" t="s">
        <v>121</v>
      </c>
      <c r="F407" s="14" t="s">
        <v>151</v>
      </c>
      <c r="G407" s="14" t="s">
        <v>125</v>
      </c>
      <c r="H407" s="16" t="s">
        <v>122</v>
      </c>
      <c r="I407" s="17" t="s">
        <v>121</v>
      </c>
      <c r="J407" s="16" t="s">
        <v>21</v>
      </c>
      <c r="K407" s="17" t="s">
        <v>148</v>
      </c>
      <c r="L407" s="17" t="s">
        <v>21</v>
      </c>
      <c r="M407" s="22" t="s">
        <v>23</v>
      </c>
      <c r="N407" s="17" t="s">
        <v>21</v>
      </c>
      <c r="O407" s="17" t="s">
        <v>24</v>
      </c>
      <c r="P407" s="17" t="s">
        <v>21</v>
      </c>
      <c r="Q407" s="17" t="s">
        <v>25</v>
      </c>
      <c r="R407" s="18" t="s">
        <v>26</v>
      </c>
      <c r="S407" s="18" t="s">
        <v>21</v>
      </c>
      <c r="T407" s="2"/>
    </row>
    <row r="408" spans="1:20" ht="25.5" customHeight="1">
      <c r="A408" s="12">
        <v>184</v>
      </c>
      <c r="B408" s="1"/>
      <c r="C408" s="43" t="str">
        <f t="shared" si="41"/>
        <v>B.UUID.184</v>
      </c>
      <c r="D408" s="67" t="s">
        <v>1715</v>
      </c>
      <c r="E408" s="14" t="s">
        <v>119</v>
      </c>
      <c r="F408" s="14" t="s">
        <v>151</v>
      </c>
      <c r="G408" s="14" t="s">
        <v>125</v>
      </c>
      <c r="H408" s="16" t="s">
        <v>4589</v>
      </c>
      <c r="I408" s="17" t="s">
        <v>119</v>
      </c>
      <c r="J408" s="16" t="s">
        <v>120</v>
      </c>
      <c r="K408" s="17" t="s">
        <v>148</v>
      </c>
      <c r="L408" s="17" t="s">
        <v>21</v>
      </c>
      <c r="M408" s="22" t="s">
        <v>23</v>
      </c>
      <c r="N408" s="17" t="s">
        <v>21</v>
      </c>
      <c r="O408" s="17" t="s">
        <v>24</v>
      </c>
      <c r="P408" s="17" t="s">
        <v>21</v>
      </c>
      <c r="Q408" s="17" t="s">
        <v>25</v>
      </c>
      <c r="R408" s="18" t="s">
        <v>26</v>
      </c>
      <c r="S408" s="18" t="s">
        <v>21</v>
      </c>
      <c r="T408" s="2"/>
    </row>
    <row r="409" spans="1:20" ht="25.5" customHeight="1">
      <c r="A409" s="12">
        <v>185</v>
      </c>
      <c r="B409" s="1"/>
      <c r="C409" s="43" t="str">
        <f t="shared" si="41"/>
        <v>B.UUID.185</v>
      </c>
      <c r="D409" s="67" t="s">
        <v>1717</v>
      </c>
      <c r="E409" s="14" t="s">
        <v>121</v>
      </c>
      <c r="F409" s="14" t="s">
        <v>151</v>
      </c>
      <c r="G409" s="14" t="s">
        <v>125</v>
      </c>
      <c r="H409" s="16"/>
      <c r="I409" s="17" t="s">
        <v>121</v>
      </c>
      <c r="J409" s="16" t="s">
        <v>21</v>
      </c>
      <c r="K409" s="17" t="s">
        <v>148</v>
      </c>
      <c r="L409" s="17" t="s">
        <v>21</v>
      </c>
      <c r="M409" s="22" t="s">
        <v>23</v>
      </c>
      <c r="N409" s="17" t="s">
        <v>21</v>
      </c>
      <c r="O409" s="17" t="s">
        <v>24</v>
      </c>
      <c r="P409" s="17" t="s">
        <v>21</v>
      </c>
      <c r="Q409" s="17" t="s">
        <v>25</v>
      </c>
      <c r="R409" s="18" t="s">
        <v>26</v>
      </c>
      <c r="S409" s="18" t="s">
        <v>21</v>
      </c>
      <c r="T409" s="2"/>
    </row>
    <row r="410" spans="1:20" ht="25.5" customHeight="1">
      <c r="A410" s="12">
        <v>186</v>
      </c>
      <c r="B410" s="1"/>
      <c r="C410" s="43" t="str">
        <f t="shared" si="41"/>
        <v>B.UUID.186</v>
      </c>
      <c r="D410" s="14" t="s">
        <v>502</v>
      </c>
      <c r="E410" s="14" t="s">
        <v>119</v>
      </c>
      <c r="F410" s="14" t="s">
        <v>151</v>
      </c>
      <c r="G410" s="14" t="s">
        <v>125</v>
      </c>
      <c r="H410" s="16" t="s">
        <v>4590</v>
      </c>
      <c r="I410" s="17" t="s">
        <v>119</v>
      </c>
      <c r="J410" s="16" t="s">
        <v>120</v>
      </c>
      <c r="K410" s="17" t="s">
        <v>148</v>
      </c>
      <c r="L410" s="17" t="s">
        <v>21</v>
      </c>
      <c r="M410" s="22" t="s">
        <v>23</v>
      </c>
      <c r="N410" s="17" t="s">
        <v>21</v>
      </c>
      <c r="O410" s="17" t="s">
        <v>24</v>
      </c>
      <c r="P410" s="17" t="s">
        <v>21</v>
      </c>
      <c r="Q410" s="17" t="s">
        <v>25</v>
      </c>
      <c r="R410" s="18" t="s">
        <v>26</v>
      </c>
      <c r="S410" s="18" t="s">
        <v>21</v>
      </c>
      <c r="T410" s="2"/>
    </row>
    <row r="411" spans="1:20" ht="25.5" customHeight="1" thickBot="1">
      <c r="A411" s="12">
        <v>187</v>
      </c>
      <c r="B411" s="1"/>
      <c r="C411" s="43" t="str">
        <f t="shared" si="41"/>
        <v>B.UUID.187</v>
      </c>
      <c r="D411" s="14" t="s">
        <v>503</v>
      </c>
      <c r="E411" s="14" t="s">
        <v>119</v>
      </c>
      <c r="F411" s="14" t="s">
        <v>151</v>
      </c>
      <c r="G411" s="14" t="s">
        <v>125</v>
      </c>
      <c r="H411" s="16" t="s">
        <v>4591</v>
      </c>
      <c r="I411" s="17" t="s">
        <v>119</v>
      </c>
      <c r="J411" s="16" t="s">
        <v>120</v>
      </c>
      <c r="K411" s="17" t="s">
        <v>148</v>
      </c>
      <c r="L411" s="17" t="s">
        <v>21</v>
      </c>
      <c r="M411" s="22" t="s">
        <v>23</v>
      </c>
      <c r="N411" s="17" t="s">
        <v>21</v>
      </c>
      <c r="O411" s="17" t="s">
        <v>24</v>
      </c>
      <c r="P411" s="17" t="s">
        <v>21</v>
      </c>
      <c r="Q411" s="17" t="s">
        <v>25</v>
      </c>
      <c r="R411" s="18" t="s">
        <v>26</v>
      </c>
      <c r="S411" s="18" t="s">
        <v>21</v>
      </c>
      <c r="T411" s="2"/>
    </row>
    <row r="412" spans="1:20" ht="15" thickBot="1">
      <c r="A412" s="12"/>
      <c r="B412" s="1"/>
      <c r="C412" s="45" t="s">
        <v>504</v>
      </c>
      <c r="D412" s="46"/>
      <c r="E412" s="46"/>
      <c r="F412" s="46"/>
      <c r="G412" s="46"/>
      <c r="H412" s="47"/>
      <c r="I412" s="48"/>
      <c r="J412" s="48"/>
      <c r="K412" s="46"/>
      <c r="L412" s="46"/>
      <c r="M412" s="48"/>
      <c r="N412" s="46"/>
      <c r="O412" s="46"/>
      <c r="P412" s="46"/>
      <c r="Q412" s="46"/>
      <c r="R412" s="49"/>
      <c r="S412" s="49"/>
      <c r="T412" s="2"/>
    </row>
    <row r="413" spans="1:20" ht="25" customHeight="1">
      <c r="A413" s="12">
        <v>188</v>
      </c>
      <c r="B413" s="1"/>
      <c r="C413" s="43" t="str">
        <f t="shared" si="36"/>
        <v>B.UUID.188</v>
      </c>
      <c r="D413" s="14" t="s">
        <v>505</v>
      </c>
      <c r="E413" s="14" t="s">
        <v>124</v>
      </c>
      <c r="F413" s="14" t="s">
        <v>151</v>
      </c>
      <c r="G413" s="14" t="s">
        <v>125</v>
      </c>
      <c r="H413" s="16" t="s">
        <v>506</v>
      </c>
      <c r="I413" s="17" t="s">
        <v>60</v>
      </c>
      <c r="J413" s="16" t="s">
        <v>126</v>
      </c>
      <c r="K413" s="17" t="s">
        <v>483</v>
      </c>
      <c r="L413" s="17" t="s">
        <v>21</v>
      </c>
      <c r="M413" s="22" t="e">
        <f>"Démandé si pour question " &amp;#REF!&amp; ", Réponse = 1.Oui, OU si pour question " &amp;#REF!&amp; ", Réponse = 1.Oui."</f>
        <v>#REF!</v>
      </c>
      <c r="N413" s="17" t="s">
        <v>21</v>
      </c>
      <c r="O413" s="17" t="s">
        <v>24</v>
      </c>
      <c r="P413" s="17" t="s">
        <v>21</v>
      </c>
      <c r="Q413" s="17" t="s">
        <v>25</v>
      </c>
      <c r="R413" s="18" t="s">
        <v>26</v>
      </c>
      <c r="S413" s="18" t="s">
        <v>337</v>
      </c>
      <c r="T413" s="2"/>
    </row>
    <row r="414" spans="1:20" ht="25" customHeight="1">
      <c r="A414" s="12">
        <f t="shared" ref="A414:A417" si="42">A413+1</f>
        <v>189</v>
      </c>
      <c r="B414" s="1"/>
      <c r="C414" s="43" t="str">
        <f t="shared" si="36"/>
        <v>B.UUID.189</v>
      </c>
      <c r="D414" s="14" t="s">
        <v>507</v>
      </c>
      <c r="E414" s="14" t="s">
        <v>127</v>
      </c>
      <c r="F414" s="14" t="s">
        <v>151</v>
      </c>
      <c r="G414" s="14" t="s">
        <v>125</v>
      </c>
      <c r="H414" s="16" t="s">
        <v>508</v>
      </c>
      <c r="I414" s="17" t="s">
        <v>92</v>
      </c>
      <c r="J414" s="16" t="s">
        <v>128</v>
      </c>
      <c r="K414" s="17" t="s">
        <v>483</v>
      </c>
      <c r="L414" s="17" t="s">
        <v>21</v>
      </c>
      <c r="M414" s="22" t="str">
        <f>"Démandé si pour question " &amp;C413&amp; ", Réponse = 2. Oui, les prix augmenteront."</f>
        <v>Démandé si pour question B.UUID.188, Réponse = 2. Oui, les prix augmenteront.</v>
      </c>
      <c r="N414" s="17" t="s">
        <v>21</v>
      </c>
      <c r="O414" s="17" t="s">
        <v>24</v>
      </c>
      <c r="P414" s="17" t="s">
        <v>21</v>
      </c>
      <c r="Q414" s="17" t="s">
        <v>25</v>
      </c>
      <c r="R414" s="18" t="s">
        <v>26</v>
      </c>
      <c r="S414" s="18" t="s">
        <v>337</v>
      </c>
      <c r="T414" s="2"/>
    </row>
    <row r="415" spans="1:20" ht="25" customHeight="1">
      <c r="A415" s="12">
        <f t="shared" si="42"/>
        <v>190</v>
      </c>
      <c r="B415" s="1"/>
      <c r="C415" s="43" t="str">
        <f t="shared" ref="C415:C417" si="43">CONCATENATE(LEFT($C$35,2),"UUID.",A415)</f>
        <v>B.UUID.190</v>
      </c>
      <c r="D415" s="14" t="s">
        <v>509</v>
      </c>
      <c r="E415" s="14" t="s">
        <v>83</v>
      </c>
      <c r="F415" s="14" t="s">
        <v>151</v>
      </c>
      <c r="G415" s="14" t="s">
        <v>125</v>
      </c>
      <c r="H415" s="16" t="s">
        <v>50</v>
      </c>
      <c r="I415" s="17" t="s">
        <v>83</v>
      </c>
      <c r="J415" s="16" t="s">
        <v>83</v>
      </c>
      <c r="K415" s="17" t="s">
        <v>483</v>
      </c>
      <c r="L415" s="17" t="s">
        <v>21</v>
      </c>
      <c r="M415" s="22" t="str">
        <f>"Démandé si pour question " &amp;C414&amp; ", Réponse = 11.Autre."</f>
        <v>Démandé si pour question B.UUID.189, Réponse = 11.Autre.</v>
      </c>
      <c r="N415" s="17" t="s">
        <v>21</v>
      </c>
      <c r="O415" s="17" t="s">
        <v>24</v>
      </c>
      <c r="P415" s="17" t="s">
        <v>21</v>
      </c>
      <c r="Q415" s="17" t="s">
        <v>25</v>
      </c>
      <c r="R415" s="18" t="s">
        <v>26</v>
      </c>
      <c r="S415" s="18" t="s">
        <v>337</v>
      </c>
      <c r="T415" s="2"/>
    </row>
    <row r="416" spans="1:20" ht="25" customHeight="1">
      <c r="A416" s="12">
        <f t="shared" si="42"/>
        <v>191</v>
      </c>
      <c r="B416" s="1"/>
      <c r="C416" s="43" t="str">
        <f t="shared" si="43"/>
        <v>B.UUID.191</v>
      </c>
      <c r="D416" s="14" t="s">
        <v>510</v>
      </c>
      <c r="E416" s="14" t="s">
        <v>129</v>
      </c>
      <c r="F416" s="14" t="s">
        <v>151</v>
      </c>
      <c r="G416" s="14" t="s">
        <v>125</v>
      </c>
      <c r="H416" s="16" t="s">
        <v>511</v>
      </c>
      <c r="I416" s="17" t="s">
        <v>92</v>
      </c>
      <c r="J416" s="16" t="s">
        <v>130</v>
      </c>
      <c r="K416" s="17" t="s">
        <v>483</v>
      </c>
      <c r="L416" s="17" t="s">
        <v>21</v>
      </c>
      <c r="M416" s="22" t="str">
        <f>"Démandé si pour question " &amp;C413&amp; ", Réponse = 2. Oui, les prix augmenteront."</f>
        <v>Démandé si pour question B.UUID.188, Réponse = 2. Oui, les prix augmenteront.</v>
      </c>
      <c r="N416" s="17" t="s">
        <v>21</v>
      </c>
      <c r="O416" s="17" t="s">
        <v>24</v>
      </c>
      <c r="P416" s="17" t="s">
        <v>21</v>
      </c>
      <c r="Q416" s="17" t="s">
        <v>25</v>
      </c>
      <c r="R416" s="18" t="s">
        <v>26</v>
      </c>
      <c r="S416" s="18" t="s">
        <v>337</v>
      </c>
      <c r="T416" s="2"/>
    </row>
    <row r="417" spans="1:20" ht="25" customHeight="1" thickBot="1">
      <c r="A417" s="12">
        <f t="shared" si="42"/>
        <v>192</v>
      </c>
      <c r="B417" s="1"/>
      <c r="C417" s="43" t="str">
        <f t="shared" si="43"/>
        <v>B.UUID.192</v>
      </c>
      <c r="D417" s="14" t="s">
        <v>512</v>
      </c>
      <c r="E417" s="14" t="s">
        <v>83</v>
      </c>
      <c r="F417" s="14" t="s">
        <v>151</v>
      </c>
      <c r="G417" s="14" t="s">
        <v>125</v>
      </c>
      <c r="H417" s="16" t="s">
        <v>50</v>
      </c>
      <c r="I417" s="17" t="s">
        <v>83</v>
      </c>
      <c r="J417" s="16" t="s">
        <v>83</v>
      </c>
      <c r="K417" s="17" t="s">
        <v>483</v>
      </c>
      <c r="L417" s="17" t="s">
        <v>21</v>
      </c>
      <c r="M417" s="22" t="str">
        <f>"Démandé si pour question " &amp;C416&amp; ", Réponse = 12.Autre."</f>
        <v>Démandé si pour question B.UUID.191, Réponse = 12.Autre.</v>
      </c>
      <c r="N417" s="17" t="s">
        <v>21</v>
      </c>
      <c r="O417" s="17" t="s">
        <v>24</v>
      </c>
      <c r="P417" s="17" t="s">
        <v>21</v>
      </c>
      <c r="Q417" s="17" t="s">
        <v>25</v>
      </c>
      <c r="R417" s="18" t="s">
        <v>26</v>
      </c>
      <c r="S417" s="18" t="s">
        <v>337</v>
      </c>
      <c r="T417" s="2"/>
    </row>
    <row r="418" spans="1:20" ht="15" thickBot="1">
      <c r="A418" s="12"/>
      <c r="B418" s="1"/>
      <c r="C418" s="45" t="s">
        <v>513</v>
      </c>
      <c r="D418" s="46"/>
      <c r="E418" s="46"/>
      <c r="F418" s="46"/>
      <c r="G418" s="46"/>
      <c r="H418" s="47"/>
      <c r="I418" s="48"/>
      <c r="J418" s="48"/>
      <c r="K418" s="46"/>
      <c r="L418" s="46"/>
      <c r="M418" s="48"/>
      <c r="N418" s="46"/>
      <c r="O418" s="46"/>
      <c r="P418" s="46"/>
      <c r="Q418" s="46"/>
      <c r="R418" s="49"/>
      <c r="S418" s="49"/>
      <c r="T418" s="2"/>
    </row>
    <row r="419" spans="1:20" ht="25.5" customHeight="1">
      <c r="A419" s="12">
        <f>A417+1</f>
        <v>193</v>
      </c>
      <c r="B419" s="1"/>
      <c r="C419" s="43" t="str">
        <f t="shared" ref="C419:C432" si="44">CONCATENATE(LEFT($C$35,2),"UUID.",A419)</f>
        <v>B.UUID.193</v>
      </c>
      <c r="D419" s="14" t="s">
        <v>514</v>
      </c>
      <c r="E419" s="14" t="s">
        <v>131</v>
      </c>
      <c r="F419" s="14" t="s">
        <v>151</v>
      </c>
      <c r="G419" s="14" t="s">
        <v>125</v>
      </c>
      <c r="H419" s="16" t="s">
        <v>515</v>
      </c>
      <c r="I419" s="17" t="s">
        <v>60</v>
      </c>
      <c r="J419" s="16" t="s">
        <v>132</v>
      </c>
      <c r="K419" s="17" t="s">
        <v>483</v>
      </c>
      <c r="L419" s="17" t="s">
        <v>21</v>
      </c>
      <c r="M419" s="22" t="e">
        <f>M413</f>
        <v>#REF!</v>
      </c>
      <c r="N419" s="17" t="s">
        <v>21</v>
      </c>
      <c r="O419" s="17" t="s">
        <v>24</v>
      </c>
      <c r="P419" s="17" t="s">
        <v>21</v>
      </c>
      <c r="Q419" s="17" t="s">
        <v>25</v>
      </c>
      <c r="R419" s="18" t="s">
        <v>26</v>
      </c>
      <c r="S419" s="18" t="s">
        <v>21</v>
      </c>
      <c r="T419" s="2"/>
    </row>
    <row r="420" spans="1:20" ht="25.5" customHeight="1">
      <c r="A420" s="12">
        <f t="shared" ref="A420:A432" si="45">A419+1</f>
        <v>194</v>
      </c>
      <c r="B420" s="1"/>
      <c r="C420" s="43" t="str">
        <f t="shared" si="44"/>
        <v>B.UUID.194</v>
      </c>
      <c r="D420" s="14" t="s">
        <v>516</v>
      </c>
      <c r="E420" s="14" t="s">
        <v>83</v>
      </c>
      <c r="F420" s="14" t="s">
        <v>151</v>
      </c>
      <c r="G420" s="14" t="s">
        <v>125</v>
      </c>
      <c r="H420" s="16" t="s">
        <v>50</v>
      </c>
      <c r="I420" s="17" t="s">
        <v>83</v>
      </c>
      <c r="J420" s="16" t="s">
        <v>83</v>
      </c>
      <c r="K420" s="17" t="s">
        <v>483</v>
      </c>
      <c r="L420" s="17" t="s">
        <v>21</v>
      </c>
      <c r="M420" s="22" t="str">
        <f>"Démandé si pour question " &amp;C419&amp; ", Réponse = 3.Autre."</f>
        <v>Démandé si pour question B.UUID.193, Réponse = 3.Autre.</v>
      </c>
      <c r="N420" s="17" t="s">
        <v>21</v>
      </c>
      <c r="O420" s="17" t="s">
        <v>24</v>
      </c>
      <c r="P420" s="17" t="s">
        <v>21</v>
      </c>
      <c r="Q420" s="17" t="s">
        <v>25</v>
      </c>
      <c r="R420" s="18" t="s">
        <v>26</v>
      </c>
      <c r="S420" s="18" t="s">
        <v>21</v>
      </c>
      <c r="T420" s="2"/>
    </row>
    <row r="421" spans="1:20" ht="25.5" customHeight="1">
      <c r="A421" s="12">
        <f t="shared" si="45"/>
        <v>195</v>
      </c>
      <c r="B421" s="1"/>
      <c r="C421" s="43" t="str">
        <f t="shared" si="44"/>
        <v>B.UUID.195</v>
      </c>
      <c r="D421" s="14" t="s">
        <v>517</v>
      </c>
      <c r="E421" s="14" t="s">
        <v>133</v>
      </c>
      <c r="F421" s="14" t="s">
        <v>151</v>
      </c>
      <c r="G421" s="14" t="s">
        <v>125</v>
      </c>
      <c r="H421" s="16" t="s">
        <v>518</v>
      </c>
      <c r="I421" s="17" t="s">
        <v>60</v>
      </c>
      <c r="J421" s="16" t="s">
        <v>134</v>
      </c>
      <c r="K421" s="17" t="s">
        <v>483</v>
      </c>
      <c r="L421" s="17" t="s">
        <v>21</v>
      </c>
      <c r="M421" s="22" t="str">
        <f>"Démandé si pour question " &amp;C419&amp; ", Réponse = 1.Oui."</f>
        <v>Démandé si pour question B.UUID.193, Réponse = 1.Oui.</v>
      </c>
      <c r="N421" s="17" t="s">
        <v>21</v>
      </c>
      <c r="O421" s="17" t="s">
        <v>24</v>
      </c>
      <c r="P421" s="17" t="s">
        <v>21</v>
      </c>
      <c r="Q421" s="17" t="s">
        <v>25</v>
      </c>
      <c r="R421" s="18" t="s">
        <v>26</v>
      </c>
      <c r="S421" s="18" t="s">
        <v>21</v>
      </c>
      <c r="T421" s="2"/>
    </row>
    <row r="422" spans="1:20" ht="25.5" customHeight="1">
      <c r="A422" s="12">
        <f t="shared" si="45"/>
        <v>196</v>
      </c>
      <c r="B422" s="1"/>
      <c r="C422" s="43" t="str">
        <f t="shared" si="44"/>
        <v>B.UUID.196</v>
      </c>
      <c r="D422" s="14" t="s">
        <v>519</v>
      </c>
      <c r="E422" s="14" t="s">
        <v>83</v>
      </c>
      <c r="F422" s="14" t="s">
        <v>151</v>
      </c>
      <c r="G422" s="14" t="s">
        <v>125</v>
      </c>
      <c r="H422" s="16" t="s">
        <v>50</v>
      </c>
      <c r="I422" s="17" t="s">
        <v>83</v>
      </c>
      <c r="J422" s="16" t="s">
        <v>83</v>
      </c>
      <c r="K422" s="17" t="s">
        <v>483</v>
      </c>
      <c r="L422" s="17" t="s">
        <v>21</v>
      </c>
      <c r="M422" s="22" t="str">
        <f>"Démandé si pour question " &amp;C421&amp; ", Réponse = Autre."</f>
        <v>Démandé si pour question B.UUID.195, Réponse = Autre.</v>
      </c>
      <c r="N422" s="17" t="s">
        <v>21</v>
      </c>
      <c r="O422" s="17" t="s">
        <v>24</v>
      </c>
      <c r="P422" s="17" t="s">
        <v>21</v>
      </c>
      <c r="Q422" s="17" t="s">
        <v>25</v>
      </c>
      <c r="R422" s="18" t="s">
        <v>26</v>
      </c>
      <c r="S422" s="18" t="s">
        <v>21</v>
      </c>
      <c r="T422" s="2"/>
    </row>
    <row r="423" spans="1:20" ht="25.5" customHeight="1">
      <c r="A423" s="12">
        <f t="shared" si="45"/>
        <v>197</v>
      </c>
      <c r="B423" s="1"/>
      <c r="C423" s="43" t="str">
        <f t="shared" si="44"/>
        <v>B.UUID.197</v>
      </c>
      <c r="D423" s="14" t="s">
        <v>520</v>
      </c>
      <c r="E423" s="14" t="s">
        <v>133</v>
      </c>
      <c r="F423" s="14" t="s">
        <v>151</v>
      </c>
      <c r="G423" s="14" t="s">
        <v>125</v>
      </c>
      <c r="H423" s="16" t="s">
        <v>521</v>
      </c>
      <c r="I423" s="17" t="s">
        <v>60</v>
      </c>
      <c r="J423" s="16" t="s">
        <v>135</v>
      </c>
      <c r="K423" s="17" t="s">
        <v>483</v>
      </c>
      <c r="L423" s="17" t="s">
        <v>21</v>
      </c>
      <c r="M423" s="22" t="str">
        <f>"Démandé si pour question " &amp;C419&amp; ", Réponse = 2.Non."</f>
        <v>Démandé si pour question B.UUID.193, Réponse = 2.Non.</v>
      </c>
      <c r="N423" s="17" t="s">
        <v>21</v>
      </c>
      <c r="O423" s="17" t="s">
        <v>24</v>
      </c>
      <c r="P423" s="17" t="s">
        <v>21</v>
      </c>
      <c r="Q423" s="17" t="s">
        <v>25</v>
      </c>
      <c r="R423" s="18" t="s">
        <v>26</v>
      </c>
      <c r="S423" s="18" t="s">
        <v>21</v>
      </c>
      <c r="T423" s="2"/>
    </row>
    <row r="424" spans="1:20" ht="25.5" customHeight="1">
      <c r="A424" s="12">
        <f t="shared" si="45"/>
        <v>198</v>
      </c>
      <c r="B424" s="1"/>
      <c r="C424" s="43" t="str">
        <f t="shared" si="44"/>
        <v>B.UUID.198</v>
      </c>
      <c r="D424" s="14" t="s">
        <v>522</v>
      </c>
      <c r="E424" s="14" t="s">
        <v>83</v>
      </c>
      <c r="F424" s="14" t="s">
        <v>151</v>
      </c>
      <c r="G424" s="14" t="s">
        <v>125</v>
      </c>
      <c r="H424" s="16" t="s">
        <v>50</v>
      </c>
      <c r="I424" s="17" t="s">
        <v>83</v>
      </c>
      <c r="J424" s="25" t="s">
        <v>83</v>
      </c>
      <c r="K424" s="17" t="s">
        <v>483</v>
      </c>
      <c r="L424" s="17" t="s">
        <v>21</v>
      </c>
      <c r="M424" s="22" t="str">
        <f>"Démandé si pour question " &amp;C423&amp; ", Réponse = Autre."</f>
        <v>Démandé si pour question B.UUID.197, Réponse = Autre.</v>
      </c>
      <c r="N424" s="17" t="s">
        <v>21</v>
      </c>
      <c r="O424" s="17" t="s">
        <v>24</v>
      </c>
      <c r="P424" s="17" t="s">
        <v>21</v>
      </c>
      <c r="Q424" s="17" t="s">
        <v>25</v>
      </c>
      <c r="R424" s="18" t="s">
        <v>26</v>
      </c>
      <c r="S424" s="18" t="s">
        <v>21</v>
      </c>
      <c r="T424" s="2"/>
    </row>
    <row r="425" spans="1:20" ht="25.5" customHeight="1">
      <c r="A425" s="12">
        <f t="shared" si="45"/>
        <v>199</v>
      </c>
      <c r="B425" s="1"/>
      <c r="C425" s="43" t="str">
        <f t="shared" si="44"/>
        <v>B.UUID.199</v>
      </c>
      <c r="D425" s="14" t="s">
        <v>523</v>
      </c>
      <c r="E425" s="14" t="s">
        <v>131</v>
      </c>
      <c r="F425" s="14" t="s">
        <v>151</v>
      </c>
      <c r="G425" s="14" t="s">
        <v>125</v>
      </c>
      <c r="H425" s="16" t="s">
        <v>524</v>
      </c>
      <c r="I425" s="17" t="s">
        <v>60</v>
      </c>
      <c r="J425" s="25" t="s">
        <v>132</v>
      </c>
      <c r="K425" s="17" t="s">
        <v>483</v>
      </c>
      <c r="L425" s="17" t="s">
        <v>21</v>
      </c>
      <c r="M425" s="22" t="e">
        <f>M413</f>
        <v>#REF!</v>
      </c>
      <c r="N425" s="17" t="s">
        <v>21</v>
      </c>
      <c r="O425" s="17" t="s">
        <v>24</v>
      </c>
      <c r="P425" s="17" t="s">
        <v>21</v>
      </c>
      <c r="Q425" s="17" t="s">
        <v>25</v>
      </c>
      <c r="R425" s="18" t="s">
        <v>26</v>
      </c>
      <c r="S425" s="18" t="s">
        <v>21</v>
      </c>
      <c r="T425" s="2"/>
    </row>
    <row r="426" spans="1:20" ht="25.5" customHeight="1">
      <c r="A426" s="12">
        <f t="shared" si="45"/>
        <v>200</v>
      </c>
      <c r="B426" s="1"/>
      <c r="C426" s="43" t="str">
        <f t="shared" si="44"/>
        <v>B.UUID.200</v>
      </c>
      <c r="D426" s="14" t="s">
        <v>525</v>
      </c>
      <c r="E426" s="14" t="s">
        <v>526</v>
      </c>
      <c r="F426" s="14" t="s">
        <v>151</v>
      </c>
      <c r="G426" s="14" t="s">
        <v>125</v>
      </c>
      <c r="H426" s="16" t="s">
        <v>137</v>
      </c>
      <c r="I426" s="17" t="s">
        <v>92</v>
      </c>
      <c r="J426" s="25" t="s">
        <v>527</v>
      </c>
      <c r="K426" s="17" t="s">
        <v>483</v>
      </c>
      <c r="L426" s="17" t="s">
        <v>139</v>
      </c>
      <c r="M426" s="17" t="s">
        <v>23</v>
      </c>
      <c r="N426" s="17" t="s">
        <v>21</v>
      </c>
      <c r="O426" s="17" t="s">
        <v>24</v>
      </c>
      <c r="P426" s="17" t="s">
        <v>21</v>
      </c>
      <c r="Q426" s="17" t="s">
        <v>25</v>
      </c>
      <c r="R426" s="18" t="s">
        <v>26</v>
      </c>
      <c r="S426" s="18" t="s">
        <v>21</v>
      </c>
      <c r="T426" s="2"/>
    </row>
    <row r="427" spans="1:20" ht="25.5" customHeight="1">
      <c r="A427" s="12">
        <f t="shared" si="45"/>
        <v>201</v>
      </c>
      <c r="B427" s="1"/>
      <c r="C427" s="43" t="str">
        <f t="shared" si="44"/>
        <v>B.UUID.201</v>
      </c>
      <c r="D427" s="14" t="s">
        <v>528</v>
      </c>
      <c r="E427" s="14" t="s">
        <v>526</v>
      </c>
      <c r="F427" s="14" t="s">
        <v>151</v>
      </c>
      <c r="G427" s="14" t="s">
        <v>125</v>
      </c>
      <c r="H427" s="16" t="s">
        <v>140</v>
      </c>
      <c r="I427" s="17" t="s">
        <v>92</v>
      </c>
      <c r="J427" s="25" t="s">
        <v>527</v>
      </c>
      <c r="K427" s="17" t="s">
        <v>483</v>
      </c>
      <c r="L427" s="17" t="s">
        <v>139</v>
      </c>
      <c r="M427" s="17" t="s">
        <v>23</v>
      </c>
      <c r="N427" s="17" t="s">
        <v>21</v>
      </c>
      <c r="O427" s="17" t="s">
        <v>24</v>
      </c>
      <c r="P427" s="17" t="s">
        <v>21</v>
      </c>
      <c r="Q427" s="17" t="s">
        <v>25</v>
      </c>
      <c r="R427" s="18" t="s">
        <v>26</v>
      </c>
      <c r="S427" s="18" t="s">
        <v>21</v>
      </c>
      <c r="T427" s="2"/>
    </row>
    <row r="428" spans="1:20" ht="25.5" customHeight="1">
      <c r="A428" s="12">
        <f t="shared" si="45"/>
        <v>202</v>
      </c>
      <c r="B428" s="1"/>
      <c r="C428" s="43" t="str">
        <f t="shared" si="44"/>
        <v>B.UUID.202</v>
      </c>
      <c r="D428" s="14" t="s">
        <v>529</v>
      </c>
      <c r="E428" s="14" t="s">
        <v>141</v>
      </c>
      <c r="F428" s="14" t="s">
        <v>151</v>
      </c>
      <c r="G428" s="14" t="s">
        <v>125</v>
      </c>
      <c r="H428" s="16" t="s">
        <v>142</v>
      </c>
      <c r="I428" s="17" t="s">
        <v>60</v>
      </c>
      <c r="J428" s="25" t="s">
        <v>143</v>
      </c>
      <c r="K428" s="17" t="s">
        <v>483</v>
      </c>
      <c r="L428" s="17" t="s">
        <v>21</v>
      </c>
      <c r="M428" s="17" t="s">
        <v>23</v>
      </c>
      <c r="N428" s="17" t="s">
        <v>21</v>
      </c>
      <c r="O428" s="17" t="s">
        <v>24</v>
      </c>
      <c r="P428" s="17" t="s">
        <v>21</v>
      </c>
      <c r="Q428" s="17" t="s">
        <v>25</v>
      </c>
      <c r="R428" s="18" t="s">
        <v>26</v>
      </c>
      <c r="S428" s="18" t="s">
        <v>21</v>
      </c>
      <c r="T428" s="2"/>
    </row>
    <row r="429" spans="1:20" ht="25.5" customHeight="1">
      <c r="A429" s="12">
        <f t="shared" si="45"/>
        <v>203</v>
      </c>
      <c r="B429" s="1"/>
      <c r="C429" s="43" t="str">
        <f t="shared" si="44"/>
        <v>B.UUID.203</v>
      </c>
      <c r="D429" s="14" t="s">
        <v>530</v>
      </c>
      <c r="E429" s="14" t="s">
        <v>526</v>
      </c>
      <c r="F429" s="14" t="s">
        <v>151</v>
      </c>
      <c r="G429" s="14" t="s">
        <v>125</v>
      </c>
      <c r="H429" s="16" t="s">
        <v>144</v>
      </c>
      <c r="I429" s="17" t="s">
        <v>92</v>
      </c>
      <c r="J429" s="25" t="s">
        <v>527</v>
      </c>
      <c r="K429" s="17" t="s">
        <v>483</v>
      </c>
      <c r="L429" s="17" t="s">
        <v>139</v>
      </c>
      <c r="M429" s="22" t="str">
        <f>"Démandé si pour question " &amp;C428&amp; ", Réponse = 1.Oui."</f>
        <v>Démandé si pour question B.UUID.202, Réponse = 1.Oui.</v>
      </c>
      <c r="N429" s="17" t="s">
        <v>21</v>
      </c>
      <c r="O429" s="17" t="s">
        <v>24</v>
      </c>
      <c r="P429" s="17" t="s">
        <v>21</v>
      </c>
      <c r="Q429" s="17" t="s">
        <v>25</v>
      </c>
      <c r="R429" s="18" t="s">
        <v>26</v>
      </c>
      <c r="S429" s="18" t="s">
        <v>21</v>
      </c>
      <c r="T429" s="2"/>
    </row>
    <row r="430" spans="1:20" ht="25.5" customHeight="1">
      <c r="A430" s="12">
        <f t="shared" si="45"/>
        <v>204</v>
      </c>
      <c r="B430" s="1"/>
      <c r="C430" s="43" t="str">
        <f t="shared" si="44"/>
        <v>B.UUID.204</v>
      </c>
      <c r="D430" s="14" t="s">
        <v>531</v>
      </c>
      <c r="E430" s="14" t="s">
        <v>83</v>
      </c>
      <c r="F430" s="14" t="s">
        <v>151</v>
      </c>
      <c r="G430" s="14" t="s">
        <v>125</v>
      </c>
      <c r="H430" s="16" t="s">
        <v>50</v>
      </c>
      <c r="I430" s="17" t="s">
        <v>83</v>
      </c>
      <c r="J430" s="25" t="s">
        <v>83</v>
      </c>
      <c r="K430" s="17" t="s">
        <v>483</v>
      </c>
      <c r="L430" s="17" t="s">
        <v>21</v>
      </c>
      <c r="M430" s="22" t="str">
        <f>"Démandé si pour question " &amp;C429&amp; ", Réponse = 6.Autre."</f>
        <v>Démandé si pour question B.UUID.203, Réponse = 6.Autre.</v>
      </c>
      <c r="N430" s="17" t="s">
        <v>21</v>
      </c>
      <c r="O430" s="17" t="s">
        <v>24</v>
      </c>
      <c r="P430" s="17" t="s">
        <v>21</v>
      </c>
      <c r="Q430" s="17" t="s">
        <v>25</v>
      </c>
      <c r="R430" s="18" t="s">
        <v>26</v>
      </c>
      <c r="S430" s="18" t="s">
        <v>21</v>
      </c>
      <c r="T430" s="2"/>
    </row>
    <row r="431" spans="1:20" ht="25.5" customHeight="1">
      <c r="A431" s="12">
        <f t="shared" si="45"/>
        <v>205</v>
      </c>
      <c r="B431" s="1"/>
      <c r="C431" s="43" t="str">
        <f t="shared" si="44"/>
        <v>B.UUID.205</v>
      </c>
      <c r="D431" s="14" t="s">
        <v>532</v>
      </c>
      <c r="E431" s="14" t="s">
        <v>145</v>
      </c>
      <c r="F431" s="14" t="s">
        <v>151</v>
      </c>
      <c r="G431" s="14" t="s">
        <v>125</v>
      </c>
      <c r="H431" s="16" t="s">
        <v>146</v>
      </c>
      <c r="I431" s="17" t="s">
        <v>92</v>
      </c>
      <c r="J431" s="16" t="s">
        <v>147</v>
      </c>
      <c r="K431" s="17" t="s">
        <v>483</v>
      </c>
      <c r="L431" s="17" t="s">
        <v>21</v>
      </c>
      <c r="M431" s="22" t="str">
        <f>"Démandé si pour question " &amp;C428&amp; ", Réponse = 1.Oui."</f>
        <v>Démandé si pour question B.UUID.202, Réponse = 1.Oui.</v>
      </c>
      <c r="N431" s="17" t="s">
        <v>21</v>
      </c>
      <c r="O431" s="17" t="s">
        <v>24</v>
      </c>
      <c r="P431" s="17" t="s">
        <v>21</v>
      </c>
      <c r="Q431" s="17" t="s">
        <v>25</v>
      </c>
      <c r="R431" s="18" t="s">
        <v>26</v>
      </c>
      <c r="S431" s="18" t="s">
        <v>21</v>
      </c>
      <c r="T431" s="2"/>
    </row>
    <row r="432" spans="1:20" ht="25.5" customHeight="1" thickBot="1">
      <c r="A432" s="12">
        <f t="shared" si="45"/>
        <v>206</v>
      </c>
      <c r="B432" s="1"/>
      <c r="C432" s="43" t="str">
        <f t="shared" si="44"/>
        <v>B.UUID.206</v>
      </c>
      <c r="D432" s="14" t="s">
        <v>533</v>
      </c>
      <c r="E432" s="14" t="s">
        <v>83</v>
      </c>
      <c r="F432" s="14" t="s">
        <v>151</v>
      </c>
      <c r="G432" s="14" t="s">
        <v>125</v>
      </c>
      <c r="H432" s="16" t="s">
        <v>50</v>
      </c>
      <c r="I432" s="17" t="s">
        <v>83</v>
      </c>
      <c r="J432" s="16" t="s">
        <v>83</v>
      </c>
      <c r="K432" s="17" t="s">
        <v>483</v>
      </c>
      <c r="L432" s="17" t="s">
        <v>21</v>
      </c>
      <c r="M432" s="22" t="str">
        <f>"Démandé si pour question " &amp;C431&amp; ", Réponse = 9.Autre."</f>
        <v>Démandé si pour question B.UUID.205, Réponse = 9.Autre.</v>
      </c>
      <c r="N432" s="17" t="s">
        <v>21</v>
      </c>
      <c r="O432" s="17" t="s">
        <v>24</v>
      </c>
      <c r="P432" s="17" t="s">
        <v>21</v>
      </c>
      <c r="Q432" s="17" t="s">
        <v>25</v>
      </c>
      <c r="R432" s="18" t="s">
        <v>26</v>
      </c>
      <c r="S432" s="18" t="s">
        <v>21</v>
      </c>
      <c r="T432" s="2"/>
    </row>
    <row r="433" spans="1:20" ht="15" thickBot="1">
      <c r="A433" s="12"/>
      <c r="B433" s="1"/>
      <c r="C433" s="33" t="s">
        <v>534</v>
      </c>
      <c r="D433" s="34"/>
      <c r="E433" s="34"/>
      <c r="F433" s="34"/>
      <c r="G433" s="34"/>
      <c r="H433" s="35"/>
      <c r="I433" s="36"/>
      <c r="J433" s="36"/>
      <c r="K433" s="34"/>
      <c r="L433" s="34"/>
      <c r="M433" s="36"/>
      <c r="N433" s="34"/>
      <c r="O433" s="34"/>
      <c r="P433" s="34"/>
      <c r="Q433" s="34"/>
      <c r="R433" s="37"/>
      <c r="S433" s="37"/>
      <c r="T433" s="2"/>
    </row>
    <row r="434" spans="1:20" ht="15" thickBot="1">
      <c r="A434" s="12"/>
      <c r="B434" s="1"/>
      <c r="C434" s="38" t="s">
        <v>535</v>
      </c>
      <c r="D434" s="39"/>
      <c r="E434" s="39"/>
      <c r="F434" s="39"/>
      <c r="G434" s="39"/>
      <c r="H434" s="40"/>
      <c r="I434" s="41"/>
      <c r="J434" s="41"/>
      <c r="K434" s="39"/>
      <c r="L434" s="39"/>
      <c r="M434" s="41"/>
      <c r="N434" s="39"/>
      <c r="O434" s="39"/>
      <c r="P434" s="39"/>
      <c r="Q434" s="39"/>
      <c r="R434" s="42"/>
      <c r="S434" s="42"/>
      <c r="T434" s="2"/>
    </row>
    <row r="435" spans="1:20" ht="25.5" customHeight="1">
      <c r="A435" s="12">
        <v>178</v>
      </c>
      <c r="B435" s="1"/>
      <c r="C435" s="43" t="str">
        <f t="shared" ref="C435:C443" si="46">CONCATENATE(LEFT($C$35,2),"UUID.",A435)</f>
        <v>B.UUID.178</v>
      </c>
      <c r="D435" s="14" t="s">
        <v>539</v>
      </c>
      <c r="E435" s="14" t="s">
        <v>96</v>
      </c>
      <c r="F435" s="14" t="s">
        <v>151</v>
      </c>
      <c r="G435" s="14" t="s">
        <v>125</v>
      </c>
      <c r="H435" s="16" t="s">
        <v>4606</v>
      </c>
      <c r="I435" s="17" t="s">
        <v>60</v>
      </c>
      <c r="J435" s="16" t="s">
        <v>98</v>
      </c>
      <c r="K435" s="17" t="s">
        <v>148</v>
      </c>
      <c r="L435" s="17" t="s">
        <v>21</v>
      </c>
      <c r="M435" s="22" t="s">
        <v>23</v>
      </c>
      <c r="N435" s="17" t="s">
        <v>21</v>
      </c>
      <c r="O435" s="17" t="s">
        <v>24</v>
      </c>
      <c r="P435" s="17" t="s">
        <v>21</v>
      </c>
      <c r="Q435" s="17" t="s">
        <v>25</v>
      </c>
      <c r="R435" s="18" t="s">
        <v>26</v>
      </c>
      <c r="S435" s="18" t="s">
        <v>21</v>
      </c>
      <c r="T435" s="2"/>
    </row>
    <row r="436" spans="1:20" ht="25.5" customHeight="1">
      <c r="A436" s="12">
        <v>179</v>
      </c>
      <c r="B436" s="1"/>
      <c r="C436" s="43" t="str">
        <f t="shared" si="46"/>
        <v>B.UUID.179</v>
      </c>
      <c r="D436" s="67" t="s">
        <v>540</v>
      </c>
      <c r="E436" s="14" t="s">
        <v>83</v>
      </c>
      <c r="F436" s="14" t="s">
        <v>151</v>
      </c>
      <c r="G436" s="14" t="s">
        <v>125</v>
      </c>
      <c r="H436" s="67" t="s">
        <v>4607</v>
      </c>
      <c r="I436" s="17" t="s">
        <v>83</v>
      </c>
      <c r="J436" s="16" t="s">
        <v>21</v>
      </c>
      <c r="K436" s="17" t="s">
        <v>148</v>
      </c>
      <c r="L436" s="17" t="s">
        <v>21</v>
      </c>
      <c r="M436" s="22" t="s">
        <v>23</v>
      </c>
      <c r="N436" s="17" t="s">
        <v>21</v>
      </c>
      <c r="O436" s="17" t="s">
        <v>24</v>
      </c>
      <c r="P436" s="17" t="s">
        <v>21</v>
      </c>
      <c r="Q436" s="17" t="s">
        <v>25</v>
      </c>
      <c r="R436" s="18" t="s">
        <v>26</v>
      </c>
      <c r="S436" s="18" t="s">
        <v>21</v>
      </c>
      <c r="T436" s="2"/>
    </row>
    <row r="437" spans="1:20" ht="25.5" customHeight="1">
      <c r="A437" s="12">
        <v>181</v>
      </c>
      <c r="B437" s="1"/>
      <c r="C437" s="43" t="str">
        <f t="shared" si="46"/>
        <v>B.UUID.181</v>
      </c>
      <c r="D437" s="67" t="s">
        <v>1777</v>
      </c>
      <c r="E437" s="14" t="s">
        <v>121</v>
      </c>
      <c r="F437" s="14" t="s">
        <v>151</v>
      </c>
      <c r="G437" s="14" t="s">
        <v>125</v>
      </c>
      <c r="H437" s="16"/>
      <c r="I437" s="17" t="s">
        <v>121</v>
      </c>
      <c r="J437" s="16" t="s">
        <v>21</v>
      </c>
      <c r="K437" s="17" t="s">
        <v>148</v>
      </c>
      <c r="L437" s="17" t="s">
        <v>21</v>
      </c>
      <c r="M437" s="22" t="s">
        <v>23</v>
      </c>
      <c r="N437" s="17" t="s">
        <v>21</v>
      </c>
      <c r="O437" s="17" t="s">
        <v>24</v>
      </c>
      <c r="P437" s="17" t="s">
        <v>21</v>
      </c>
      <c r="Q437" s="17" t="s">
        <v>25</v>
      </c>
      <c r="R437" s="18" t="s">
        <v>26</v>
      </c>
      <c r="S437" s="18" t="s">
        <v>21</v>
      </c>
      <c r="T437" s="2"/>
    </row>
    <row r="438" spans="1:20" ht="25.5" customHeight="1">
      <c r="A438" s="12">
        <v>182</v>
      </c>
      <c r="B438" s="1"/>
      <c r="C438" s="43" t="str">
        <f t="shared" si="46"/>
        <v>B.UUID.182</v>
      </c>
      <c r="D438" s="14" t="s">
        <v>541</v>
      </c>
      <c r="E438" s="14" t="s">
        <v>119</v>
      </c>
      <c r="F438" s="14" t="s">
        <v>151</v>
      </c>
      <c r="G438" s="14" t="s">
        <v>125</v>
      </c>
      <c r="H438" s="16" t="s">
        <v>4608</v>
      </c>
      <c r="I438" s="17" t="s">
        <v>119</v>
      </c>
      <c r="J438" s="16" t="s">
        <v>120</v>
      </c>
      <c r="K438" s="17" t="s">
        <v>148</v>
      </c>
      <c r="L438" s="17" t="s">
        <v>21</v>
      </c>
      <c r="M438" s="22" t="s">
        <v>23</v>
      </c>
      <c r="N438" s="17" t="s">
        <v>21</v>
      </c>
      <c r="O438" s="17" t="s">
        <v>24</v>
      </c>
      <c r="P438" s="17" t="s">
        <v>21</v>
      </c>
      <c r="Q438" s="17" t="s">
        <v>25</v>
      </c>
      <c r="R438" s="18" t="s">
        <v>26</v>
      </c>
      <c r="S438" s="18" t="s">
        <v>21</v>
      </c>
      <c r="T438" s="2"/>
    </row>
    <row r="439" spans="1:20" ht="25.5" customHeight="1">
      <c r="A439" s="12">
        <v>183</v>
      </c>
      <c r="B439" s="1"/>
      <c r="C439" s="43" t="str">
        <f t="shared" si="46"/>
        <v>B.UUID.183</v>
      </c>
      <c r="D439" s="14" t="s">
        <v>542</v>
      </c>
      <c r="E439" s="14" t="s">
        <v>121</v>
      </c>
      <c r="F439" s="14" t="s">
        <v>151</v>
      </c>
      <c r="G439" s="14" t="s">
        <v>125</v>
      </c>
      <c r="H439" s="16" t="s">
        <v>122</v>
      </c>
      <c r="I439" s="17" t="s">
        <v>121</v>
      </c>
      <c r="J439" s="16" t="s">
        <v>21</v>
      </c>
      <c r="K439" s="17" t="s">
        <v>148</v>
      </c>
      <c r="L439" s="17" t="s">
        <v>21</v>
      </c>
      <c r="M439" s="22" t="s">
        <v>23</v>
      </c>
      <c r="N439" s="17" t="s">
        <v>21</v>
      </c>
      <c r="O439" s="17" t="s">
        <v>24</v>
      </c>
      <c r="P439" s="17" t="s">
        <v>21</v>
      </c>
      <c r="Q439" s="17" t="s">
        <v>25</v>
      </c>
      <c r="R439" s="18" t="s">
        <v>26</v>
      </c>
      <c r="S439" s="18" t="s">
        <v>21</v>
      </c>
      <c r="T439" s="2"/>
    </row>
    <row r="440" spans="1:20" ht="25.5" customHeight="1">
      <c r="A440" s="12">
        <v>184</v>
      </c>
      <c r="B440" s="1"/>
      <c r="C440" s="43" t="str">
        <f t="shared" si="46"/>
        <v>B.UUID.184</v>
      </c>
      <c r="D440" s="67" t="s">
        <v>1781</v>
      </c>
      <c r="E440" s="14" t="s">
        <v>119</v>
      </c>
      <c r="F440" s="14" t="s">
        <v>151</v>
      </c>
      <c r="G440" s="14" t="s">
        <v>125</v>
      </c>
      <c r="H440" s="16" t="s">
        <v>543</v>
      </c>
      <c r="I440" s="17" t="s">
        <v>119</v>
      </c>
      <c r="J440" s="16" t="s">
        <v>120</v>
      </c>
      <c r="K440" s="17" t="s">
        <v>148</v>
      </c>
      <c r="L440" s="17" t="s">
        <v>21</v>
      </c>
      <c r="M440" s="22" t="s">
        <v>23</v>
      </c>
      <c r="N440" s="17" t="s">
        <v>21</v>
      </c>
      <c r="O440" s="17" t="s">
        <v>24</v>
      </c>
      <c r="P440" s="17" t="s">
        <v>21</v>
      </c>
      <c r="Q440" s="17" t="s">
        <v>25</v>
      </c>
      <c r="R440" s="18" t="s">
        <v>26</v>
      </c>
      <c r="S440" s="18" t="s">
        <v>21</v>
      </c>
      <c r="T440" s="2"/>
    </row>
    <row r="441" spans="1:20" ht="25.5" customHeight="1">
      <c r="A441" s="12">
        <v>185</v>
      </c>
      <c r="B441" s="1"/>
      <c r="C441" s="43" t="str">
        <f t="shared" si="46"/>
        <v>B.UUID.185</v>
      </c>
      <c r="D441" s="67" t="s">
        <v>1783</v>
      </c>
      <c r="E441" s="14" t="s">
        <v>121</v>
      </c>
      <c r="F441" s="14" t="s">
        <v>151</v>
      </c>
      <c r="G441" s="14" t="s">
        <v>125</v>
      </c>
      <c r="H441" s="16"/>
      <c r="I441" s="17" t="s">
        <v>121</v>
      </c>
      <c r="J441" s="16" t="s">
        <v>21</v>
      </c>
      <c r="K441" s="17" t="s">
        <v>148</v>
      </c>
      <c r="L441" s="17" t="s">
        <v>21</v>
      </c>
      <c r="M441" s="22" t="s">
        <v>23</v>
      </c>
      <c r="N441" s="17" t="s">
        <v>21</v>
      </c>
      <c r="O441" s="17" t="s">
        <v>24</v>
      </c>
      <c r="P441" s="17" t="s">
        <v>21</v>
      </c>
      <c r="Q441" s="17" t="s">
        <v>25</v>
      </c>
      <c r="R441" s="18" t="s">
        <v>26</v>
      </c>
      <c r="S441" s="18" t="s">
        <v>21</v>
      </c>
      <c r="T441" s="2"/>
    </row>
    <row r="442" spans="1:20" ht="25.5" customHeight="1">
      <c r="A442" s="12">
        <v>186</v>
      </c>
      <c r="B442" s="1"/>
      <c r="C442" s="43" t="str">
        <f t="shared" si="46"/>
        <v>B.UUID.186</v>
      </c>
      <c r="D442" s="14" t="s">
        <v>544</v>
      </c>
      <c r="E442" s="14" t="s">
        <v>119</v>
      </c>
      <c r="F442" s="14" t="s">
        <v>151</v>
      </c>
      <c r="G442" s="14" t="s">
        <v>125</v>
      </c>
      <c r="H442" s="25" t="s">
        <v>545</v>
      </c>
      <c r="I442" s="17" t="s">
        <v>119</v>
      </c>
      <c r="J442" s="16" t="s">
        <v>120</v>
      </c>
      <c r="K442" s="17" t="s">
        <v>148</v>
      </c>
      <c r="L442" s="17" t="s">
        <v>21</v>
      </c>
      <c r="M442" s="22" t="s">
        <v>23</v>
      </c>
      <c r="N442" s="17" t="s">
        <v>21</v>
      </c>
      <c r="O442" s="17" t="s">
        <v>24</v>
      </c>
      <c r="P442" s="17" t="s">
        <v>21</v>
      </c>
      <c r="Q442" s="17" t="s">
        <v>25</v>
      </c>
      <c r="R442" s="18" t="s">
        <v>26</v>
      </c>
      <c r="S442" s="18" t="s">
        <v>21</v>
      </c>
      <c r="T442" s="2"/>
    </row>
    <row r="443" spans="1:20" ht="25.5" customHeight="1" thickBot="1">
      <c r="A443" s="12">
        <v>187</v>
      </c>
      <c r="B443" s="1"/>
      <c r="C443" s="43" t="str">
        <f t="shared" si="46"/>
        <v>B.UUID.187</v>
      </c>
      <c r="D443" s="14" t="s">
        <v>546</v>
      </c>
      <c r="E443" s="14" t="s">
        <v>119</v>
      </c>
      <c r="F443" s="14" t="s">
        <v>151</v>
      </c>
      <c r="G443" s="14" t="s">
        <v>125</v>
      </c>
      <c r="H443" s="25" t="s">
        <v>547</v>
      </c>
      <c r="I443" s="17" t="s">
        <v>119</v>
      </c>
      <c r="J443" s="16" t="s">
        <v>120</v>
      </c>
      <c r="K443" s="17" t="s">
        <v>148</v>
      </c>
      <c r="L443" s="17" t="s">
        <v>21</v>
      </c>
      <c r="M443" s="22" t="s">
        <v>23</v>
      </c>
      <c r="N443" s="17" t="s">
        <v>21</v>
      </c>
      <c r="O443" s="17" t="s">
        <v>24</v>
      </c>
      <c r="P443" s="17" t="s">
        <v>21</v>
      </c>
      <c r="Q443" s="17" t="s">
        <v>25</v>
      </c>
      <c r="R443" s="18" t="s">
        <v>26</v>
      </c>
      <c r="S443" s="18" t="s">
        <v>21</v>
      </c>
      <c r="T443" s="2"/>
    </row>
    <row r="444" spans="1:20" ht="15" thickBot="1">
      <c r="A444" s="12"/>
      <c r="B444" s="1"/>
      <c r="C444" s="45" t="s">
        <v>548</v>
      </c>
      <c r="D444" s="46"/>
      <c r="E444" s="46"/>
      <c r="F444" s="46"/>
      <c r="G444" s="46"/>
      <c r="H444" s="47"/>
      <c r="I444" s="48"/>
      <c r="J444" s="48"/>
      <c r="K444" s="46"/>
      <c r="L444" s="46"/>
      <c r="M444" s="48"/>
      <c r="N444" s="46"/>
      <c r="O444" s="46"/>
      <c r="P444" s="46"/>
      <c r="Q444" s="46"/>
      <c r="R444" s="49"/>
      <c r="S444" s="49"/>
      <c r="T444" s="2"/>
    </row>
    <row r="445" spans="1:20" ht="25.5" customHeight="1">
      <c r="A445" s="12">
        <v>188</v>
      </c>
      <c r="B445" s="1"/>
      <c r="C445" s="43" t="str">
        <f t="shared" ref="C445:C464" si="47">CONCATENATE(LEFT($C$35,2),"UUID.",A445)</f>
        <v>B.UUID.188</v>
      </c>
      <c r="D445" s="14" t="s">
        <v>549</v>
      </c>
      <c r="E445" s="14" t="s">
        <v>124</v>
      </c>
      <c r="F445" s="14" t="s">
        <v>537</v>
      </c>
      <c r="G445" s="14" t="s">
        <v>538</v>
      </c>
      <c r="H445" s="16" t="s">
        <v>550</v>
      </c>
      <c r="I445" s="17" t="s">
        <v>60</v>
      </c>
      <c r="J445" s="16" t="s">
        <v>126</v>
      </c>
      <c r="K445" s="17" t="s">
        <v>534</v>
      </c>
      <c r="L445" s="17" t="s">
        <v>21</v>
      </c>
      <c r="M445" s="22" t="e">
        <f>"Démandé si pour question " &amp;#REF!&amp; ", Réponse = 1.Oui."</f>
        <v>#REF!</v>
      </c>
      <c r="N445" s="17" t="s">
        <v>21</v>
      </c>
      <c r="O445" s="17" t="s">
        <v>24</v>
      </c>
      <c r="P445" s="17" t="s">
        <v>21</v>
      </c>
      <c r="Q445" s="17" t="s">
        <v>25</v>
      </c>
      <c r="R445" s="18" t="s">
        <v>26</v>
      </c>
      <c r="S445" s="18" t="s">
        <v>337</v>
      </c>
      <c r="T445" s="2"/>
    </row>
    <row r="446" spans="1:20" ht="25.5" customHeight="1">
      <c r="A446" s="12">
        <f t="shared" ref="A446:A449" si="48">A445+1</f>
        <v>189</v>
      </c>
      <c r="B446" s="1"/>
      <c r="C446" s="43" t="str">
        <f t="shared" si="47"/>
        <v>B.UUID.189</v>
      </c>
      <c r="D446" s="14" t="s">
        <v>551</v>
      </c>
      <c r="E446" s="14" t="s">
        <v>127</v>
      </c>
      <c r="F446" s="14" t="s">
        <v>537</v>
      </c>
      <c r="G446" s="14" t="s">
        <v>538</v>
      </c>
      <c r="H446" s="16" t="s">
        <v>552</v>
      </c>
      <c r="I446" s="17" t="s">
        <v>92</v>
      </c>
      <c r="J446" s="16" t="s">
        <v>128</v>
      </c>
      <c r="K446" s="17" t="s">
        <v>534</v>
      </c>
      <c r="L446" s="17" t="s">
        <v>21</v>
      </c>
      <c r="M446" s="22" t="str">
        <f>"Démandé si pour question " &amp;C445&amp; ", Réponse = 2. Oui, les prix augmenteront."</f>
        <v>Démandé si pour question B.UUID.188, Réponse = 2. Oui, les prix augmenteront.</v>
      </c>
      <c r="N446" s="17" t="s">
        <v>21</v>
      </c>
      <c r="O446" s="17" t="s">
        <v>24</v>
      </c>
      <c r="P446" s="17" t="s">
        <v>21</v>
      </c>
      <c r="Q446" s="17" t="s">
        <v>25</v>
      </c>
      <c r="R446" s="18" t="s">
        <v>26</v>
      </c>
      <c r="S446" s="18" t="s">
        <v>337</v>
      </c>
      <c r="T446" s="2"/>
    </row>
    <row r="447" spans="1:20" ht="25.5" customHeight="1">
      <c r="A447" s="12">
        <f t="shared" si="48"/>
        <v>190</v>
      </c>
      <c r="B447" s="1"/>
      <c r="C447" s="43" t="str">
        <f t="shared" si="47"/>
        <v>B.UUID.190</v>
      </c>
      <c r="D447" s="14" t="s">
        <v>553</v>
      </c>
      <c r="E447" s="14" t="s">
        <v>83</v>
      </c>
      <c r="F447" s="14" t="s">
        <v>537</v>
      </c>
      <c r="G447" s="14" t="s">
        <v>538</v>
      </c>
      <c r="H447" s="16" t="s">
        <v>50</v>
      </c>
      <c r="I447" s="17" t="s">
        <v>83</v>
      </c>
      <c r="J447" s="16" t="s">
        <v>83</v>
      </c>
      <c r="K447" s="17" t="s">
        <v>534</v>
      </c>
      <c r="L447" s="17" t="s">
        <v>21</v>
      </c>
      <c r="M447" s="22" t="str">
        <f>"Démandé si pour question " &amp;C446&amp; ", Réponse = 11.Autre."</f>
        <v>Démandé si pour question B.UUID.189, Réponse = 11.Autre.</v>
      </c>
      <c r="N447" s="17" t="s">
        <v>21</v>
      </c>
      <c r="O447" s="17" t="s">
        <v>24</v>
      </c>
      <c r="P447" s="17" t="s">
        <v>21</v>
      </c>
      <c r="Q447" s="17" t="s">
        <v>25</v>
      </c>
      <c r="R447" s="18" t="s">
        <v>26</v>
      </c>
      <c r="S447" s="18" t="s">
        <v>337</v>
      </c>
      <c r="T447" s="2"/>
    </row>
    <row r="448" spans="1:20" ht="25.5" customHeight="1">
      <c r="A448" s="12">
        <f t="shared" si="48"/>
        <v>191</v>
      </c>
      <c r="B448" s="1"/>
      <c r="C448" s="43" t="str">
        <f t="shared" si="47"/>
        <v>B.UUID.191</v>
      </c>
      <c r="D448" s="14" t="s">
        <v>554</v>
      </c>
      <c r="E448" s="14" t="s">
        <v>129</v>
      </c>
      <c r="F448" s="14" t="s">
        <v>537</v>
      </c>
      <c r="G448" s="14" t="s">
        <v>538</v>
      </c>
      <c r="H448" s="16" t="s">
        <v>555</v>
      </c>
      <c r="I448" s="17" t="s">
        <v>92</v>
      </c>
      <c r="J448" s="16" t="s">
        <v>130</v>
      </c>
      <c r="K448" s="17" t="s">
        <v>534</v>
      </c>
      <c r="L448" s="17" t="s">
        <v>21</v>
      </c>
      <c r="M448" s="22" t="str">
        <f>"Démandé si pour question " &amp;C445&amp; ", Réponse = 2. Oui, les prix augmenteront."</f>
        <v>Démandé si pour question B.UUID.188, Réponse = 2. Oui, les prix augmenteront.</v>
      </c>
      <c r="N448" s="17" t="s">
        <v>21</v>
      </c>
      <c r="O448" s="17" t="s">
        <v>24</v>
      </c>
      <c r="P448" s="17" t="s">
        <v>21</v>
      </c>
      <c r="Q448" s="17" t="s">
        <v>25</v>
      </c>
      <c r="R448" s="18" t="s">
        <v>26</v>
      </c>
      <c r="S448" s="18" t="s">
        <v>337</v>
      </c>
      <c r="T448" s="2"/>
    </row>
    <row r="449" spans="1:20" ht="25.5" customHeight="1" thickBot="1">
      <c r="A449" s="12">
        <f t="shared" si="48"/>
        <v>192</v>
      </c>
      <c r="B449" s="1"/>
      <c r="C449" s="43" t="str">
        <f t="shared" si="47"/>
        <v>B.UUID.192</v>
      </c>
      <c r="D449" s="14" t="s">
        <v>556</v>
      </c>
      <c r="E449" s="14" t="s">
        <v>83</v>
      </c>
      <c r="F449" s="14" t="s">
        <v>537</v>
      </c>
      <c r="G449" s="14" t="s">
        <v>538</v>
      </c>
      <c r="H449" s="16" t="s">
        <v>50</v>
      </c>
      <c r="I449" s="17" t="s">
        <v>83</v>
      </c>
      <c r="J449" s="16" t="s">
        <v>83</v>
      </c>
      <c r="K449" s="17" t="s">
        <v>534</v>
      </c>
      <c r="L449" s="17" t="s">
        <v>21</v>
      </c>
      <c r="M449" s="22" t="str">
        <f>"Démandé si pour question " &amp;C448&amp; ", Réponse = 12.Autre."</f>
        <v>Démandé si pour question B.UUID.191, Réponse = 12.Autre.</v>
      </c>
      <c r="N449" s="17" t="s">
        <v>21</v>
      </c>
      <c r="O449" s="17" t="s">
        <v>24</v>
      </c>
      <c r="P449" s="17" t="s">
        <v>21</v>
      </c>
      <c r="Q449" s="17" t="s">
        <v>25</v>
      </c>
      <c r="R449" s="18" t="s">
        <v>26</v>
      </c>
      <c r="S449" s="18" t="s">
        <v>337</v>
      </c>
      <c r="T449" s="2"/>
    </row>
    <row r="450" spans="1:20" ht="15" thickBot="1">
      <c r="A450" s="12"/>
      <c r="B450" s="1"/>
      <c r="C450" s="45" t="s">
        <v>557</v>
      </c>
      <c r="D450" s="46"/>
      <c r="E450" s="46"/>
      <c r="F450" s="46"/>
      <c r="G450" s="46"/>
      <c r="H450" s="47"/>
      <c r="I450" s="48"/>
      <c r="J450" s="48"/>
      <c r="K450" s="46"/>
      <c r="L450" s="46"/>
      <c r="M450" s="48"/>
      <c r="N450" s="46"/>
      <c r="O450" s="46"/>
      <c r="P450" s="46"/>
      <c r="Q450" s="46"/>
      <c r="R450" s="49"/>
      <c r="S450" s="49"/>
      <c r="T450" s="2"/>
    </row>
    <row r="451" spans="1:20" ht="24" customHeight="1">
      <c r="A451" s="12">
        <f>A449+1</f>
        <v>193</v>
      </c>
      <c r="B451" s="1"/>
      <c r="C451" s="43" t="str">
        <f t="shared" si="47"/>
        <v>B.UUID.193</v>
      </c>
      <c r="D451" s="14" t="s">
        <v>558</v>
      </c>
      <c r="E451" s="14" t="s">
        <v>131</v>
      </c>
      <c r="F451" s="14" t="s">
        <v>151</v>
      </c>
      <c r="G451" s="14" t="s">
        <v>125</v>
      </c>
      <c r="H451" s="16" t="s">
        <v>559</v>
      </c>
      <c r="I451" s="17" t="s">
        <v>60</v>
      </c>
      <c r="J451" s="16" t="s">
        <v>132</v>
      </c>
      <c r="K451" s="17" t="s">
        <v>534</v>
      </c>
      <c r="L451" s="17" t="s">
        <v>21</v>
      </c>
      <c r="M451" s="22" t="e">
        <f>M445</f>
        <v>#REF!</v>
      </c>
      <c r="N451" s="17" t="s">
        <v>21</v>
      </c>
      <c r="O451" s="17" t="s">
        <v>24</v>
      </c>
      <c r="P451" s="17" t="s">
        <v>21</v>
      </c>
      <c r="Q451" s="17" t="s">
        <v>25</v>
      </c>
      <c r="R451" s="18" t="s">
        <v>26</v>
      </c>
      <c r="S451" s="18" t="s">
        <v>21</v>
      </c>
      <c r="T451" s="2"/>
    </row>
    <row r="452" spans="1:20" ht="24" customHeight="1">
      <c r="A452" s="12">
        <f t="shared" ref="A452:A464" si="49">A451+1</f>
        <v>194</v>
      </c>
      <c r="B452" s="1"/>
      <c r="C452" s="43" t="str">
        <f t="shared" si="47"/>
        <v>B.UUID.194</v>
      </c>
      <c r="D452" s="14" t="s">
        <v>560</v>
      </c>
      <c r="E452" s="14" t="s">
        <v>83</v>
      </c>
      <c r="F452" s="14" t="s">
        <v>151</v>
      </c>
      <c r="G452" s="14" t="s">
        <v>125</v>
      </c>
      <c r="H452" s="16" t="s">
        <v>50</v>
      </c>
      <c r="I452" s="17" t="s">
        <v>83</v>
      </c>
      <c r="J452" s="16" t="s">
        <v>83</v>
      </c>
      <c r="K452" s="17" t="s">
        <v>534</v>
      </c>
      <c r="L452" s="17" t="s">
        <v>21</v>
      </c>
      <c r="M452" s="22" t="str">
        <f>"Démandé si pour question " &amp;C451&amp; ", Réponse = 3.Autre."</f>
        <v>Démandé si pour question B.UUID.193, Réponse = 3.Autre.</v>
      </c>
      <c r="N452" s="17" t="s">
        <v>21</v>
      </c>
      <c r="O452" s="17" t="s">
        <v>24</v>
      </c>
      <c r="P452" s="17" t="s">
        <v>21</v>
      </c>
      <c r="Q452" s="17" t="s">
        <v>25</v>
      </c>
      <c r="R452" s="18" t="s">
        <v>26</v>
      </c>
      <c r="S452" s="18" t="s">
        <v>21</v>
      </c>
      <c r="T452" s="2"/>
    </row>
    <row r="453" spans="1:20" ht="24" customHeight="1">
      <c r="A453" s="12">
        <f t="shared" si="49"/>
        <v>195</v>
      </c>
      <c r="B453" s="1"/>
      <c r="C453" s="43" t="str">
        <f t="shared" si="47"/>
        <v>B.UUID.195</v>
      </c>
      <c r="D453" s="14" t="s">
        <v>561</v>
      </c>
      <c r="E453" s="14" t="s">
        <v>133</v>
      </c>
      <c r="F453" s="14" t="s">
        <v>151</v>
      </c>
      <c r="G453" s="14" t="s">
        <v>125</v>
      </c>
      <c r="H453" s="16" t="s">
        <v>562</v>
      </c>
      <c r="I453" s="17" t="s">
        <v>60</v>
      </c>
      <c r="J453" s="16" t="s">
        <v>134</v>
      </c>
      <c r="K453" s="17" t="s">
        <v>534</v>
      </c>
      <c r="L453" s="17" t="s">
        <v>21</v>
      </c>
      <c r="M453" s="22" t="str">
        <f>"Démandé si pour question " &amp;C451&amp; ", Réponse = 1.Oui."</f>
        <v>Démandé si pour question B.UUID.193, Réponse = 1.Oui.</v>
      </c>
      <c r="N453" s="17" t="s">
        <v>21</v>
      </c>
      <c r="O453" s="17" t="s">
        <v>24</v>
      </c>
      <c r="P453" s="17" t="s">
        <v>21</v>
      </c>
      <c r="Q453" s="17" t="s">
        <v>25</v>
      </c>
      <c r="R453" s="18" t="s">
        <v>26</v>
      </c>
      <c r="S453" s="18" t="s">
        <v>21</v>
      </c>
      <c r="T453" s="2"/>
    </row>
    <row r="454" spans="1:20" ht="24" customHeight="1">
      <c r="A454" s="12">
        <f t="shared" si="49"/>
        <v>196</v>
      </c>
      <c r="B454" s="1"/>
      <c r="C454" s="43" t="str">
        <f t="shared" si="47"/>
        <v>B.UUID.196</v>
      </c>
      <c r="D454" s="14" t="s">
        <v>563</v>
      </c>
      <c r="E454" s="14" t="s">
        <v>83</v>
      </c>
      <c r="F454" s="14" t="s">
        <v>151</v>
      </c>
      <c r="G454" s="14" t="s">
        <v>125</v>
      </c>
      <c r="H454" s="16" t="s">
        <v>50</v>
      </c>
      <c r="I454" s="17" t="s">
        <v>83</v>
      </c>
      <c r="J454" s="16" t="s">
        <v>83</v>
      </c>
      <c r="K454" s="17" t="s">
        <v>534</v>
      </c>
      <c r="L454" s="17" t="s">
        <v>21</v>
      </c>
      <c r="M454" s="22" t="str">
        <f>"Démandé si pour question " &amp;C453&amp; ", Réponse = Autre."</f>
        <v>Démandé si pour question B.UUID.195, Réponse = Autre.</v>
      </c>
      <c r="N454" s="17" t="s">
        <v>21</v>
      </c>
      <c r="O454" s="17" t="s">
        <v>24</v>
      </c>
      <c r="P454" s="17" t="s">
        <v>21</v>
      </c>
      <c r="Q454" s="17" t="s">
        <v>25</v>
      </c>
      <c r="R454" s="18" t="s">
        <v>26</v>
      </c>
      <c r="S454" s="18" t="s">
        <v>21</v>
      </c>
      <c r="T454" s="2"/>
    </row>
    <row r="455" spans="1:20" ht="24" customHeight="1">
      <c r="A455" s="12">
        <f t="shared" si="49"/>
        <v>197</v>
      </c>
      <c r="B455" s="1"/>
      <c r="C455" s="43" t="str">
        <f t="shared" si="47"/>
        <v>B.UUID.197</v>
      </c>
      <c r="D455" s="14" t="s">
        <v>564</v>
      </c>
      <c r="E455" s="14" t="s">
        <v>133</v>
      </c>
      <c r="F455" s="14" t="s">
        <v>151</v>
      </c>
      <c r="G455" s="14" t="s">
        <v>125</v>
      </c>
      <c r="H455" s="16" t="s">
        <v>565</v>
      </c>
      <c r="I455" s="17" t="s">
        <v>60</v>
      </c>
      <c r="J455" s="16" t="s">
        <v>135</v>
      </c>
      <c r="K455" s="17" t="s">
        <v>534</v>
      </c>
      <c r="L455" s="17" t="s">
        <v>21</v>
      </c>
      <c r="M455" s="22" t="str">
        <f>"Démandé si pour question " &amp;C451&amp; ", Réponse = 2.Non."</f>
        <v>Démandé si pour question B.UUID.193, Réponse = 2.Non.</v>
      </c>
      <c r="N455" s="17" t="s">
        <v>21</v>
      </c>
      <c r="O455" s="17" t="s">
        <v>24</v>
      </c>
      <c r="P455" s="17" t="s">
        <v>21</v>
      </c>
      <c r="Q455" s="17" t="s">
        <v>25</v>
      </c>
      <c r="R455" s="18" t="s">
        <v>26</v>
      </c>
      <c r="S455" s="18" t="s">
        <v>21</v>
      </c>
      <c r="T455" s="2"/>
    </row>
    <row r="456" spans="1:20" ht="24" customHeight="1">
      <c r="A456" s="12">
        <f t="shared" si="49"/>
        <v>198</v>
      </c>
      <c r="B456" s="1"/>
      <c r="C456" s="43" t="str">
        <f t="shared" si="47"/>
        <v>B.UUID.198</v>
      </c>
      <c r="D456" s="14" t="s">
        <v>566</v>
      </c>
      <c r="E456" s="14" t="s">
        <v>83</v>
      </c>
      <c r="F456" s="14" t="s">
        <v>151</v>
      </c>
      <c r="G456" s="14" t="s">
        <v>125</v>
      </c>
      <c r="H456" s="16" t="s">
        <v>50</v>
      </c>
      <c r="I456" s="17" t="s">
        <v>83</v>
      </c>
      <c r="J456" s="25" t="s">
        <v>83</v>
      </c>
      <c r="K456" s="17" t="s">
        <v>534</v>
      </c>
      <c r="L456" s="17" t="s">
        <v>21</v>
      </c>
      <c r="M456" s="22" t="str">
        <f>"Démandé si pour question " &amp;C455&amp; ", Réponse = Autre."</f>
        <v>Démandé si pour question B.UUID.197, Réponse = Autre.</v>
      </c>
      <c r="N456" s="17" t="s">
        <v>21</v>
      </c>
      <c r="O456" s="17" t="s">
        <v>24</v>
      </c>
      <c r="P456" s="17" t="s">
        <v>21</v>
      </c>
      <c r="Q456" s="17" t="s">
        <v>25</v>
      </c>
      <c r="R456" s="18" t="s">
        <v>26</v>
      </c>
      <c r="S456" s="18" t="s">
        <v>21</v>
      </c>
      <c r="T456" s="2"/>
    </row>
    <row r="457" spans="1:20" ht="24" customHeight="1">
      <c r="A457" s="12">
        <f t="shared" si="49"/>
        <v>199</v>
      </c>
      <c r="B457" s="1"/>
      <c r="C457" s="43" t="str">
        <f t="shared" si="47"/>
        <v>B.UUID.199</v>
      </c>
      <c r="D457" s="14" t="s">
        <v>567</v>
      </c>
      <c r="E457" s="14" t="s">
        <v>131</v>
      </c>
      <c r="F457" s="14" t="s">
        <v>151</v>
      </c>
      <c r="G457" s="14" t="s">
        <v>125</v>
      </c>
      <c r="H457" s="16" t="s">
        <v>568</v>
      </c>
      <c r="I457" s="17" t="s">
        <v>60</v>
      </c>
      <c r="J457" s="25" t="s">
        <v>132</v>
      </c>
      <c r="K457" s="17" t="s">
        <v>534</v>
      </c>
      <c r="L457" s="17" t="s">
        <v>21</v>
      </c>
      <c r="M457" s="22" t="e">
        <f>M445</f>
        <v>#REF!</v>
      </c>
      <c r="N457" s="17" t="s">
        <v>21</v>
      </c>
      <c r="O457" s="17" t="s">
        <v>24</v>
      </c>
      <c r="P457" s="17" t="s">
        <v>21</v>
      </c>
      <c r="Q457" s="17" t="s">
        <v>25</v>
      </c>
      <c r="R457" s="18" t="s">
        <v>26</v>
      </c>
      <c r="S457" s="18" t="s">
        <v>21</v>
      </c>
      <c r="T457" s="2"/>
    </row>
    <row r="458" spans="1:20" ht="24" customHeight="1">
      <c r="A458" s="12">
        <f t="shared" si="49"/>
        <v>200</v>
      </c>
      <c r="B458" s="1"/>
      <c r="C458" s="43" t="str">
        <f t="shared" si="47"/>
        <v>B.UUID.200</v>
      </c>
      <c r="D458" s="14" t="s">
        <v>569</v>
      </c>
      <c r="E458" s="14" t="s">
        <v>570</v>
      </c>
      <c r="F458" s="14" t="s">
        <v>151</v>
      </c>
      <c r="G458" s="14" t="s">
        <v>125</v>
      </c>
      <c r="H458" s="16" t="s">
        <v>137</v>
      </c>
      <c r="I458" s="17" t="s">
        <v>92</v>
      </c>
      <c r="J458" s="25" t="s">
        <v>571</v>
      </c>
      <c r="K458" s="17" t="s">
        <v>534</v>
      </c>
      <c r="L458" s="17" t="s">
        <v>139</v>
      </c>
      <c r="M458" s="17" t="s">
        <v>23</v>
      </c>
      <c r="N458" s="17" t="s">
        <v>21</v>
      </c>
      <c r="O458" s="17" t="s">
        <v>24</v>
      </c>
      <c r="P458" s="17" t="s">
        <v>21</v>
      </c>
      <c r="Q458" s="17" t="s">
        <v>25</v>
      </c>
      <c r="R458" s="18" t="s">
        <v>26</v>
      </c>
      <c r="S458" s="18" t="s">
        <v>21</v>
      </c>
      <c r="T458" s="2"/>
    </row>
    <row r="459" spans="1:20" ht="24" customHeight="1">
      <c r="A459" s="12">
        <f t="shared" si="49"/>
        <v>201</v>
      </c>
      <c r="B459" s="1"/>
      <c r="C459" s="43" t="str">
        <f t="shared" si="47"/>
        <v>B.UUID.201</v>
      </c>
      <c r="D459" s="14" t="s">
        <v>572</v>
      </c>
      <c r="E459" s="14" t="s">
        <v>570</v>
      </c>
      <c r="F459" s="14" t="s">
        <v>151</v>
      </c>
      <c r="G459" s="14" t="s">
        <v>125</v>
      </c>
      <c r="H459" s="16" t="s">
        <v>140</v>
      </c>
      <c r="I459" s="17" t="s">
        <v>92</v>
      </c>
      <c r="J459" s="25" t="s">
        <v>571</v>
      </c>
      <c r="K459" s="17" t="s">
        <v>534</v>
      </c>
      <c r="L459" s="17" t="s">
        <v>139</v>
      </c>
      <c r="M459" s="17" t="s">
        <v>23</v>
      </c>
      <c r="N459" s="17" t="s">
        <v>21</v>
      </c>
      <c r="O459" s="17" t="s">
        <v>24</v>
      </c>
      <c r="P459" s="17" t="s">
        <v>21</v>
      </c>
      <c r="Q459" s="17" t="s">
        <v>25</v>
      </c>
      <c r="R459" s="18" t="s">
        <v>26</v>
      </c>
      <c r="S459" s="18" t="s">
        <v>21</v>
      </c>
      <c r="T459" s="2"/>
    </row>
    <row r="460" spans="1:20" ht="24" customHeight="1">
      <c r="A460" s="12">
        <f t="shared" si="49"/>
        <v>202</v>
      </c>
      <c r="B460" s="1"/>
      <c r="C460" s="43" t="str">
        <f t="shared" si="47"/>
        <v>B.UUID.202</v>
      </c>
      <c r="D460" s="14" t="s">
        <v>573</v>
      </c>
      <c r="E460" s="14" t="s">
        <v>141</v>
      </c>
      <c r="F460" s="14" t="s">
        <v>151</v>
      </c>
      <c r="G460" s="14" t="s">
        <v>125</v>
      </c>
      <c r="H460" s="16" t="s">
        <v>142</v>
      </c>
      <c r="I460" s="17" t="s">
        <v>60</v>
      </c>
      <c r="J460" s="25" t="s">
        <v>143</v>
      </c>
      <c r="K460" s="17" t="s">
        <v>534</v>
      </c>
      <c r="L460" s="17" t="s">
        <v>21</v>
      </c>
      <c r="M460" s="17" t="s">
        <v>23</v>
      </c>
      <c r="N460" s="17" t="s">
        <v>21</v>
      </c>
      <c r="O460" s="17" t="s">
        <v>24</v>
      </c>
      <c r="P460" s="17" t="s">
        <v>21</v>
      </c>
      <c r="Q460" s="17" t="s">
        <v>25</v>
      </c>
      <c r="R460" s="18" t="s">
        <v>26</v>
      </c>
      <c r="S460" s="18" t="s">
        <v>21</v>
      </c>
      <c r="T460" s="2"/>
    </row>
    <row r="461" spans="1:20" ht="24" customHeight="1">
      <c r="A461" s="12">
        <f t="shared" si="49"/>
        <v>203</v>
      </c>
      <c r="B461" s="1"/>
      <c r="C461" s="43" t="str">
        <f t="shared" si="47"/>
        <v>B.UUID.203</v>
      </c>
      <c r="D461" s="14" t="s">
        <v>574</v>
      </c>
      <c r="E461" s="14" t="s">
        <v>570</v>
      </c>
      <c r="F461" s="14" t="s">
        <v>151</v>
      </c>
      <c r="G461" s="14" t="s">
        <v>125</v>
      </c>
      <c r="H461" s="16" t="s">
        <v>144</v>
      </c>
      <c r="I461" s="17" t="s">
        <v>92</v>
      </c>
      <c r="J461" s="25" t="s">
        <v>571</v>
      </c>
      <c r="K461" s="17" t="s">
        <v>534</v>
      </c>
      <c r="L461" s="17" t="s">
        <v>139</v>
      </c>
      <c r="M461" s="22" t="str">
        <f>"Démandé si pour question " &amp;C460&amp; ", Réponse = 1.Oui."</f>
        <v>Démandé si pour question B.UUID.202, Réponse = 1.Oui.</v>
      </c>
      <c r="N461" s="17" t="s">
        <v>21</v>
      </c>
      <c r="O461" s="17" t="s">
        <v>24</v>
      </c>
      <c r="P461" s="17" t="s">
        <v>21</v>
      </c>
      <c r="Q461" s="17" t="s">
        <v>25</v>
      </c>
      <c r="R461" s="18" t="s">
        <v>26</v>
      </c>
      <c r="S461" s="18" t="s">
        <v>21</v>
      </c>
      <c r="T461" s="2"/>
    </row>
    <row r="462" spans="1:20" ht="24" customHeight="1">
      <c r="A462" s="12">
        <f t="shared" si="49"/>
        <v>204</v>
      </c>
      <c r="B462" s="1"/>
      <c r="C462" s="43" t="str">
        <f t="shared" si="47"/>
        <v>B.UUID.204</v>
      </c>
      <c r="D462" s="14" t="s">
        <v>575</v>
      </c>
      <c r="E462" s="14" t="s">
        <v>83</v>
      </c>
      <c r="F462" s="14" t="s">
        <v>151</v>
      </c>
      <c r="G462" s="14" t="s">
        <v>125</v>
      </c>
      <c r="H462" s="16" t="s">
        <v>50</v>
      </c>
      <c r="I462" s="17" t="s">
        <v>83</v>
      </c>
      <c r="J462" s="25" t="s">
        <v>83</v>
      </c>
      <c r="K462" s="17" t="s">
        <v>534</v>
      </c>
      <c r="L462" s="17" t="s">
        <v>21</v>
      </c>
      <c r="M462" s="22" t="str">
        <f>"Démandé si pour question " &amp;C461&amp; ", Réponse = 5.Autre."</f>
        <v>Démandé si pour question B.UUID.203, Réponse = 5.Autre.</v>
      </c>
      <c r="N462" s="17" t="s">
        <v>21</v>
      </c>
      <c r="O462" s="17" t="s">
        <v>24</v>
      </c>
      <c r="P462" s="17" t="s">
        <v>21</v>
      </c>
      <c r="Q462" s="17" t="s">
        <v>25</v>
      </c>
      <c r="R462" s="18" t="s">
        <v>26</v>
      </c>
      <c r="S462" s="18" t="s">
        <v>21</v>
      </c>
      <c r="T462" s="2"/>
    </row>
    <row r="463" spans="1:20" ht="24" customHeight="1">
      <c r="A463" s="12">
        <f t="shared" si="49"/>
        <v>205</v>
      </c>
      <c r="B463" s="1"/>
      <c r="C463" s="43" t="str">
        <f t="shared" si="47"/>
        <v>B.UUID.205</v>
      </c>
      <c r="D463" s="14" t="s">
        <v>576</v>
      </c>
      <c r="E463" s="14" t="s">
        <v>145</v>
      </c>
      <c r="F463" s="14" t="s">
        <v>151</v>
      </c>
      <c r="G463" s="14" t="s">
        <v>125</v>
      </c>
      <c r="H463" s="16" t="s">
        <v>146</v>
      </c>
      <c r="I463" s="17" t="s">
        <v>92</v>
      </c>
      <c r="J463" s="16" t="s">
        <v>147</v>
      </c>
      <c r="K463" s="17" t="s">
        <v>534</v>
      </c>
      <c r="L463" s="17" t="s">
        <v>21</v>
      </c>
      <c r="M463" s="22" t="str">
        <f>"Démandé si pour question " &amp;C460&amp; ", Réponse = 1.Oui."</f>
        <v>Démandé si pour question B.UUID.202, Réponse = 1.Oui.</v>
      </c>
      <c r="N463" s="17" t="s">
        <v>21</v>
      </c>
      <c r="O463" s="17" t="s">
        <v>24</v>
      </c>
      <c r="P463" s="17" t="s">
        <v>21</v>
      </c>
      <c r="Q463" s="17" t="s">
        <v>25</v>
      </c>
      <c r="R463" s="18" t="s">
        <v>26</v>
      </c>
      <c r="S463" s="18" t="s">
        <v>21</v>
      </c>
      <c r="T463" s="2"/>
    </row>
    <row r="464" spans="1:20" ht="24" customHeight="1" thickBot="1">
      <c r="A464" s="12">
        <f t="shared" si="49"/>
        <v>206</v>
      </c>
      <c r="B464" s="1"/>
      <c r="C464" s="43" t="str">
        <f t="shared" si="47"/>
        <v>B.UUID.206</v>
      </c>
      <c r="D464" s="14" t="s">
        <v>577</v>
      </c>
      <c r="E464" s="14" t="s">
        <v>83</v>
      </c>
      <c r="F464" s="14" t="s">
        <v>151</v>
      </c>
      <c r="G464" s="14" t="s">
        <v>125</v>
      </c>
      <c r="H464" s="16" t="s">
        <v>50</v>
      </c>
      <c r="I464" s="17" t="s">
        <v>83</v>
      </c>
      <c r="J464" s="16" t="s">
        <v>83</v>
      </c>
      <c r="K464" s="17" t="s">
        <v>534</v>
      </c>
      <c r="L464" s="17" t="s">
        <v>21</v>
      </c>
      <c r="M464" s="22" t="str">
        <f>"Démandé si pour question " &amp;C463&amp; ", Réponse = 9.Autre."</f>
        <v>Démandé si pour question B.UUID.205, Réponse = 9.Autre.</v>
      </c>
      <c r="N464" s="17" t="s">
        <v>21</v>
      </c>
      <c r="O464" s="17" t="s">
        <v>24</v>
      </c>
      <c r="P464" s="17" t="s">
        <v>21</v>
      </c>
      <c r="Q464" s="17" t="s">
        <v>25</v>
      </c>
      <c r="R464" s="18" t="s">
        <v>26</v>
      </c>
      <c r="S464" s="18" t="s">
        <v>21</v>
      </c>
      <c r="T464" s="2"/>
    </row>
    <row r="465" spans="1:20" ht="15" thickBot="1">
      <c r="A465" s="12"/>
      <c r="B465" s="1"/>
      <c r="C465" s="33" t="s">
        <v>578</v>
      </c>
      <c r="D465" s="34"/>
      <c r="E465" s="34"/>
      <c r="F465" s="34"/>
      <c r="G465" s="34"/>
      <c r="H465" s="35"/>
      <c r="I465" s="36"/>
      <c r="J465" s="36"/>
      <c r="K465" s="34"/>
      <c r="L465" s="34"/>
      <c r="M465" s="36"/>
      <c r="N465" s="34"/>
      <c r="O465" s="34"/>
      <c r="P465" s="34"/>
      <c r="Q465" s="34"/>
      <c r="R465" s="37"/>
      <c r="S465" s="37"/>
      <c r="T465" s="2"/>
    </row>
    <row r="466" spans="1:20" ht="15" thickBot="1">
      <c r="A466" s="12"/>
      <c r="B466" s="1"/>
      <c r="C466" s="38" t="s">
        <v>579</v>
      </c>
      <c r="D466" s="39"/>
      <c r="E466" s="39"/>
      <c r="F466" s="39"/>
      <c r="G466" s="39"/>
      <c r="H466" s="40"/>
      <c r="I466" s="41"/>
      <c r="J466" s="41"/>
      <c r="K466" s="39"/>
      <c r="L466" s="39"/>
      <c r="M466" s="41"/>
      <c r="N466" s="39"/>
      <c r="O466" s="39"/>
      <c r="P466" s="39"/>
      <c r="Q466" s="39"/>
      <c r="R466" s="42"/>
      <c r="S466" s="42"/>
      <c r="T466" s="2"/>
    </row>
    <row r="467" spans="1:20" ht="25.5" customHeight="1">
      <c r="A467" s="12">
        <v>207</v>
      </c>
      <c r="B467" s="1"/>
      <c r="C467" s="43" t="str">
        <f t="shared" ref="C467:C476" si="50">CONCATENATE(LEFT($C$35,2),"UUID.",A467)</f>
        <v>B.UUID.207</v>
      </c>
      <c r="D467" s="14" t="s">
        <v>581</v>
      </c>
      <c r="E467" s="14" t="s">
        <v>96</v>
      </c>
      <c r="F467" s="14" t="s">
        <v>151</v>
      </c>
      <c r="G467" s="14" t="s">
        <v>125</v>
      </c>
      <c r="H467" s="16" t="s">
        <v>582</v>
      </c>
      <c r="I467" s="17" t="s">
        <v>60</v>
      </c>
      <c r="J467" s="16" t="s">
        <v>98</v>
      </c>
      <c r="K467" s="17" t="s">
        <v>148</v>
      </c>
      <c r="L467" s="17" t="s">
        <v>21</v>
      </c>
      <c r="M467" s="22" t="s">
        <v>23</v>
      </c>
      <c r="N467" s="17" t="s">
        <v>21</v>
      </c>
      <c r="O467" s="17" t="s">
        <v>24</v>
      </c>
      <c r="P467" s="17" t="s">
        <v>21</v>
      </c>
      <c r="Q467" s="17" t="s">
        <v>25</v>
      </c>
      <c r="R467" s="18" t="s">
        <v>26</v>
      </c>
      <c r="S467" s="18" t="s">
        <v>21</v>
      </c>
      <c r="T467" s="2"/>
    </row>
    <row r="468" spans="1:20" ht="25.5" customHeight="1">
      <c r="A468" s="12">
        <v>208</v>
      </c>
      <c r="B468" s="1"/>
      <c r="C468" s="43" t="str">
        <f t="shared" si="50"/>
        <v>B.UUID.208</v>
      </c>
      <c r="D468" s="67" t="s">
        <v>583</v>
      </c>
      <c r="E468" s="14" t="s">
        <v>83</v>
      </c>
      <c r="F468" s="14" t="s">
        <v>151</v>
      </c>
      <c r="G468" s="14" t="s">
        <v>125</v>
      </c>
      <c r="H468" s="16" t="s">
        <v>584</v>
      </c>
      <c r="I468" s="17" t="s">
        <v>83</v>
      </c>
      <c r="J468" s="16" t="s">
        <v>21</v>
      </c>
      <c r="K468" s="17" t="s">
        <v>148</v>
      </c>
      <c r="L468" s="17" t="s">
        <v>21</v>
      </c>
      <c r="M468" s="22" t="s">
        <v>23</v>
      </c>
      <c r="N468" s="17" t="s">
        <v>21</v>
      </c>
      <c r="O468" s="17" t="s">
        <v>24</v>
      </c>
      <c r="P468" s="17" t="s">
        <v>21</v>
      </c>
      <c r="Q468" s="17" t="s">
        <v>25</v>
      </c>
      <c r="R468" s="18" t="s">
        <v>26</v>
      </c>
      <c r="S468" s="18" t="s">
        <v>21</v>
      </c>
      <c r="T468" s="2"/>
    </row>
    <row r="469" spans="1:20" ht="25.5" customHeight="1">
      <c r="A469" s="12">
        <v>209</v>
      </c>
      <c r="B469" s="1"/>
      <c r="C469" s="43" t="str">
        <f t="shared" si="50"/>
        <v>B.UUID.209</v>
      </c>
      <c r="D469" s="67" t="s">
        <v>1860</v>
      </c>
      <c r="E469" s="14" t="s">
        <v>1112</v>
      </c>
      <c r="F469" s="14" t="s">
        <v>151</v>
      </c>
      <c r="G469" s="14" t="s">
        <v>125</v>
      </c>
      <c r="H469" s="16" t="s">
        <v>586</v>
      </c>
      <c r="I469" s="17" t="s">
        <v>1112</v>
      </c>
      <c r="J469" s="16" t="s">
        <v>21</v>
      </c>
      <c r="K469" s="17" t="s">
        <v>148</v>
      </c>
      <c r="L469" s="17" t="s">
        <v>21</v>
      </c>
      <c r="M469" s="22" t="s">
        <v>23</v>
      </c>
      <c r="N469" s="17" t="s">
        <v>21</v>
      </c>
      <c r="O469" s="17" t="s">
        <v>24</v>
      </c>
      <c r="P469" s="17" t="s">
        <v>21</v>
      </c>
      <c r="Q469" s="17" t="s">
        <v>25</v>
      </c>
      <c r="R469" s="18" t="s">
        <v>26</v>
      </c>
      <c r="S469" s="18" t="s">
        <v>21</v>
      </c>
      <c r="T469" s="2"/>
    </row>
    <row r="470" spans="1:20" ht="25.5" customHeight="1">
      <c r="A470" s="12">
        <v>210</v>
      </c>
      <c r="B470" s="1"/>
      <c r="C470" s="43" t="str">
        <f t="shared" si="50"/>
        <v>B.UUID.210</v>
      </c>
      <c r="D470" s="67" t="s">
        <v>1862</v>
      </c>
      <c r="E470" s="14" t="s">
        <v>121</v>
      </c>
      <c r="F470" s="14" t="s">
        <v>151</v>
      </c>
      <c r="G470" s="14" t="s">
        <v>125</v>
      </c>
      <c r="H470" s="16"/>
      <c r="I470" s="17" t="s">
        <v>121</v>
      </c>
      <c r="J470" s="16" t="s">
        <v>21</v>
      </c>
      <c r="K470" s="17" t="s">
        <v>148</v>
      </c>
      <c r="L470" s="17" t="s">
        <v>21</v>
      </c>
      <c r="M470" s="22" t="s">
        <v>23</v>
      </c>
      <c r="N470" s="17" t="s">
        <v>21</v>
      </c>
      <c r="O470" s="17" t="s">
        <v>24</v>
      </c>
      <c r="P470" s="17" t="s">
        <v>21</v>
      </c>
      <c r="Q470" s="17" t="s">
        <v>25</v>
      </c>
      <c r="R470" s="18" t="s">
        <v>26</v>
      </c>
      <c r="S470" s="18" t="s">
        <v>21</v>
      </c>
      <c r="T470" s="2"/>
    </row>
    <row r="471" spans="1:20" ht="25.5" customHeight="1">
      <c r="A471" s="12">
        <v>211</v>
      </c>
      <c r="B471" s="1"/>
      <c r="C471" s="43" t="str">
        <f t="shared" si="50"/>
        <v>B.UUID.211</v>
      </c>
      <c r="D471" s="14" t="s">
        <v>585</v>
      </c>
      <c r="E471" s="14" t="s">
        <v>119</v>
      </c>
      <c r="F471" s="14" t="s">
        <v>151</v>
      </c>
      <c r="G471" s="14" t="s">
        <v>125</v>
      </c>
      <c r="H471" s="16" t="s">
        <v>586</v>
      </c>
      <c r="I471" s="17" t="s">
        <v>119</v>
      </c>
      <c r="J471" s="16" t="s">
        <v>120</v>
      </c>
      <c r="K471" s="17" t="s">
        <v>148</v>
      </c>
      <c r="L471" s="17" t="s">
        <v>21</v>
      </c>
      <c r="M471" s="22" t="s">
        <v>23</v>
      </c>
      <c r="N471" s="17" t="s">
        <v>21</v>
      </c>
      <c r="O471" s="17" t="s">
        <v>24</v>
      </c>
      <c r="P471" s="17" t="s">
        <v>21</v>
      </c>
      <c r="Q471" s="17" t="s">
        <v>25</v>
      </c>
      <c r="R471" s="18" t="s">
        <v>26</v>
      </c>
      <c r="S471" s="18" t="s">
        <v>21</v>
      </c>
      <c r="T471" s="2"/>
    </row>
    <row r="472" spans="1:20" ht="25.5" customHeight="1">
      <c r="A472" s="12">
        <v>212</v>
      </c>
      <c r="B472" s="1"/>
      <c r="C472" s="43" t="str">
        <f t="shared" si="50"/>
        <v>B.UUID.212</v>
      </c>
      <c r="D472" s="14" t="s">
        <v>587</v>
      </c>
      <c r="E472" s="14" t="s">
        <v>121</v>
      </c>
      <c r="F472" s="14" t="s">
        <v>151</v>
      </c>
      <c r="G472" s="14" t="s">
        <v>125</v>
      </c>
      <c r="H472" s="16" t="s">
        <v>122</v>
      </c>
      <c r="I472" s="17" t="s">
        <v>121</v>
      </c>
      <c r="J472" s="16" t="s">
        <v>21</v>
      </c>
      <c r="K472" s="17" t="s">
        <v>148</v>
      </c>
      <c r="L472" s="17" t="s">
        <v>21</v>
      </c>
      <c r="M472" s="22" t="s">
        <v>23</v>
      </c>
      <c r="N472" s="17" t="s">
        <v>21</v>
      </c>
      <c r="O472" s="17" t="s">
        <v>24</v>
      </c>
      <c r="P472" s="17" t="s">
        <v>21</v>
      </c>
      <c r="Q472" s="17" t="s">
        <v>25</v>
      </c>
      <c r="R472" s="18" t="s">
        <v>26</v>
      </c>
      <c r="S472" s="18" t="s">
        <v>21</v>
      </c>
      <c r="T472" s="2"/>
    </row>
    <row r="473" spans="1:20" ht="25.5" customHeight="1">
      <c r="A473" s="12">
        <v>213</v>
      </c>
      <c r="B473" s="1"/>
      <c r="C473" s="43" t="str">
        <f t="shared" si="50"/>
        <v>B.UUID.213</v>
      </c>
      <c r="D473" s="67" t="s">
        <v>1866</v>
      </c>
      <c r="E473" s="14" t="s">
        <v>119</v>
      </c>
      <c r="F473" s="14" t="s">
        <v>151</v>
      </c>
      <c r="G473" s="14" t="s">
        <v>125</v>
      </c>
      <c r="H473" s="16" t="s">
        <v>501</v>
      </c>
      <c r="I473" s="17" t="s">
        <v>119</v>
      </c>
      <c r="J473" s="16" t="s">
        <v>120</v>
      </c>
      <c r="K473" s="17" t="s">
        <v>148</v>
      </c>
      <c r="L473" s="17" t="s">
        <v>21</v>
      </c>
      <c r="M473" s="22" t="s">
        <v>23</v>
      </c>
      <c r="N473" s="17" t="s">
        <v>21</v>
      </c>
      <c r="O473" s="17" t="s">
        <v>24</v>
      </c>
      <c r="P473" s="17" t="s">
        <v>21</v>
      </c>
      <c r="Q473" s="17" t="s">
        <v>25</v>
      </c>
      <c r="R473" s="18" t="s">
        <v>26</v>
      </c>
      <c r="S473" s="18" t="s">
        <v>21</v>
      </c>
      <c r="T473" s="2"/>
    </row>
    <row r="474" spans="1:20" ht="25.5" customHeight="1">
      <c r="A474" s="12">
        <v>214</v>
      </c>
      <c r="B474" s="1"/>
      <c r="C474" s="43" t="str">
        <f t="shared" si="50"/>
        <v>B.UUID.214</v>
      </c>
      <c r="D474" s="67" t="s">
        <v>1868</v>
      </c>
      <c r="E474" s="14" t="s">
        <v>121</v>
      </c>
      <c r="F474" s="14" t="s">
        <v>151</v>
      </c>
      <c r="G474" s="14" t="s">
        <v>125</v>
      </c>
      <c r="H474" s="16"/>
      <c r="I474" s="17" t="s">
        <v>121</v>
      </c>
      <c r="J474" s="16" t="s">
        <v>21</v>
      </c>
      <c r="K474" s="17" t="s">
        <v>148</v>
      </c>
      <c r="L474" s="17" t="s">
        <v>21</v>
      </c>
      <c r="M474" s="22" t="s">
        <v>23</v>
      </c>
      <c r="N474" s="17" t="s">
        <v>21</v>
      </c>
      <c r="O474" s="17" t="s">
        <v>24</v>
      </c>
      <c r="P474" s="17" t="s">
        <v>21</v>
      </c>
      <c r="Q474" s="17" t="s">
        <v>25</v>
      </c>
      <c r="R474" s="18" t="s">
        <v>26</v>
      </c>
      <c r="S474" s="18" t="s">
        <v>21</v>
      </c>
      <c r="T474" s="2"/>
    </row>
    <row r="475" spans="1:20" ht="25.5" customHeight="1">
      <c r="A475" s="12">
        <v>215</v>
      </c>
      <c r="B475" s="1"/>
      <c r="C475" s="43" t="str">
        <f t="shared" si="50"/>
        <v>B.UUID.215</v>
      </c>
      <c r="D475" s="14" t="s">
        <v>588</v>
      </c>
      <c r="E475" s="14" t="s">
        <v>119</v>
      </c>
      <c r="F475" s="14" t="s">
        <v>151</v>
      </c>
      <c r="G475" s="14" t="s">
        <v>125</v>
      </c>
      <c r="H475" s="16" t="s">
        <v>589</v>
      </c>
      <c r="I475" s="17" t="s">
        <v>119</v>
      </c>
      <c r="J475" s="16" t="s">
        <v>120</v>
      </c>
      <c r="K475" s="17" t="s">
        <v>148</v>
      </c>
      <c r="L475" s="17" t="s">
        <v>21</v>
      </c>
      <c r="M475" s="22" t="s">
        <v>23</v>
      </c>
      <c r="N475" s="17" t="s">
        <v>21</v>
      </c>
      <c r="O475" s="17" t="s">
        <v>24</v>
      </c>
      <c r="P475" s="17" t="s">
        <v>21</v>
      </c>
      <c r="Q475" s="17" t="s">
        <v>25</v>
      </c>
      <c r="R475" s="18" t="s">
        <v>26</v>
      </c>
      <c r="S475" s="18" t="s">
        <v>21</v>
      </c>
      <c r="T475" s="2"/>
    </row>
    <row r="476" spans="1:20" ht="25.5" customHeight="1" thickBot="1">
      <c r="A476" s="12">
        <v>216</v>
      </c>
      <c r="B476" s="1"/>
      <c r="C476" s="43" t="str">
        <f t="shared" si="50"/>
        <v>B.UUID.216</v>
      </c>
      <c r="D476" s="14" t="s">
        <v>590</v>
      </c>
      <c r="E476" s="14" t="s">
        <v>119</v>
      </c>
      <c r="F476" s="14" t="s">
        <v>151</v>
      </c>
      <c r="G476" s="14" t="s">
        <v>125</v>
      </c>
      <c r="H476" s="16" t="s">
        <v>591</v>
      </c>
      <c r="I476" s="17" t="s">
        <v>119</v>
      </c>
      <c r="J476" s="16" t="s">
        <v>120</v>
      </c>
      <c r="K476" s="17" t="s">
        <v>148</v>
      </c>
      <c r="L476" s="17" t="s">
        <v>21</v>
      </c>
      <c r="M476" s="22" t="s">
        <v>23</v>
      </c>
      <c r="N476" s="17" t="s">
        <v>21</v>
      </c>
      <c r="O476" s="17" t="s">
        <v>24</v>
      </c>
      <c r="P476" s="17" t="s">
        <v>21</v>
      </c>
      <c r="Q476" s="17" t="s">
        <v>25</v>
      </c>
      <c r="R476" s="18" t="s">
        <v>26</v>
      </c>
      <c r="S476" s="18" t="s">
        <v>21</v>
      </c>
      <c r="T476" s="2"/>
    </row>
    <row r="477" spans="1:20" ht="15" thickBot="1">
      <c r="A477" s="12"/>
      <c r="B477" s="1"/>
      <c r="C477" s="38" t="s">
        <v>592</v>
      </c>
      <c r="D477" s="39"/>
      <c r="E477" s="39"/>
      <c r="F477" s="39"/>
      <c r="G477" s="39"/>
      <c r="H477" s="40"/>
      <c r="I477" s="41"/>
      <c r="J477" s="41"/>
      <c r="K477" s="39"/>
      <c r="L477" s="39"/>
      <c r="M477" s="41"/>
      <c r="N477" s="39"/>
      <c r="O477" s="39"/>
      <c r="P477" s="39"/>
      <c r="Q477" s="39"/>
      <c r="R477" s="42"/>
      <c r="S477" s="42"/>
      <c r="T477" s="2"/>
    </row>
    <row r="478" spans="1:20" ht="28.5" customHeight="1">
      <c r="A478" s="12">
        <v>217</v>
      </c>
      <c r="B478" s="1"/>
      <c r="C478" s="43" t="str">
        <f t="shared" ref="C478:C521" si="51">CONCATENATE(LEFT($C$35,2),"UUID.",A478)</f>
        <v>B.UUID.217</v>
      </c>
      <c r="D478" s="25" t="s">
        <v>593</v>
      </c>
      <c r="E478" s="14" t="s">
        <v>117</v>
      </c>
      <c r="F478" s="14" t="s">
        <v>537</v>
      </c>
      <c r="G478" s="14" t="s">
        <v>538</v>
      </c>
      <c r="H478" s="16" t="s">
        <v>594</v>
      </c>
      <c r="I478" s="17" t="s">
        <v>60</v>
      </c>
      <c r="J478" s="16" t="s">
        <v>118</v>
      </c>
      <c r="K478" s="17" t="s">
        <v>578</v>
      </c>
      <c r="L478" s="17" t="s">
        <v>21</v>
      </c>
      <c r="M478" s="22" t="s">
        <v>23</v>
      </c>
      <c r="N478" s="17" t="s">
        <v>21</v>
      </c>
      <c r="O478" s="17" t="s">
        <v>24</v>
      </c>
      <c r="P478" s="17" t="s">
        <v>21</v>
      </c>
      <c r="Q478" s="17" t="s">
        <v>25</v>
      </c>
      <c r="R478" s="18" t="s">
        <v>26</v>
      </c>
      <c r="S478" s="18" t="e">
        <f>IF(OR(#REF!="Yes",#REF!="Yes",#REF!="Yes",#REF!="Yes",#REF!="Yes",#REF!="Yes",#REF!="Yes",#REF!="Yes",#REF!="Yes"),"Yes","No")</f>
        <v>#REF!</v>
      </c>
      <c r="T478" s="2"/>
    </row>
    <row r="479" spans="1:20" ht="28.5" customHeight="1">
      <c r="A479" s="12">
        <f t="shared" ref="A479:A488" si="52">A478+1</f>
        <v>218</v>
      </c>
      <c r="B479" s="1"/>
      <c r="C479" s="43" t="str">
        <f t="shared" si="51"/>
        <v>B.UUID.218</v>
      </c>
      <c r="D479" s="14" t="s">
        <v>595</v>
      </c>
      <c r="E479" s="14" t="s">
        <v>96</v>
      </c>
      <c r="F479" s="14" t="s">
        <v>537</v>
      </c>
      <c r="G479" s="14" t="s">
        <v>538</v>
      </c>
      <c r="H479" s="16" t="s">
        <v>596</v>
      </c>
      <c r="I479" s="17" t="s">
        <v>60</v>
      </c>
      <c r="J479" s="16" t="s">
        <v>98</v>
      </c>
      <c r="K479" s="17" t="s">
        <v>578</v>
      </c>
      <c r="L479" s="17" t="s">
        <v>21</v>
      </c>
      <c r="M479" s="22" t="str">
        <f>"Démandé si pour question " &amp;C478&amp; ", Réponse =/= 3. Totalement indisponible"</f>
        <v>Démandé si pour question B.UUID.217, Réponse =/= 3. Totalement indisponible</v>
      </c>
      <c r="N479" s="17" t="s">
        <v>21</v>
      </c>
      <c r="O479" s="17" t="s">
        <v>24</v>
      </c>
      <c r="P479" s="17" t="s">
        <v>21</v>
      </c>
      <c r="Q479" s="17" t="s">
        <v>25</v>
      </c>
      <c r="R479" s="18" t="s">
        <v>26</v>
      </c>
      <c r="S479" s="18" t="e">
        <f>IF(OR(#REF!="Yes",#REF!="Yes",#REF!="Yes",#REF!="Yes",#REF!="Yes",#REF!="Yes",#REF!="Yes",#REF!="Yes",#REF!="Yes"),"Yes","No")</f>
        <v>#REF!</v>
      </c>
      <c r="T479" s="2"/>
    </row>
    <row r="480" spans="1:20" ht="28.5" customHeight="1">
      <c r="A480" s="12">
        <f t="shared" si="52"/>
        <v>219</v>
      </c>
      <c r="B480" s="1"/>
      <c r="C480" s="43" t="str">
        <f t="shared" si="51"/>
        <v>B.UUID.219</v>
      </c>
      <c r="D480" s="14" t="s">
        <v>597</v>
      </c>
      <c r="E480" s="14" t="s">
        <v>96</v>
      </c>
      <c r="F480" s="14" t="s">
        <v>537</v>
      </c>
      <c r="G480" s="14" t="s">
        <v>538</v>
      </c>
      <c r="H480" s="16" t="s">
        <v>598</v>
      </c>
      <c r="I480" s="17" t="s">
        <v>60</v>
      </c>
      <c r="J480" s="16" t="s">
        <v>98</v>
      </c>
      <c r="K480" s="17" t="s">
        <v>578</v>
      </c>
      <c r="L480" s="17" t="s">
        <v>21</v>
      </c>
      <c r="M480" s="22" t="str">
        <f>"Démandé si pour question " &amp;C479&amp; ", Réponse = 1.Oui."</f>
        <v>Démandé si pour question B.UUID.218, Réponse = 1.Oui.</v>
      </c>
      <c r="N480" s="17" t="s">
        <v>21</v>
      </c>
      <c r="O480" s="17" t="s">
        <v>24</v>
      </c>
      <c r="P480" s="17" t="s">
        <v>21</v>
      </c>
      <c r="Q480" s="17" t="s">
        <v>25</v>
      </c>
      <c r="R480" s="18" t="s">
        <v>26</v>
      </c>
      <c r="S480" s="18" t="e">
        <f>IF(OR(#REF!="Yes",#REF!="Yes",#REF!="Yes",#REF!="Yes",#REF!="Yes",#REF!="Yes",#REF!="Yes",#REF!="Yes",#REF!="Yes"),"Yes","No")</f>
        <v>#REF!</v>
      </c>
      <c r="T480" s="2"/>
    </row>
    <row r="481" spans="1:20" ht="28.5" customHeight="1">
      <c r="A481" s="12">
        <f t="shared" si="52"/>
        <v>220</v>
      </c>
      <c r="B481" s="1"/>
      <c r="C481" s="43" t="str">
        <f t="shared" si="51"/>
        <v>B.UUID.220</v>
      </c>
      <c r="D481" s="14" t="s">
        <v>599</v>
      </c>
      <c r="E481" s="14" t="s">
        <v>119</v>
      </c>
      <c r="F481" s="14" t="s">
        <v>537</v>
      </c>
      <c r="G481" s="14" t="s">
        <v>538</v>
      </c>
      <c r="H481" s="16" t="s">
        <v>600</v>
      </c>
      <c r="I481" s="17" t="s">
        <v>119</v>
      </c>
      <c r="J481" s="16" t="s">
        <v>120</v>
      </c>
      <c r="K481" s="17" t="s">
        <v>578</v>
      </c>
      <c r="L481" s="17" t="s">
        <v>21</v>
      </c>
      <c r="M481" s="22" t="str">
        <f>"Démandé si pour question " &amp;C480&amp; ", Réponse = 2.Non."</f>
        <v>Démandé si pour question B.UUID.219, Réponse = 2.Non.</v>
      </c>
      <c r="N481" s="17" t="s">
        <v>21</v>
      </c>
      <c r="O481" s="17" t="s">
        <v>24</v>
      </c>
      <c r="P481" s="17" t="s">
        <v>21</v>
      </c>
      <c r="Q481" s="17" t="s">
        <v>25</v>
      </c>
      <c r="R481" s="18" t="s">
        <v>26</v>
      </c>
      <c r="S481" s="18" t="e">
        <f>IF(OR(#REF!="Yes",#REF!="Yes",#REF!="Yes",#REF!="Yes",#REF!="Yes",#REF!="Yes",#REF!="Yes",#REF!="Yes",#REF!="Yes"),"Yes","No")</f>
        <v>#REF!</v>
      </c>
      <c r="T481" s="2"/>
    </row>
    <row r="482" spans="1:20" ht="28.5" customHeight="1">
      <c r="A482" s="12">
        <f t="shared" si="52"/>
        <v>221</v>
      </c>
      <c r="B482" s="1"/>
      <c r="C482" s="43" t="str">
        <f t="shared" si="51"/>
        <v>B.UUID.221</v>
      </c>
      <c r="D482" s="14" t="s">
        <v>601</v>
      </c>
      <c r="E482" s="14" t="s">
        <v>119</v>
      </c>
      <c r="F482" s="14" t="s">
        <v>537</v>
      </c>
      <c r="G482" s="14" t="s">
        <v>538</v>
      </c>
      <c r="H482" s="16" t="s">
        <v>602</v>
      </c>
      <c r="I482" s="17" t="s">
        <v>119</v>
      </c>
      <c r="J482" s="16" t="s">
        <v>120</v>
      </c>
      <c r="K482" s="17" t="s">
        <v>578</v>
      </c>
      <c r="L482" s="17" t="s">
        <v>21</v>
      </c>
      <c r="M482" s="22" t="str">
        <f>"Démandé si pour question " &amp;C479&amp; ", Réponse = 1.Oui."</f>
        <v>Démandé si pour question B.UUID.218, Réponse = 1.Oui.</v>
      </c>
      <c r="N482" s="17" t="s">
        <v>21</v>
      </c>
      <c r="O482" s="17" t="s">
        <v>24</v>
      </c>
      <c r="P482" s="17" t="s">
        <v>21</v>
      </c>
      <c r="Q482" s="17" t="s">
        <v>25</v>
      </c>
      <c r="R482" s="18" t="s">
        <v>26</v>
      </c>
      <c r="S482" s="18" t="e">
        <f>IF(OR(#REF!="Yes",#REF!="Yes",#REF!="Yes",#REF!="Yes",#REF!="Yes",#REF!="Yes",#REF!="Yes",#REF!="Yes",#REF!="Yes"),"Yes","No")</f>
        <v>#REF!</v>
      </c>
      <c r="T482" s="2"/>
    </row>
    <row r="483" spans="1:20" ht="28.5" customHeight="1">
      <c r="A483" s="12">
        <f t="shared" si="52"/>
        <v>222</v>
      </c>
      <c r="B483" s="1"/>
      <c r="C483" s="43" t="str">
        <f t="shared" si="51"/>
        <v>B.UUID.222</v>
      </c>
      <c r="D483" s="52" t="s">
        <v>603</v>
      </c>
      <c r="E483" s="14" t="s">
        <v>121</v>
      </c>
      <c r="F483" s="14" t="s">
        <v>537</v>
      </c>
      <c r="G483" s="14" t="s">
        <v>538</v>
      </c>
      <c r="H483" s="25" t="s">
        <v>604</v>
      </c>
      <c r="I483" s="17" t="s">
        <v>121</v>
      </c>
      <c r="J483" s="16"/>
      <c r="K483" s="17" t="s">
        <v>578</v>
      </c>
      <c r="L483" s="17" t="s">
        <v>21</v>
      </c>
      <c r="M483" s="22"/>
      <c r="N483" s="17" t="s">
        <v>21</v>
      </c>
      <c r="O483" s="17" t="s">
        <v>21</v>
      </c>
      <c r="P483" s="17" t="s">
        <v>21</v>
      </c>
      <c r="Q483" s="17" t="s">
        <v>25</v>
      </c>
      <c r="R483" s="18" t="s">
        <v>26</v>
      </c>
      <c r="S483" s="18" t="s">
        <v>21</v>
      </c>
      <c r="T483" s="2"/>
    </row>
    <row r="484" spans="1:20" ht="28.5" customHeight="1">
      <c r="A484" s="12">
        <f t="shared" si="52"/>
        <v>223</v>
      </c>
      <c r="B484" s="1"/>
      <c r="C484" s="43" t="str">
        <f t="shared" si="51"/>
        <v>B.UUID.223</v>
      </c>
      <c r="D484" s="25" t="s">
        <v>605</v>
      </c>
      <c r="E484" s="14" t="s">
        <v>121</v>
      </c>
      <c r="F484" s="14" t="s">
        <v>151</v>
      </c>
      <c r="G484" s="14" t="s">
        <v>125</v>
      </c>
      <c r="H484" s="16" t="s">
        <v>122</v>
      </c>
      <c r="I484" s="17" t="s">
        <v>121</v>
      </c>
      <c r="J484" s="16"/>
      <c r="K484" s="17" t="s">
        <v>578</v>
      </c>
      <c r="L484" s="17" t="s">
        <v>21</v>
      </c>
      <c r="M484" s="22"/>
      <c r="N484" s="17" t="s">
        <v>21</v>
      </c>
      <c r="O484" s="17" t="s">
        <v>21</v>
      </c>
      <c r="P484" s="17" t="s">
        <v>21</v>
      </c>
      <c r="Q484" s="17" t="s">
        <v>25</v>
      </c>
      <c r="R484" s="18" t="s">
        <v>26</v>
      </c>
      <c r="S484" s="18" t="s">
        <v>21</v>
      </c>
      <c r="T484" s="2"/>
    </row>
    <row r="485" spans="1:20" ht="28.5" customHeight="1">
      <c r="A485" s="12">
        <f t="shared" si="52"/>
        <v>224</v>
      </c>
      <c r="B485" s="1"/>
      <c r="C485" s="43" t="str">
        <f t="shared" si="51"/>
        <v>B.UUID.224</v>
      </c>
      <c r="D485" s="14" t="s">
        <v>606</v>
      </c>
      <c r="E485" s="14" t="s">
        <v>121</v>
      </c>
      <c r="F485" s="14" t="s">
        <v>151</v>
      </c>
      <c r="G485" s="14" t="s">
        <v>125</v>
      </c>
      <c r="H485" s="16" t="s">
        <v>123</v>
      </c>
      <c r="I485" s="17" t="s">
        <v>121</v>
      </c>
      <c r="J485" s="16"/>
      <c r="K485" s="17" t="s">
        <v>578</v>
      </c>
      <c r="L485" s="17" t="s">
        <v>21</v>
      </c>
      <c r="M485" s="22"/>
      <c r="N485" s="17" t="s">
        <v>21</v>
      </c>
      <c r="O485" s="17" t="s">
        <v>21</v>
      </c>
      <c r="P485" s="17" t="s">
        <v>21</v>
      </c>
      <c r="Q485" s="17" t="s">
        <v>25</v>
      </c>
      <c r="R485" s="18" t="s">
        <v>26</v>
      </c>
      <c r="S485" s="18" t="s">
        <v>21</v>
      </c>
      <c r="T485" s="2"/>
    </row>
    <row r="486" spans="1:20" ht="28.5" customHeight="1">
      <c r="A486" s="12">
        <f t="shared" si="52"/>
        <v>225</v>
      </c>
      <c r="B486" s="1"/>
      <c r="C486" s="43" t="str">
        <f t="shared" si="51"/>
        <v>B.UUID.225</v>
      </c>
      <c r="D486" s="14" t="s">
        <v>607</v>
      </c>
      <c r="E486" s="14" t="s">
        <v>119</v>
      </c>
      <c r="F486" s="14" t="s">
        <v>151</v>
      </c>
      <c r="G486" s="14" t="s">
        <v>125</v>
      </c>
      <c r="H486" s="16" t="s">
        <v>608</v>
      </c>
      <c r="I486" s="17" t="s">
        <v>119</v>
      </c>
      <c r="J486" s="16" t="s">
        <v>120</v>
      </c>
      <c r="K486" s="17" t="s">
        <v>148</v>
      </c>
      <c r="L486" s="17" t="s">
        <v>21</v>
      </c>
      <c r="M486" s="22" t="str">
        <f>"Démandé si pour question " &amp;C480&amp; ", Réponse = 1.Oui."</f>
        <v>Démandé si pour question B.UUID.219, Réponse = 1.Oui.</v>
      </c>
      <c r="N486" s="17" t="s">
        <v>21</v>
      </c>
      <c r="O486" s="17" t="s">
        <v>24</v>
      </c>
      <c r="P486" s="17" t="s">
        <v>21</v>
      </c>
      <c r="Q486" s="17" t="s">
        <v>25</v>
      </c>
      <c r="R486" s="18" t="s">
        <v>26</v>
      </c>
      <c r="S486" s="18" t="s">
        <v>21</v>
      </c>
      <c r="T486" s="2"/>
    </row>
    <row r="487" spans="1:20" ht="28.5" customHeight="1">
      <c r="A487" s="12">
        <f t="shared" si="52"/>
        <v>226</v>
      </c>
      <c r="B487" s="1"/>
      <c r="C487" s="43" t="str">
        <f t="shared" si="51"/>
        <v>B.UUID.226</v>
      </c>
      <c r="D487" s="14" t="s">
        <v>609</v>
      </c>
      <c r="E487" s="14" t="s">
        <v>119</v>
      </c>
      <c r="F487" s="14" t="s">
        <v>537</v>
      </c>
      <c r="G487" s="14" t="s">
        <v>538</v>
      </c>
      <c r="H487" s="16" t="s">
        <v>610</v>
      </c>
      <c r="I487" s="17" t="s">
        <v>119</v>
      </c>
      <c r="J487" s="16" t="s">
        <v>120</v>
      </c>
      <c r="K487" s="17" t="s">
        <v>578</v>
      </c>
      <c r="L487" s="17" t="s">
        <v>21</v>
      </c>
      <c r="M487" s="22" t="str">
        <f>"Démandé si pour question " &amp;C479&amp; ", Réponse = 1.Oui."</f>
        <v>Démandé si pour question B.UUID.218, Réponse = 1.Oui.</v>
      </c>
      <c r="N487" s="17" t="s">
        <v>21</v>
      </c>
      <c r="O487" s="17" t="s">
        <v>24</v>
      </c>
      <c r="P487" s="17" t="s">
        <v>21</v>
      </c>
      <c r="Q487" s="17" t="s">
        <v>25</v>
      </c>
      <c r="R487" s="18" t="s">
        <v>26</v>
      </c>
      <c r="S487" s="18" t="e">
        <f>IF(OR(#REF!="Yes",#REF!="Yes",#REF!="Yes",#REF!="Yes",#REF!="Yes",#REF!="Yes",#REF!="Yes",#REF!="Yes",#REF!="Yes"),"Yes","No")</f>
        <v>#REF!</v>
      </c>
      <c r="T487" s="2"/>
    </row>
    <row r="488" spans="1:20" ht="28.5" customHeight="1" thickBot="1">
      <c r="A488" s="12">
        <f t="shared" si="52"/>
        <v>227</v>
      </c>
      <c r="B488" s="1"/>
      <c r="C488" s="43" t="str">
        <f t="shared" si="51"/>
        <v>B.UUID.227</v>
      </c>
      <c r="D488" s="14" t="s">
        <v>611</v>
      </c>
      <c r="E488" s="14" t="s">
        <v>119</v>
      </c>
      <c r="F488" s="14" t="s">
        <v>537</v>
      </c>
      <c r="G488" s="14" t="s">
        <v>538</v>
      </c>
      <c r="H488" s="16" t="s">
        <v>612</v>
      </c>
      <c r="I488" s="17" t="s">
        <v>119</v>
      </c>
      <c r="J488" s="16" t="s">
        <v>120</v>
      </c>
      <c r="K488" s="17" t="s">
        <v>578</v>
      </c>
      <c r="L488" s="17" t="s">
        <v>21</v>
      </c>
      <c r="M488" s="22" t="str">
        <f>"Démandé si pour question " &amp;C479&amp; ", Réponse = 1.Oui."</f>
        <v>Démandé si pour question B.UUID.218, Réponse = 1.Oui.</v>
      </c>
      <c r="N488" s="17" t="s">
        <v>21</v>
      </c>
      <c r="O488" s="17" t="s">
        <v>24</v>
      </c>
      <c r="P488" s="17" t="s">
        <v>21</v>
      </c>
      <c r="Q488" s="17" t="s">
        <v>25</v>
      </c>
      <c r="R488" s="18" t="s">
        <v>26</v>
      </c>
      <c r="S488" s="18" t="e">
        <f>IF(OR(#REF!="Yes",#REF!="Yes",#REF!="Yes",#REF!="Yes",#REF!="Yes",#REF!="Yes",#REF!="Yes",#REF!="Yes",#REF!="Yes"),"Yes","No")</f>
        <v>#REF!</v>
      </c>
      <c r="T488" s="2"/>
    </row>
    <row r="489" spans="1:20" ht="15" thickBot="1">
      <c r="A489" s="12"/>
      <c r="B489" s="1"/>
      <c r="C489" s="38" t="s">
        <v>613</v>
      </c>
      <c r="D489" s="39"/>
      <c r="E489" s="39"/>
      <c r="F489" s="39"/>
      <c r="G489" s="39"/>
      <c r="H489" s="40"/>
      <c r="I489" s="41"/>
      <c r="J489" s="41"/>
      <c r="K489" s="39"/>
      <c r="L489" s="39"/>
      <c r="M489" s="41"/>
      <c r="N489" s="39"/>
      <c r="O489" s="39"/>
      <c r="P489" s="39"/>
      <c r="Q489" s="39"/>
      <c r="R489" s="42"/>
      <c r="S489" s="42"/>
      <c r="T489" s="2"/>
    </row>
    <row r="490" spans="1:20" ht="24.65" customHeight="1">
      <c r="A490" s="12">
        <f>A488+1</f>
        <v>228</v>
      </c>
      <c r="B490" s="1"/>
      <c r="C490" s="43" t="str">
        <f t="shared" si="51"/>
        <v>B.UUID.228</v>
      </c>
      <c r="D490" s="25" t="s">
        <v>614</v>
      </c>
      <c r="E490" s="14" t="s">
        <v>117</v>
      </c>
      <c r="F490" s="14" t="s">
        <v>537</v>
      </c>
      <c r="G490" s="14" t="s">
        <v>538</v>
      </c>
      <c r="H490" s="16" t="s">
        <v>615</v>
      </c>
      <c r="I490" s="17" t="s">
        <v>60</v>
      </c>
      <c r="J490" s="16" t="s">
        <v>118</v>
      </c>
      <c r="K490" s="17" t="s">
        <v>578</v>
      </c>
      <c r="L490" s="17" t="s">
        <v>21</v>
      </c>
      <c r="M490" s="22" t="s">
        <v>23</v>
      </c>
      <c r="N490" s="17" t="s">
        <v>21</v>
      </c>
      <c r="O490" s="17" t="s">
        <v>24</v>
      </c>
      <c r="P490" s="17" t="s">
        <v>21</v>
      </c>
      <c r="Q490" s="17" t="s">
        <v>25</v>
      </c>
      <c r="R490" s="18" t="s">
        <v>26</v>
      </c>
      <c r="S490" s="18" t="e">
        <f>IF(OR(#REF!="Yes",#REF!="Yes",#REF!="Yes",#REF!="Yes",#REF!="Yes",#REF!="Yes",#REF!="Yes",#REF!="Yes",#REF!="Yes"),"Yes","No")</f>
        <v>#REF!</v>
      </c>
      <c r="T490" s="2"/>
    </row>
    <row r="491" spans="1:20" ht="24.65" customHeight="1">
      <c r="A491" s="12">
        <f t="shared" ref="A491:A500" si="53">A490+1</f>
        <v>229</v>
      </c>
      <c r="B491" s="1"/>
      <c r="C491" s="43" t="str">
        <f t="shared" si="51"/>
        <v>B.UUID.229</v>
      </c>
      <c r="D491" s="14" t="s">
        <v>616</v>
      </c>
      <c r="E491" s="14" t="s">
        <v>96</v>
      </c>
      <c r="F491" s="14" t="s">
        <v>537</v>
      </c>
      <c r="G491" s="14" t="s">
        <v>538</v>
      </c>
      <c r="H491" s="16" t="s">
        <v>617</v>
      </c>
      <c r="I491" s="17" t="s">
        <v>60</v>
      </c>
      <c r="J491" s="16" t="s">
        <v>98</v>
      </c>
      <c r="K491" s="17" t="s">
        <v>578</v>
      </c>
      <c r="L491" s="17" t="s">
        <v>21</v>
      </c>
      <c r="M491" s="22" t="str">
        <f>"Démandé si pour question " &amp;C490&amp; ", Réponse =/= 3. Totalement indisponible"</f>
        <v>Démandé si pour question B.UUID.228, Réponse =/= 3. Totalement indisponible</v>
      </c>
      <c r="N491" s="17" t="s">
        <v>21</v>
      </c>
      <c r="O491" s="17" t="s">
        <v>24</v>
      </c>
      <c r="P491" s="17" t="s">
        <v>21</v>
      </c>
      <c r="Q491" s="17" t="s">
        <v>25</v>
      </c>
      <c r="R491" s="18" t="s">
        <v>26</v>
      </c>
      <c r="S491" s="18" t="e">
        <f>IF(OR(#REF!="Yes",#REF!="Yes",#REF!="Yes",#REF!="Yes",#REF!="Yes",#REF!="Yes",#REF!="Yes",#REF!="Yes",#REF!="Yes"),"Yes","No")</f>
        <v>#REF!</v>
      </c>
      <c r="T491" s="2"/>
    </row>
    <row r="492" spans="1:20" ht="24.65" customHeight="1">
      <c r="A492" s="12">
        <f t="shared" si="53"/>
        <v>230</v>
      </c>
      <c r="B492" s="1"/>
      <c r="C492" s="43" t="str">
        <f t="shared" si="51"/>
        <v>B.UUID.230</v>
      </c>
      <c r="D492" s="14" t="s">
        <v>618</v>
      </c>
      <c r="E492" s="14" t="s">
        <v>96</v>
      </c>
      <c r="F492" s="14" t="s">
        <v>537</v>
      </c>
      <c r="G492" s="14" t="s">
        <v>538</v>
      </c>
      <c r="H492" s="16" t="s">
        <v>619</v>
      </c>
      <c r="I492" s="17" t="s">
        <v>60</v>
      </c>
      <c r="J492" s="16" t="s">
        <v>98</v>
      </c>
      <c r="K492" s="17" t="s">
        <v>578</v>
      </c>
      <c r="L492" s="17" t="s">
        <v>21</v>
      </c>
      <c r="M492" s="22" t="str">
        <f>"Démandé si pour question " &amp;C491&amp; ", Réponse = 1.Oui."</f>
        <v>Démandé si pour question B.UUID.229, Réponse = 1.Oui.</v>
      </c>
      <c r="N492" s="17" t="s">
        <v>21</v>
      </c>
      <c r="O492" s="17" t="s">
        <v>24</v>
      </c>
      <c r="P492" s="17" t="s">
        <v>21</v>
      </c>
      <c r="Q492" s="17" t="s">
        <v>25</v>
      </c>
      <c r="R492" s="18" t="s">
        <v>26</v>
      </c>
      <c r="S492" s="18" t="e">
        <f>IF(OR(#REF!="Yes",#REF!="Yes",#REF!="Yes",#REF!="Yes",#REF!="Yes",#REF!="Yes",#REF!="Yes",#REF!="Yes",#REF!="Yes"),"Yes","No")</f>
        <v>#REF!</v>
      </c>
      <c r="T492" s="2"/>
    </row>
    <row r="493" spans="1:20" ht="24.65" customHeight="1">
      <c r="A493" s="12">
        <f t="shared" si="53"/>
        <v>231</v>
      </c>
      <c r="B493" s="1"/>
      <c r="C493" s="43" t="str">
        <f t="shared" si="51"/>
        <v>B.UUID.231</v>
      </c>
      <c r="D493" s="14" t="s">
        <v>620</v>
      </c>
      <c r="E493" s="14" t="s">
        <v>119</v>
      </c>
      <c r="F493" s="14" t="s">
        <v>537</v>
      </c>
      <c r="G493" s="14" t="s">
        <v>538</v>
      </c>
      <c r="H493" s="16" t="s">
        <v>621</v>
      </c>
      <c r="I493" s="17" t="s">
        <v>119</v>
      </c>
      <c r="J493" s="16" t="s">
        <v>120</v>
      </c>
      <c r="K493" s="17" t="s">
        <v>578</v>
      </c>
      <c r="L493" s="17" t="s">
        <v>21</v>
      </c>
      <c r="M493" s="22" t="str">
        <f>"Démandé si pour question " &amp;C492&amp; ", Réponse = 2.Non."</f>
        <v>Démandé si pour question B.UUID.230, Réponse = 2.Non.</v>
      </c>
      <c r="N493" s="17" t="s">
        <v>21</v>
      </c>
      <c r="O493" s="17" t="s">
        <v>24</v>
      </c>
      <c r="P493" s="17" t="s">
        <v>21</v>
      </c>
      <c r="Q493" s="17" t="s">
        <v>25</v>
      </c>
      <c r="R493" s="18" t="s">
        <v>26</v>
      </c>
      <c r="S493" s="18" t="e">
        <f>IF(OR(#REF!="Yes",#REF!="Yes",#REF!="Yes",#REF!="Yes",#REF!="Yes",#REF!="Yes",#REF!="Yes",#REF!="Yes",#REF!="Yes"),"Yes","No")</f>
        <v>#REF!</v>
      </c>
      <c r="T493" s="2"/>
    </row>
    <row r="494" spans="1:20" ht="24.65" customHeight="1">
      <c r="A494" s="12">
        <f t="shared" si="53"/>
        <v>232</v>
      </c>
      <c r="B494" s="1"/>
      <c r="C494" s="43" t="str">
        <f t="shared" si="51"/>
        <v>B.UUID.232</v>
      </c>
      <c r="D494" s="14" t="s">
        <v>622</v>
      </c>
      <c r="E494" s="14" t="s">
        <v>119</v>
      </c>
      <c r="F494" s="14" t="s">
        <v>537</v>
      </c>
      <c r="G494" s="14" t="s">
        <v>538</v>
      </c>
      <c r="H494" s="16" t="s">
        <v>623</v>
      </c>
      <c r="I494" s="17" t="s">
        <v>119</v>
      </c>
      <c r="J494" s="16" t="s">
        <v>120</v>
      </c>
      <c r="K494" s="17" t="s">
        <v>578</v>
      </c>
      <c r="L494" s="17" t="s">
        <v>21</v>
      </c>
      <c r="M494" s="22" t="str">
        <f>"Démandé si pour question " &amp;C491&amp; ", Réponse = 1.Oui."</f>
        <v>Démandé si pour question B.UUID.229, Réponse = 1.Oui.</v>
      </c>
      <c r="N494" s="17" t="s">
        <v>21</v>
      </c>
      <c r="O494" s="17" t="s">
        <v>24</v>
      </c>
      <c r="P494" s="17" t="s">
        <v>21</v>
      </c>
      <c r="Q494" s="17" t="s">
        <v>25</v>
      </c>
      <c r="R494" s="18" t="s">
        <v>26</v>
      </c>
      <c r="S494" s="18" t="e">
        <f>IF(OR(#REF!="Yes",#REF!="Yes",#REF!="Yes",#REF!="Yes",#REF!="Yes",#REF!="Yes",#REF!="Yes",#REF!="Yes",#REF!="Yes"),"Yes","No")</f>
        <v>#REF!</v>
      </c>
      <c r="T494" s="2"/>
    </row>
    <row r="495" spans="1:20" ht="24.65" customHeight="1">
      <c r="A495" s="12">
        <f t="shared" si="53"/>
        <v>233</v>
      </c>
      <c r="B495" s="1"/>
      <c r="C495" s="43" t="str">
        <f t="shared" si="51"/>
        <v>B.UUID.233</v>
      </c>
      <c r="D495" s="52" t="s">
        <v>624</v>
      </c>
      <c r="E495" s="14" t="s">
        <v>121</v>
      </c>
      <c r="F495" s="14" t="s">
        <v>537</v>
      </c>
      <c r="G495" s="14" t="s">
        <v>538</v>
      </c>
      <c r="H495" s="25" t="s">
        <v>604</v>
      </c>
      <c r="I495" s="17" t="s">
        <v>121</v>
      </c>
      <c r="J495" s="16"/>
      <c r="K495" s="17" t="s">
        <v>578</v>
      </c>
      <c r="L495" s="17" t="s">
        <v>21</v>
      </c>
      <c r="M495" s="22"/>
      <c r="N495" s="17" t="s">
        <v>21</v>
      </c>
      <c r="O495" s="17" t="s">
        <v>21</v>
      </c>
      <c r="P495" s="17" t="s">
        <v>21</v>
      </c>
      <c r="Q495" s="17" t="s">
        <v>25</v>
      </c>
      <c r="R495" s="18" t="s">
        <v>26</v>
      </c>
      <c r="S495" s="18" t="s">
        <v>21</v>
      </c>
      <c r="T495" s="2"/>
    </row>
    <row r="496" spans="1:20" ht="24.65" customHeight="1">
      <c r="A496" s="12">
        <f t="shared" si="53"/>
        <v>234</v>
      </c>
      <c r="B496" s="1"/>
      <c r="C496" s="43" t="str">
        <f t="shared" si="51"/>
        <v>B.UUID.234</v>
      </c>
      <c r="D496" s="25" t="s">
        <v>625</v>
      </c>
      <c r="E496" s="14" t="s">
        <v>121</v>
      </c>
      <c r="F496" s="14" t="s">
        <v>151</v>
      </c>
      <c r="G496" s="14" t="s">
        <v>125</v>
      </c>
      <c r="H496" s="16" t="s">
        <v>122</v>
      </c>
      <c r="I496" s="17" t="s">
        <v>121</v>
      </c>
      <c r="J496" s="16"/>
      <c r="K496" s="17" t="s">
        <v>578</v>
      </c>
      <c r="L496" s="17" t="s">
        <v>21</v>
      </c>
      <c r="M496" s="22"/>
      <c r="N496" s="17" t="s">
        <v>21</v>
      </c>
      <c r="O496" s="17" t="s">
        <v>21</v>
      </c>
      <c r="P496" s="17" t="s">
        <v>21</v>
      </c>
      <c r="Q496" s="17" t="s">
        <v>25</v>
      </c>
      <c r="R496" s="18" t="s">
        <v>26</v>
      </c>
      <c r="S496" s="18" t="s">
        <v>21</v>
      </c>
      <c r="T496" s="2"/>
    </row>
    <row r="497" spans="1:20" ht="24.65" customHeight="1">
      <c r="A497" s="12">
        <f t="shared" si="53"/>
        <v>235</v>
      </c>
      <c r="B497" s="1"/>
      <c r="C497" s="43" t="str">
        <f t="shared" si="51"/>
        <v>B.UUID.235</v>
      </c>
      <c r="D497" s="14" t="s">
        <v>626</v>
      </c>
      <c r="E497" s="14" t="s">
        <v>121</v>
      </c>
      <c r="F497" s="14" t="s">
        <v>151</v>
      </c>
      <c r="G497" s="14" t="s">
        <v>125</v>
      </c>
      <c r="H497" s="16" t="s">
        <v>123</v>
      </c>
      <c r="I497" s="17" t="s">
        <v>121</v>
      </c>
      <c r="J497" s="16"/>
      <c r="K497" s="17" t="s">
        <v>578</v>
      </c>
      <c r="L497" s="17" t="s">
        <v>21</v>
      </c>
      <c r="M497" s="22"/>
      <c r="N497" s="17" t="s">
        <v>21</v>
      </c>
      <c r="O497" s="17" t="s">
        <v>21</v>
      </c>
      <c r="P497" s="17" t="s">
        <v>21</v>
      </c>
      <c r="Q497" s="17" t="s">
        <v>25</v>
      </c>
      <c r="R497" s="18" t="s">
        <v>26</v>
      </c>
      <c r="S497" s="18" t="s">
        <v>21</v>
      </c>
      <c r="T497" s="2"/>
    </row>
    <row r="498" spans="1:20" ht="24.65" customHeight="1">
      <c r="A498" s="12">
        <f t="shared" si="53"/>
        <v>236</v>
      </c>
      <c r="B498" s="1"/>
      <c r="C498" s="43" t="str">
        <f t="shared" si="51"/>
        <v>B.UUID.236</v>
      </c>
      <c r="D498" s="14" t="s">
        <v>627</v>
      </c>
      <c r="E498" s="14" t="s">
        <v>119</v>
      </c>
      <c r="F498" s="14" t="s">
        <v>151</v>
      </c>
      <c r="G498" s="14" t="s">
        <v>125</v>
      </c>
      <c r="H498" s="16" t="s">
        <v>628</v>
      </c>
      <c r="I498" s="17" t="s">
        <v>119</v>
      </c>
      <c r="J498" s="16" t="s">
        <v>120</v>
      </c>
      <c r="K498" s="17" t="s">
        <v>148</v>
      </c>
      <c r="L498" s="17" t="s">
        <v>21</v>
      </c>
      <c r="M498" s="22" t="str">
        <f>"Démandé si pour question " &amp;C492&amp; ", Réponse = 1.Oui."</f>
        <v>Démandé si pour question B.UUID.230, Réponse = 1.Oui.</v>
      </c>
      <c r="N498" s="17" t="s">
        <v>21</v>
      </c>
      <c r="O498" s="17" t="s">
        <v>24</v>
      </c>
      <c r="P498" s="17" t="s">
        <v>21</v>
      </c>
      <c r="Q498" s="17" t="s">
        <v>25</v>
      </c>
      <c r="R498" s="18" t="s">
        <v>26</v>
      </c>
      <c r="S498" s="18" t="s">
        <v>21</v>
      </c>
      <c r="T498" s="2"/>
    </row>
    <row r="499" spans="1:20" ht="24.65" customHeight="1">
      <c r="A499" s="12">
        <f t="shared" si="53"/>
        <v>237</v>
      </c>
      <c r="B499" s="1"/>
      <c r="C499" s="43" t="str">
        <f t="shared" si="51"/>
        <v>B.UUID.237</v>
      </c>
      <c r="D499" s="14" t="s">
        <v>629</v>
      </c>
      <c r="E499" s="14" t="s">
        <v>119</v>
      </c>
      <c r="F499" s="14" t="s">
        <v>537</v>
      </c>
      <c r="G499" s="14" t="s">
        <v>538</v>
      </c>
      <c r="H499" s="16" t="s">
        <v>630</v>
      </c>
      <c r="I499" s="17" t="s">
        <v>119</v>
      </c>
      <c r="J499" s="16" t="s">
        <v>120</v>
      </c>
      <c r="K499" s="17" t="s">
        <v>578</v>
      </c>
      <c r="L499" s="17" t="s">
        <v>21</v>
      </c>
      <c r="M499" s="22" t="str">
        <f>"Démandé si pour question " &amp;C491&amp; ", Réponse = 1.Oui."</f>
        <v>Démandé si pour question B.UUID.229, Réponse = 1.Oui.</v>
      </c>
      <c r="N499" s="17" t="s">
        <v>21</v>
      </c>
      <c r="O499" s="17" t="s">
        <v>24</v>
      </c>
      <c r="P499" s="17" t="s">
        <v>21</v>
      </c>
      <c r="Q499" s="17" t="s">
        <v>25</v>
      </c>
      <c r="R499" s="18" t="s">
        <v>26</v>
      </c>
      <c r="S499" s="18" t="e">
        <f>IF(OR(#REF!="Yes",#REF!="Yes",#REF!="Yes",#REF!="Yes",#REF!="Yes",#REF!="Yes",#REF!="Yes",#REF!="Yes",#REF!="Yes"),"Yes","No")</f>
        <v>#REF!</v>
      </c>
      <c r="T499" s="2"/>
    </row>
    <row r="500" spans="1:20" ht="24.65" customHeight="1" thickBot="1">
      <c r="A500" s="12">
        <f t="shared" si="53"/>
        <v>238</v>
      </c>
      <c r="B500" s="1"/>
      <c r="C500" s="43" t="str">
        <f t="shared" si="51"/>
        <v>B.UUID.238</v>
      </c>
      <c r="D500" s="14" t="s">
        <v>631</v>
      </c>
      <c r="E500" s="14" t="s">
        <v>119</v>
      </c>
      <c r="F500" s="14" t="s">
        <v>537</v>
      </c>
      <c r="G500" s="14" t="s">
        <v>538</v>
      </c>
      <c r="H500" s="16" t="s">
        <v>632</v>
      </c>
      <c r="I500" s="17" t="s">
        <v>119</v>
      </c>
      <c r="J500" s="16" t="s">
        <v>120</v>
      </c>
      <c r="K500" s="17" t="s">
        <v>578</v>
      </c>
      <c r="L500" s="17" t="s">
        <v>21</v>
      </c>
      <c r="M500" s="22" t="str">
        <f>"Démandé si pour question " &amp;C491&amp; ", Réponse = 1.Oui."</f>
        <v>Démandé si pour question B.UUID.229, Réponse = 1.Oui.</v>
      </c>
      <c r="N500" s="17" t="s">
        <v>21</v>
      </c>
      <c r="O500" s="17" t="s">
        <v>24</v>
      </c>
      <c r="P500" s="17" t="s">
        <v>21</v>
      </c>
      <c r="Q500" s="17" t="s">
        <v>25</v>
      </c>
      <c r="R500" s="18" t="s">
        <v>26</v>
      </c>
      <c r="S500" s="18" t="e">
        <f>IF(OR(#REF!="Yes",#REF!="Yes",#REF!="Yes",#REF!="Yes",#REF!="Yes",#REF!="Yes",#REF!="Yes",#REF!="Yes",#REF!="Yes"),"Yes","No")</f>
        <v>#REF!</v>
      </c>
      <c r="T500" s="2"/>
    </row>
    <row r="501" spans="1:20" ht="15" thickBot="1">
      <c r="A501" s="12"/>
      <c r="B501" s="1"/>
      <c r="C501" s="45" t="s">
        <v>633</v>
      </c>
      <c r="D501" s="46"/>
      <c r="E501" s="46"/>
      <c r="F501" s="46"/>
      <c r="G501" s="46"/>
      <c r="H501" s="47"/>
      <c r="I501" s="48"/>
      <c r="J501" s="48"/>
      <c r="K501" s="46"/>
      <c r="L501" s="46"/>
      <c r="M501" s="48"/>
      <c r="N501" s="46"/>
      <c r="O501" s="46"/>
      <c r="P501" s="46"/>
      <c r="Q501" s="46"/>
      <c r="R501" s="49"/>
      <c r="S501" s="49"/>
      <c r="T501" s="2"/>
    </row>
    <row r="502" spans="1:20" ht="24.65" customHeight="1">
      <c r="A502" s="12">
        <f>A500+1</f>
        <v>239</v>
      </c>
      <c r="B502" s="1"/>
      <c r="C502" s="43" t="str">
        <f t="shared" si="51"/>
        <v>B.UUID.239</v>
      </c>
      <c r="D502" s="14" t="s">
        <v>634</v>
      </c>
      <c r="E502" s="14" t="s">
        <v>124</v>
      </c>
      <c r="F502" s="14" t="s">
        <v>537</v>
      </c>
      <c r="G502" s="14" t="s">
        <v>538</v>
      </c>
      <c r="H502" s="16" t="s">
        <v>635</v>
      </c>
      <c r="I502" s="17" t="s">
        <v>60</v>
      </c>
      <c r="J502" s="16" t="s">
        <v>126</v>
      </c>
      <c r="K502" s="17" t="s">
        <v>578</v>
      </c>
      <c r="L502" s="17" t="s">
        <v>21</v>
      </c>
      <c r="M502" s="22" t="e">
        <f>"Démandé si pour question " &amp;#REF!&amp; ", Réponse = 1.Oui, OU si pour question " &amp;C478&amp; ", Réponse = 1.Oui, OU si pour question " &amp;C490&amp; ", Réponse = 1.Oui."</f>
        <v>#REF!</v>
      </c>
      <c r="N502" s="17" t="s">
        <v>21</v>
      </c>
      <c r="O502" s="17" t="s">
        <v>24</v>
      </c>
      <c r="P502" s="17" t="s">
        <v>21</v>
      </c>
      <c r="Q502" s="17" t="s">
        <v>25</v>
      </c>
      <c r="R502" s="18" t="s">
        <v>26</v>
      </c>
      <c r="S502" s="18" t="s">
        <v>337</v>
      </c>
      <c r="T502" s="2"/>
    </row>
    <row r="503" spans="1:20" ht="24.65" customHeight="1">
      <c r="A503" s="12">
        <f t="shared" ref="A503:A506" si="54">A502+1</f>
        <v>240</v>
      </c>
      <c r="B503" s="1"/>
      <c r="C503" s="43" t="str">
        <f t="shared" si="51"/>
        <v>B.UUID.240</v>
      </c>
      <c r="D503" s="14" t="s">
        <v>636</v>
      </c>
      <c r="E503" s="14" t="s">
        <v>127</v>
      </c>
      <c r="F503" s="14" t="s">
        <v>537</v>
      </c>
      <c r="G503" s="14" t="s">
        <v>538</v>
      </c>
      <c r="H503" s="16" t="s">
        <v>637</v>
      </c>
      <c r="I503" s="17" t="s">
        <v>92</v>
      </c>
      <c r="J503" s="16" t="s">
        <v>128</v>
      </c>
      <c r="K503" s="17" t="s">
        <v>578</v>
      </c>
      <c r="L503" s="17" t="s">
        <v>21</v>
      </c>
      <c r="M503" s="22" t="str">
        <f>"Démandé si pour question " &amp;C502&amp; ", Réponse = 2. Oui, les prix augmenteront."</f>
        <v>Démandé si pour question B.UUID.239, Réponse = 2. Oui, les prix augmenteront.</v>
      </c>
      <c r="N503" s="17" t="s">
        <v>21</v>
      </c>
      <c r="O503" s="17" t="s">
        <v>24</v>
      </c>
      <c r="P503" s="17" t="s">
        <v>21</v>
      </c>
      <c r="Q503" s="17" t="s">
        <v>25</v>
      </c>
      <c r="R503" s="18" t="s">
        <v>26</v>
      </c>
      <c r="S503" s="18" t="s">
        <v>337</v>
      </c>
      <c r="T503" s="2"/>
    </row>
    <row r="504" spans="1:20" ht="24.65" customHeight="1">
      <c r="A504" s="12">
        <f t="shared" si="54"/>
        <v>241</v>
      </c>
      <c r="B504" s="1"/>
      <c r="C504" s="43" t="str">
        <f t="shared" si="51"/>
        <v>B.UUID.241</v>
      </c>
      <c r="D504" s="14" t="s">
        <v>638</v>
      </c>
      <c r="E504" s="14" t="s">
        <v>83</v>
      </c>
      <c r="F504" s="14" t="s">
        <v>537</v>
      </c>
      <c r="G504" s="14" t="s">
        <v>538</v>
      </c>
      <c r="H504" s="16" t="s">
        <v>50</v>
      </c>
      <c r="I504" s="17" t="s">
        <v>83</v>
      </c>
      <c r="J504" s="16" t="s">
        <v>83</v>
      </c>
      <c r="K504" s="17" t="s">
        <v>578</v>
      </c>
      <c r="L504" s="17" t="s">
        <v>21</v>
      </c>
      <c r="M504" s="22" t="str">
        <f>"Démandé si pour question " &amp;C503&amp; ", Réponse = 11.Autre."</f>
        <v>Démandé si pour question B.UUID.240, Réponse = 11.Autre.</v>
      </c>
      <c r="N504" s="17" t="s">
        <v>21</v>
      </c>
      <c r="O504" s="17" t="s">
        <v>24</v>
      </c>
      <c r="P504" s="17" t="s">
        <v>21</v>
      </c>
      <c r="Q504" s="17" t="s">
        <v>25</v>
      </c>
      <c r="R504" s="18" t="s">
        <v>26</v>
      </c>
      <c r="S504" s="18" t="s">
        <v>337</v>
      </c>
      <c r="T504" s="2"/>
    </row>
    <row r="505" spans="1:20" ht="24.65" customHeight="1">
      <c r="A505" s="12">
        <f t="shared" si="54"/>
        <v>242</v>
      </c>
      <c r="B505" s="1"/>
      <c r="C505" s="43" t="str">
        <f t="shared" si="51"/>
        <v>B.UUID.242</v>
      </c>
      <c r="D505" s="14" t="s">
        <v>639</v>
      </c>
      <c r="E505" s="14" t="s">
        <v>129</v>
      </c>
      <c r="F505" s="14" t="s">
        <v>537</v>
      </c>
      <c r="G505" s="14" t="s">
        <v>538</v>
      </c>
      <c r="H505" s="16" t="s">
        <v>640</v>
      </c>
      <c r="I505" s="17" t="s">
        <v>92</v>
      </c>
      <c r="J505" s="16" t="s">
        <v>130</v>
      </c>
      <c r="K505" s="17" t="s">
        <v>578</v>
      </c>
      <c r="L505" s="17" t="s">
        <v>21</v>
      </c>
      <c r="M505" s="22" t="str">
        <f>"Démandé si pour question " &amp;C502&amp; ", Réponse = 2. Oui, les prix augmenteront."</f>
        <v>Démandé si pour question B.UUID.239, Réponse = 2. Oui, les prix augmenteront.</v>
      </c>
      <c r="N505" s="17" t="s">
        <v>21</v>
      </c>
      <c r="O505" s="17" t="s">
        <v>24</v>
      </c>
      <c r="P505" s="17" t="s">
        <v>21</v>
      </c>
      <c r="Q505" s="17" t="s">
        <v>25</v>
      </c>
      <c r="R505" s="18" t="s">
        <v>26</v>
      </c>
      <c r="S505" s="18" t="s">
        <v>337</v>
      </c>
      <c r="T505" s="2"/>
    </row>
    <row r="506" spans="1:20" ht="24.65" customHeight="1" thickBot="1">
      <c r="A506" s="12">
        <f t="shared" si="54"/>
        <v>243</v>
      </c>
      <c r="B506" s="1"/>
      <c r="C506" s="43" t="str">
        <f t="shared" si="51"/>
        <v>B.UUID.243</v>
      </c>
      <c r="D506" s="14" t="s">
        <v>641</v>
      </c>
      <c r="E506" s="14" t="s">
        <v>83</v>
      </c>
      <c r="F506" s="14" t="s">
        <v>537</v>
      </c>
      <c r="G506" s="14" t="s">
        <v>538</v>
      </c>
      <c r="H506" s="16" t="s">
        <v>50</v>
      </c>
      <c r="I506" s="17" t="s">
        <v>83</v>
      </c>
      <c r="J506" s="16" t="s">
        <v>83</v>
      </c>
      <c r="K506" s="17" t="s">
        <v>578</v>
      </c>
      <c r="L506" s="17" t="s">
        <v>21</v>
      </c>
      <c r="M506" s="22" t="str">
        <f>"Démandé si pour question " &amp;C505&amp; ", Réponse = 12.Autre."</f>
        <v>Démandé si pour question B.UUID.242, Réponse = 12.Autre.</v>
      </c>
      <c r="N506" s="17" t="s">
        <v>21</v>
      </c>
      <c r="O506" s="17" t="s">
        <v>24</v>
      </c>
      <c r="P506" s="17" t="s">
        <v>21</v>
      </c>
      <c r="Q506" s="17" t="s">
        <v>25</v>
      </c>
      <c r="R506" s="18" t="s">
        <v>26</v>
      </c>
      <c r="S506" s="18" t="s">
        <v>337</v>
      </c>
      <c r="T506" s="2"/>
    </row>
    <row r="507" spans="1:20" ht="15" thickBot="1">
      <c r="A507" s="12"/>
      <c r="B507" s="1"/>
      <c r="C507" s="45" t="s">
        <v>642</v>
      </c>
      <c r="D507" s="46"/>
      <c r="E507" s="46"/>
      <c r="F507" s="46"/>
      <c r="G507" s="46"/>
      <c r="H507" s="47"/>
      <c r="I507" s="48"/>
      <c r="J507" s="48"/>
      <c r="K507" s="46"/>
      <c r="L507" s="46"/>
      <c r="M507" s="48"/>
      <c r="N507" s="46"/>
      <c r="O507" s="46"/>
      <c r="P507" s="46"/>
      <c r="Q507" s="46"/>
      <c r="R507" s="49"/>
      <c r="S507" s="49"/>
      <c r="T507" s="2"/>
    </row>
    <row r="508" spans="1:20" ht="23.5" customHeight="1">
      <c r="A508" s="12">
        <f>A506+1</f>
        <v>244</v>
      </c>
      <c r="B508" s="1"/>
      <c r="C508" s="43" t="str">
        <f t="shared" si="51"/>
        <v>B.UUID.244</v>
      </c>
      <c r="D508" s="14" t="s">
        <v>643</v>
      </c>
      <c r="E508" s="14" t="s">
        <v>131</v>
      </c>
      <c r="F508" s="14" t="s">
        <v>151</v>
      </c>
      <c r="G508" s="14" t="s">
        <v>125</v>
      </c>
      <c r="H508" s="16" t="s">
        <v>644</v>
      </c>
      <c r="I508" s="17" t="s">
        <v>60</v>
      </c>
      <c r="J508" s="16" t="s">
        <v>132</v>
      </c>
      <c r="K508" s="17" t="s">
        <v>578</v>
      </c>
      <c r="L508" s="17" t="s">
        <v>21</v>
      </c>
      <c r="M508" s="22" t="e">
        <f>M502</f>
        <v>#REF!</v>
      </c>
      <c r="N508" s="17" t="s">
        <v>21</v>
      </c>
      <c r="O508" s="17" t="s">
        <v>24</v>
      </c>
      <c r="P508" s="17" t="s">
        <v>21</v>
      </c>
      <c r="Q508" s="17" t="s">
        <v>25</v>
      </c>
      <c r="R508" s="18" t="s">
        <v>26</v>
      </c>
      <c r="S508" s="18" t="s">
        <v>21</v>
      </c>
      <c r="T508" s="2"/>
    </row>
    <row r="509" spans="1:20" ht="23.5" customHeight="1">
      <c r="A509" s="12">
        <f t="shared" ref="A509:A521" si="55">A508+1</f>
        <v>245</v>
      </c>
      <c r="B509" s="1"/>
      <c r="C509" s="43" t="str">
        <f t="shared" si="51"/>
        <v>B.UUID.245</v>
      </c>
      <c r="D509" s="14" t="s">
        <v>645</v>
      </c>
      <c r="E509" s="14" t="s">
        <v>83</v>
      </c>
      <c r="F509" s="14" t="s">
        <v>151</v>
      </c>
      <c r="G509" s="14" t="s">
        <v>125</v>
      </c>
      <c r="H509" s="16" t="s">
        <v>50</v>
      </c>
      <c r="I509" s="17" t="s">
        <v>83</v>
      </c>
      <c r="J509" s="16" t="s">
        <v>83</v>
      </c>
      <c r="K509" s="17" t="s">
        <v>578</v>
      </c>
      <c r="L509" s="17" t="s">
        <v>21</v>
      </c>
      <c r="M509" s="22" t="str">
        <f>"Démandé si pour question " &amp;C508&amp; ", Réponse = 3.Autre."</f>
        <v>Démandé si pour question B.UUID.244, Réponse = 3.Autre.</v>
      </c>
      <c r="N509" s="17" t="s">
        <v>21</v>
      </c>
      <c r="O509" s="17" t="s">
        <v>24</v>
      </c>
      <c r="P509" s="17" t="s">
        <v>21</v>
      </c>
      <c r="Q509" s="17" t="s">
        <v>25</v>
      </c>
      <c r="R509" s="18" t="s">
        <v>26</v>
      </c>
      <c r="S509" s="18" t="s">
        <v>21</v>
      </c>
      <c r="T509" s="2"/>
    </row>
    <row r="510" spans="1:20" ht="23.5" customHeight="1">
      <c r="A510" s="12">
        <f t="shared" si="55"/>
        <v>246</v>
      </c>
      <c r="B510" s="1"/>
      <c r="C510" s="43" t="str">
        <f t="shared" si="51"/>
        <v>B.UUID.246</v>
      </c>
      <c r="D510" s="14" t="s">
        <v>646</v>
      </c>
      <c r="E510" s="14" t="s">
        <v>133</v>
      </c>
      <c r="F510" s="14" t="s">
        <v>151</v>
      </c>
      <c r="G510" s="14" t="s">
        <v>125</v>
      </c>
      <c r="H510" s="16" t="s">
        <v>647</v>
      </c>
      <c r="I510" s="17" t="s">
        <v>60</v>
      </c>
      <c r="J510" s="16" t="s">
        <v>134</v>
      </c>
      <c r="K510" s="17" t="s">
        <v>578</v>
      </c>
      <c r="L510" s="17" t="s">
        <v>21</v>
      </c>
      <c r="M510" s="22" t="str">
        <f>"Démandé si pour question " &amp;C508&amp; ", Réponse = 1.Oui."</f>
        <v>Démandé si pour question B.UUID.244, Réponse = 1.Oui.</v>
      </c>
      <c r="N510" s="17" t="s">
        <v>21</v>
      </c>
      <c r="O510" s="17" t="s">
        <v>24</v>
      </c>
      <c r="P510" s="17" t="s">
        <v>21</v>
      </c>
      <c r="Q510" s="17" t="s">
        <v>25</v>
      </c>
      <c r="R510" s="18" t="s">
        <v>26</v>
      </c>
      <c r="S510" s="18" t="s">
        <v>21</v>
      </c>
      <c r="T510" s="2"/>
    </row>
    <row r="511" spans="1:20" ht="23.5" customHeight="1">
      <c r="A511" s="12">
        <f t="shared" si="55"/>
        <v>247</v>
      </c>
      <c r="B511" s="1"/>
      <c r="C511" s="43" t="str">
        <f t="shared" si="51"/>
        <v>B.UUID.247</v>
      </c>
      <c r="D511" s="14" t="s">
        <v>648</v>
      </c>
      <c r="E511" s="14" t="s">
        <v>83</v>
      </c>
      <c r="F511" s="14" t="s">
        <v>151</v>
      </c>
      <c r="G511" s="14" t="s">
        <v>125</v>
      </c>
      <c r="H511" s="16" t="s">
        <v>50</v>
      </c>
      <c r="I511" s="17" t="s">
        <v>83</v>
      </c>
      <c r="J511" s="16" t="s">
        <v>83</v>
      </c>
      <c r="K511" s="17" t="s">
        <v>578</v>
      </c>
      <c r="L511" s="17" t="s">
        <v>21</v>
      </c>
      <c r="M511" s="22" t="str">
        <f>"Démandé si pour question " &amp;C510&amp; ", Réponse = 8.Autre."</f>
        <v>Démandé si pour question B.UUID.246, Réponse = 8.Autre.</v>
      </c>
      <c r="N511" s="17" t="s">
        <v>21</v>
      </c>
      <c r="O511" s="17" t="s">
        <v>24</v>
      </c>
      <c r="P511" s="17" t="s">
        <v>21</v>
      </c>
      <c r="Q511" s="17" t="s">
        <v>25</v>
      </c>
      <c r="R511" s="18" t="s">
        <v>26</v>
      </c>
      <c r="S511" s="18" t="s">
        <v>21</v>
      </c>
      <c r="T511" s="2"/>
    </row>
    <row r="512" spans="1:20" ht="23.5" customHeight="1">
      <c r="A512" s="12">
        <f t="shared" si="55"/>
        <v>248</v>
      </c>
      <c r="B512" s="1"/>
      <c r="C512" s="43" t="str">
        <f t="shared" si="51"/>
        <v>B.UUID.248</v>
      </c>
      <c r="D512" s="14" t="s">
        <v>649</v>
      </c>
      <c r="E512" s="14" t="s">
        <v>133</v>
      </c>
      <c r="F512" s="14" t="s">
        <v>151</v>
      </c>
      <c r="G512" s="14" t="s">
        <v>125</v>
      </c>
      <c r="H512" s="16" t="s">
        <v>650</v>
      </c>
      <c r="I512" s="17" t="s">
        <v>60</v>
      </c>
      <c r="J512" s="16" t="s">
        <v>135</v>
      </c>
      <c r="K512" s="17" t="s">
        <v>578</v>
      </c>
      <c r="L512" s="17" t="s">
        <v>21</v>
      </c>
      <c r="M512" s="22" t="str">
        <f>"Démandé si pour question " &amp;C508&amp; ", Réponse = 2.Non."</f>
        <v>Démandé si pour question B.UUID.244, Réponse = 2.Non.</v>
      </c>
      <c r="N512" s="17" t="s">
        <v>21</v>
      </c>
      <c r="O512" s="17" t="s">
        <v>24</v>
      </c>
      <c r="P512" s="17" t="s">
        <v>21</v>
      </c>
      <c r="Q512" s="17" t="s">
        <v>25</v>
      </c>
      <c r="R512" s="18" t="s">
        <v>26</v>
      </c>
      <c r="S512" s="18" t="s">
        <v>21</v>
      </c>
      <c r="T512" s="2"/>
    </row>
    <row r="513" spans="1:20" ht="23.5" customHeight="1">
      <c r="A513" s="12">
        <f t="shared" si="55"/>
        <v>249</v>
      </c>
      <c r="B513" s="1"/>
      <c r="C513" s="43" t="str">
        <f t="shared" si="51"/>
        <v>B.UUID.249</v>
      </c>
      <c r="D513" s="14" t="s">
        <v>651</v>
      </c>
      <c r="E513" s="14" t="s">
        <v>83</v>
      </c>
      <c r="F513" s="14" t="s">
        <v>151</v>
      </c>
      <c r="G513" s="14" t="s">
        <v>125</v>
      </c>
      <c r="H513" s="16" t="s">
        <v>50</v>
      </c>
      <c r="I513" s="17" t="s">
        <v>83</v>
      </c>
      <c r="J513" s="25" t="s">
        <v>83</v>
      </c>
      <c r="K513" s="17" t="s">
        <v>578</v>
      </c>
      <c r="L513" s="17" t="s">
        <v>21</v>
      </c>
      <c r="M513" s="22" t="str">
        <f>"Démandé si pour question " &amp;C512&amp; ", Réponse = 8.Autre."</f>
        <v>Démandé si pour question B.UUID.248, Réponse = 8.Autre.</v>
      </c>
      <c r="N513" s="17" t="s">
        <v>21</v>
      </c>
      <c r="O513" s="17" t="s">
        <v>24</v>
      </c>
      <c r="P513" s="17" t="s">
        <v>21</v>
      </c>
      <c r="Q513" s="17" t="s">
        <v>25</v>
      </c>
      <c r="R513" s="18" t="s">
        <v>26</v>
      </c>
      <c r="S513" s="18" t="s">
        <v>21</v>
      </c>
      <c r="T513" s="2"/>
    </row>
    <row r="514" spans="1:20" ht="23.5" customHeight="1">
      <c r="A514" s="12">
        <f t="shared" si="55"/>
        <v>250</v>
      </c>
      <c r="B514" s="1"/>
      <c r="C514" s="43" t="str">
        <f t="shared" si="51"/>
        <v>B.UUID.250</v>
      </c>
      <c r="D514" s="14" t="s">
        <v>652</v>
      </c>
      <c r="E514" s="14" t="s">
        <v>131</v>
      </c>
      <c r="F514" s="14" t="s">
        <v>151</v>
      </c>
      <c r="G514" s="14" t="s">
        <v>125</v>
      </c>
      <c r="H514" s="16" t="s">
        <v>653</v>
      </c>
      <c r="I514" s="17" t="s">
        <v>60</v>
      </c>
      <c r="J514" s="25" t="s">
        <v>132</v>
      </c>
      <c r="K514" s="17" t="s">
        <v>578</v>
      </c>
      <c r="L514" s="17" t="s">
        <v>21</v>
      </c>
      <c r="M514" s="22" t="e">
        <f>M502</f>
        <v>#REF!</v>
      </c>
      <c r="N514" s="17" t="s">
        <v>21</v>
      </c>
      <c r="O514" s="17" t="s">
        <v>24</v>
      </c>
      <c r="P514" s="17" t="s">
        <v>21</v>
      </c>
      <c r="Q514" s="17" t="s">
        <v>25</v>
      </c>
      <c r="R514" s="18" t="s">
        <v>26</v>
      </c>
      <c r="S514" s="18" t="s">
        <v>21</v>
      </c>
      <c r="T514" s="2"/>
    </row>
    <row r="515" spans="1:20" ht="23.5" customHeight="1">
      <c r="A515" s="12">
        <f t="shared" si="55"/>
        <v>251</v>
      </c>
      <c r="B515" s="1"/>
      <c r="C515" s="43" t="str">
        <f t="shared" si="51"/>
        <v>B.UUID.251</v>
      </c>
      <c r="D515" s="14" t="s">
        <v>654</v>
      </c>
      <c r="E515" s="14" t="s">
        <v>655</v>
      </c>
      <c r="F515" s="14" t="s">
        <v>151</v>
      </c>
      <c r="G515" s="14" t="s">
        <v>125</v>
      </c>
      <c r="H515" s="16" t="s">
        <v>137</v>
      </c>
      <c r="I515" s="17" t="s">
        <v>92</v>
      </c>
      <c r="J515" s="25" t="s">
        <v>656</v>
      </c>
      <c r="K515" s="17" t="s">
        <v>578</v>
      </c>
      <c r="L515" s="17" t="s">
        <v>139</v>
      </c>
      <c r="M515" s="14" t="s">
        <v>23</v>
      </c>
      <c r="N515" s="17" t="s">
        <v>21</v>
      </c>
      <c r="O515" s="17" t="s">
        <v>24</v>
      </c>
      <c r="P515" s="17" t="s">
        <v>21</v>
      </c>
      <c r="Q515" s="17" t="s">
        <v>25</v>
      </c>
      <c r="R515" s="18" t="s">
        <v>26</v>
      </c>
      <c r="S515" s="18" t="s">
        <v>21</v>
      </c>
      <c r="T515" s="2"/>
    </row>
    <row r="516" spans="1:20" ht="23.5" customHeight="1">
      <c r="A516" s="12">
        <f t="shared" si="55"/>
        <v>252</v>
      </c>
      <c r="B516" s="1"/>
      <c r="C516" s="43" t="str">
        <f t="shared" si="51"/>
        <v>B.UUID.252</v>
      </c>
      <c r="D516" s="14" t="s">
        <v>657</v>
      </c>
      <c r="E516" s="14" t="s">
        <v>655</v>
      </c>
      <c r="F516" s="14" t="s">
        <v>151</v>
      </c>
      <c r="G516" s="14" t="s">
        <v>125</v>
      </c>
      <c r="H516" s="16" t="s">
        <v>140</v>
      </c>
      <c r="I516" s="17" t="s">
        <v>92</v>
      </c>
      <c r="J516" s="25" t="s">
        <v>656</v>
      </c>
      <c r="K516" s="17" t="s">
        <v>578</v>
      </c>
      <c r="L516" s="17" t="s">
        <v>139</v>
      </c>
      <c r="M516" s="14" t="s">
        <v>23</v>
      </c>
      <c r="N516" s="17" t="s">
        <v>21</v>
      </c>
      <c r="O516" s="17" t="s">
        <v>24</v>
      </c>
      <c r="P516" s="17" t="s">
        <v>21</v>
      </c>
      <c r="Q516" s="17" t="s">
        <v>25</v>
      </c>
      <c r="R516" s="18" t="s">
        <v>26</v>
      </c>
      <c r="S516" s="18" t="s">
        <v>21</v>
      </c>
      <c r="T516" s="2"/>
    </row>
    <row r="517" spans="1:20" ht="23.5" customHeight="1">
      <c r="A517" s="12">
        <f t="shared" si="55"/>
        <v>253</v>
      </c>
      <c r="B517" s="1"/>
      <c r="C517" s="43" t="str">
        <f t="shared" si="51"/>
        <v>B.UUID.253</v>
      </c>
      <c r="D517" s="14" t="s">
        <v>658</v>
      </c>
      <c r="E517" s="14" t="s">
        <v>141</v>
      </c>
      <c r="F517" s="14" t="s">
        <v>151</v>
      </c>
      <c r="G517" s="14" t="s">
        <v>125</v>
      </c>
      <c r="H517" s="16" t="s">
        <v>142</v>
      </c>
      <c r="I517" s="17" t="s">
        <v>60</v>
      </c>
      <c r="J517" s="25" t="s">
        <v>143</v>
      </c>
      <c r="K517" s="17" t="s">
        <v>578</v>
      </c>
      <c r="L517" s="17" t="s">
        <v>21</v>
      </c>
      <c r="M517" s="17" t="s">
        <v>23</v>
      </c>
      <c r="N517" s="17" t="s">
        <v>21</v>
      </c>
      <c r="O517" s="17" t="s">
        <v>24</v>
      </c>
      <c r="P517" s="17" t="s">
        <v>21</v>
      </c>
      <c r="Q517" s="17" t="s">
        <v>25</v>
      </c>
      <c r="R517" s="18" t="s">
        <v>26</v>
      </c>
      <c r="S517" s="18" t="s">
        <v>21</v>
      </c>
      <c r="T517" s="2"/>
    </row>
    <row r="518" spans="1:20" ht="23.5" customHeight="1">
      <c r="A518" s="12">
        <f t="shared" si="55"/>
        <v>254</v>
      </c>
      <c r="B518" s="1"/>
      <c r="C518" s="43" t="str">
        <f t="shared" si="51"/>
        <v>B.UUID.254</v>
      </c>
      <c r="D518" s="14" t="s">
        <v>659</v>
      </c>
      <c r="E518" s="14" t="s">
        <v>655</v>
      </c>
      <c r="F518" s="14" t="s">
        <v>151</v>
      </c>
      <c r="G518" s="14" t="s">
        <v>125</v>
      </c>
      <c r="H518" s="16" t="s">
        <v>144</v>
      </c>
      <c r="I518" s="17" t="s">
        <v>92</v>
      </c>
      <c r="J518" s="25" t="s">
        <v>656</v>
      </c>
      <c r="K518" s="17" t="s">
        <v>578</v>
      </c>
      <c r="L518" s="17" t="s">
        <v>139</v>
      </c>
      <c r="M518" s="22" t="str">
        <f>"Démandé si pour question " &amp;C517&amp; ", Réponse = 1.Oui."</f>
        <v>Démandé si pour question B.UUID.253, Réponse = 1.Oui.</v>
      </c>
      <c r="N518" s="17" t="s">
        <v>21</v>
      </c>
      <c r="O518" s="17" t="s">
        <v>24</v>
      </c>
      <c r="P518" s="17" t="s">
        <v>21</v>
      </c>
      <c r="Q518" s="17" t="s">
        <v>25</v>
      </c>
      <c r="R518" s="18" t="s">
        <v>26</v>
      </c>
      <c r="S518" s="18" t="s">
        <v>21</v>
      </c>
      <c r="T518" s="2"/>
    </row>
    <row r="519" spans="1:20" ht="23.5" customHeight="1">
      <c r="A519" s="12">
        <f t="shared" si="55"/>
        <v>255</v>
      </c>
      <c r="B519" s="1"/>
      <c r="C519" s="43" t="str">
        <f t="shared" si="51"/>
        <v>B.UUID.255</v>
      </c>
      <c r="D519" s="14" t="s">
        <v>660</v>
      </c>
      <c r="E519" s="14" t="s">
        <v>83</v>
      </c>
      <c r="F519" s="14" t="s">
        <v>151</v>
      </c>
      <c r="G519" s="14" t="s">
        <v>125</v>
      </c>
      <c r="H519" s="16" t="s">
        <v>50</v>
      </c>
      <c r="I519" s="17" t="s">
        <v>83</v>
      </c>
      <c r="J519" s="25" t="s">
        <v>83</v>
      </c>
      <c r="K519" s="17" t="s">
        <v>578</v>
      </c>
      <c r="L519" s="17" t="s">
        <v>21</v>
      </c>
      <c r="M519" s="22" t="str">
        <f>"Démandé si pour question " &amp;C518&amp; ", Réponse = 8.Autre."</f>
        <v>Démandé si pour question B.UUID.254, Réponse = 8.Autre.</v>
      </c>
      <c r="N519" s="17" t="s">
        <v>21</v>
      </c>
      <c r="O519" s="17" t="s">
        <v>24</v>
      </c>
      <c r="P519" s="17" t="s">
        <v>21</v>
      </c>
      <c r="Q519" s="17" t="s">
        <v>25</v>
      </c>
      <c r="R519" s="18" t="s">
        <v>26</v>
      </c>
      <c r="S519" s="18" t="s">
        <v>21</v>
      </c>
      <c r="T519" s="2"/>
    </row>
    <row r="520" spans="1:20" ht="23.5" customHeight="1">
      <c r="A520" s="12">
        <f t="shared" si="55"/>
        <v>256</v>
      </c>
      <c r="B520" s="1"/>
      <c r="C520" s="43" t="str">
        <f t="shared" si="51"/>
        <v>B.UUID.256</v>
      </c>
      <c r="D520" s="14" t="s">
        <v>661</v>
      </c>
      <c r="E520" s="14" t="s">
        <v>145</v>
      </c>
      <c r="F520" s="14" t="s">
        <v>151</v>
      </c>
      <c r="G520" s="14" t="s">
        <v>125</v>
      </c>
      <c r="H520" s="16" t="s">
        <v>146</v>
      </c>
      <c r="I520" s="17" t="s">
        <v>92</v>
      </c>
      <c r="J520" s="16" t="s">
        <v>147</v>
      </c>
      <c r="K520" s="17" t="s">
        <v>578</v>
      </c>
      <c r="L520" s="17" t="s">
        <v>21</v>
      </c>
      <c r="M520" s="22" t="str">
        <f>"Démandé si pour question " &amp;C517&amp; ", Réponse = 1.Oui."</f>
        <v>Démandé si pour question B.UUID.253, Réponse = 1.Oui.</v>
      </c>
      <c r="N520" s="17" t="s">
        <v>21</v>
      </c>
      <c r="O520" s="17" t="s">
        <v>24</v>
      </c>
      <c r="P520" s="17" t="s">
        <v>21</v>
      </c>
      <c r="Q520" s="17" t="s">
        <v>25</v>
      </c>
      <c r="R520" s="18" t="s">
        <v>26</v>
      </c>
      <c r="S520" s="18" t="s">
        <v>21</v>
      </c>
      <c r="T520" s="2"/>
    </row>
    <row r="521" spans="1:20" ht="23.5" customHeight="1" thickBot="1">
      <c r="A521" s="12">
        <f t="shared" si="55"/>
        <v>257</v>
      </c>
      <c r="B521" s="1"/>
      <c r="C521" s="43" t="str">
        <f t="shared" si="51"/>
        <v>B.UUID.257</v>
      </c>
      <c r="D521" s="14" t="s">
        <v>662</v>
      </c>
      <c r="E521" s="14" t="s">
        <v>83</v>
      </c>
      <c r="F521" s="14" t="s">
        <v>151</v>
      </c>
      <c r="G521" s="14" t="s">
        <v>125</v>
      </c>
      <c r="H521" s="16" t="s">
        <v>50</v>
      </c>
      <c r="I521" s="17" t="s">
        <v>83</v>
      </c>
      <c r="J521" s="16" t="s">
        <v>83</v>
      </c>
      <c r="K521" s="17" t="s">
        <v>578</v>
      </c>
      <c r="L521" s="17" t="s">
        <v>21</v>
      </c>
      <c r="M521" s="22" t="str">
        <f>"Démandé si pour question " &amp;C520&amp; ", Réponse = 9.Autre."</f>
        <v>Démandé si pour question B.UUID.256, Réponse = 9.Autre.</v>
      </c>
      <c r="N521" s="17" t="s">
        <v>21</v>
      </c>
      <c r="O521" s="17" t="s">
        <v>24</v>
      </c>
      <c r="P521" s="17" t="s">
        <v>21</v>
      </c>
      <c r="Q521" s="17" t="s">
        <v>25</v>
      </c>
      <c r="R521" s="18" t="s">
        <v>26</v>
      </c>
      <c r="S521" s="18" t="s">
        <v>21</v>
      </c>
      <c r="T521" s="2"/>
    </row>
    <row r="522" spans="1:20" ht="15" thickBot="1">
      <c r="A522" s="12"/>
      <c r="B522" s="1"/>
      <c r="C522" s="33" t="s">
        <v>663</v>
      </c>
      <c r="D522" s="34"/>
      <c r="E522" s="34"/>
      <c r="F522" s="34"/>
      <c r="G522" s="34"/>
      <c r="H522" s="35"/>
      <c r="I522" s="36"/>
      <c r="J522" s="36"/>
      <c r="K522" s="34"/>
      <c r="L522" s="34"/>
      <c r="M522" s="36"/>
      <c r="N522" s="34"/>
      <c r="O522" s="34"/>
      <c r="P522" s="34"/>
      <c r="Q522" s="34"/>
      <c r="R522" s="37"/>
      <c r="S522" s="37"/>
      <c r="T522" s="2"/>
    </row>
    <row r="523" spans="1:20" ht="15" thickBot="1">
      <c r="A523" s="12"/>
      <c r="B523" s="1"/>
      <c r="C523" s="38" t="s">
        <v>664</v>
      </c>
      <c r="D523" s="39"/>
      <c r="E523" s="39"/>
      <c r="F523" s="39"/>
      <c r="G523" s="39"/>
      <c r="H523" s="40"/>
      <c r="I523" s="41"/>
      <c r="J523" s="41"/>
      <c r="K523" s="39"/>
      <c r="L523" s="39"/>
      <c r="M523" s="41"/>
      <c r="N523" s="39"/>
      <c r="O523" s="39"/>
      <c r="P523" s="39"/>
      <c r="Q523" s="39"/>
      <c r="R523" s="42"/>
      <c r="S523" s="42"/>
      <c r="T523" s="2"/>
    </row>
    <row r="524" spans="1:20" ht="24.65" customHeight="1">
      <c r="A524" s="12">
        <f>A521+1</f>
        <v>258</v>
      </c>
      <c r="B524" s="1"/>
      <c r="C524" s="43" t="str">
        <f t="shared" ref="C524:C579" si="56">CONCATENATE(LEFT($C$35,2),"UUID.",A524)</f>
        <v>B.UUID.258</v>
      </c>
      <c r="D524" s="25" t="s">
        <v>665</v>
      </c>
      <c r="E524" s="14" t="s">
        <v>117</v>
      </c>
      <c r="F524" s="14" t="s">
        <v>537</v>
      </c>
      <c r="G524" s="14" t="s">
        <v>538</v>
      </c>
      <c r="H524" s="25" t="s">
        <v>666</v>
      </c>
      <c r="I524" s="17" t="s">
        <v>60</v>
      </c>
      <c r="J524" s="16" t="s">
        <v>118</v>
      </c>
      <c r="K524" s="17" t="s">
        <v>663</v>
      </c>
      <c r="L524" s="17" t="s">
        <v>21</v>
      </c>
      <c r="M524" s="22" t="s">
        <v>23</v>
      </c>
      <c r="N524" s="17" t="s">
        <v>21</v>
      </c>
      <c r="O524" s="17" t="s">
        <v>24</v>
      </c>
      <c r="P524" s="17" t="s">
        <v>21</v>
      </c>
      <c r="Q524" s="17" t="s">
        <v>25</v>
      </c>
      <c r="R524" s="18" t="s">
        <v>26</v>
      </c>
      <c r="S524" s="18" t="e">
        <f>IF(OR(#REF!="Yes",#REF!="Yes",#REF!="Yes",#REF!="Yes",#REF!="Yes",#REF!="Yes",#REF!="Yes",#REF!="Yes",#REF!="Yes"),"Yes","No")</f>
        <v>#REF!</v>
      </c>
      <c r="T524" s="2"/>
    </row>
    <row r="525" spans="1:20" ht="24.65" customHeight="1">
      <c r="A525" s="12">
        <f t="shared" ref="A525:A534" si="57">A524+1</f>
        <v>259</v>
      </c>
      <c r="B525" s="1"/>
      <c r="C525" s="43" t="str">
        <f t="shared" si="56"/>
        <v>B.UUID.259</v>
      </c>
      <c r="D525" s="14" t="s">
        <v>667</v>
      </c>
      <c r="E525" s="14" t="s">
        <v>96</v>
      </c>
      <c r="F525" s="14" t="s">
        <v>537</v>
      </c>
      <c r="G525" s="14" t="s">
        <v>538</v>
      </c>
      <c r="H525" s="25" t="s">
        <v>668</v>
      </c>
      <c r="I525" s="17" t="s">
        <v>60</v>
      </c>
      <c r="J525" s="16" t="s">
        <v>98</v>
      </c>
      <c r="K525" s="17" t="s">
        <v>663</v>
      </c>
      <c r="L525" s="17" t="s">
        <v>21</v>
      </c>
      <c r="M525" s="22" t="str">
        <f>"Démandé si pour question " &amp;C524&amp; ", Réponse =/= 3. Totalement indisponible"</f>
        <v>Démandé si pour question B.UUID.258, Réponse =/= 3. Totalement indisponible</v>
      </c>
      <c r="N525" s="17" t="s">
        <v>21</v>
      </c>
      <c r="O525" s="17" t="s">
        <v>24</v>
      </c>
      <c r="P525" s="17" t="s">
        <v>21</v>
      </c>
      <c r="Q525" s="17" t="s">
        <v>25</v>
      </c>
      <c r="R525" s="18" t="s">
        <v>26</v>
      </c>
      <c r="S525" s="18" t="e">
        <f>IF(OR(#REF!="Yes",#REF!="Yes",#REF!="Yes",#REF!="Yes",#REF!="Yes",#REF!="Yes",#REF!="Yes",#REF!="Yes",#REF!="Yes"),"Yes","No")</f>
        <v>#REF!</v>
      </c>
      <c r="T525" s="2"/>
    </row>
    <row r="526" spans="1:20" ht="24.65" customHeight="1">
      <c r="A526" s="12">
        <f t="shared" si="57"/>
        <v>260</v>
      </c>
      <c r="B526" s="1"/>
      <c r="C526" s="43" t="str">
        <f t="shared" si="56"/>
        <v>B.UUID.260</v>
      </c>
      <c r="D526" s="14" t="s">
        <v>669</v>
      </c>
      <c r="E526" s="14" t="s">
        <v>96</v>
      </c>
      <c r="F526" s="14" t="s">
        <v>537</v>
      </c>
      <c r="G526" s="14" t="s">
        <v>538</v>
      </c>
      <c r="H526" s="25" t="s">
        <v>670</v>
      </c>
      <c r="I526" s="17" t="s">
        <v>60</v>
      </c>
      <c r="J526" s="16" t="s">
        <v>98</v>
      </c>
      <c r="K526" s="17" t="s">
        <v>663</v>
      </c>
      <c r="L526" s="17" t="s">
        <v>21</v>
      </c>
      <c r="M526" s="22" t="str">
        <f>"Démandé si pour question " &amp;C525&amp; ", Réponse = 1.Oui."</f>
        <v>Démandé si pour question B.UUID.259, Réponse = 1.Oui.</v>
      </c>
      <c r="N526" s="17" t="s">
        <v>21</v>
      </c>
      <c r="O526" s="17" t="s">
        <v>24</v>
      </c>
      <c r="P526" s="17" t="s">
        <v>21</v>
      </c>
      <c r="Q526" s="17" t="s">
        <v>25</v>
      </c>
      <c r="R526" s="18" t="s">
        <v>26</v>
      </c>
      <c r="S526" s="18" t="e">
        <f>IF(OR(#REF!="Yes",#REF!="Yes",#REF!="Yes",#REF!="Yes",#REF!="Yes",#REF!="Yes",#REF!="Yes",#REF!="Yes",#REF!="Yes"),"Yes","No")</f>
        <v>#REF!</v>
      </c>
      <c r="T526" s="2"/>
    </row>
    <row r="527" spans="1:20" ht="24.65" customHeight="1">
      <c r="A527" s="12">
        <f t="shared" si="57"/>
        <v>261</v>
      </c>
      <c r="B527" s="1"/>
      <c r="C527" s="43" t="str">
        <f t="shared" si="56"/>
        <v>B.UUID.261</v>
      </c>
      <c r="D527" s="14" t="s">
        <v>671</v>
      </c>
      <c r="E527" s="14" t="s">
        <v>119</v>
      </c>
      <c r="F527" s="14" t="s">
        <v>537</v>
      </c>
      <c r="G527" s="14" t="s">
        <v>538</v>
      </c>
      <c r="H527" s="25" t="s">
        <v>672</v>
      </c>
      <c r="I527" s="17" t="s">
        <v>119</v>
      </c>
      <c r="J527" s="16" t="s">
        <v>120</v>
      </c>
      <c r="K527" s="17" t="s">
        <v>663</v>
      </c>
      <c r="L527" s="17" t="s">
        <v>21</v>
      </c>
      <c r="M527" s="22" t="str">
        <f>"Démandé si pour question " &amp;C526&amp; ", Réponse = 2.Non."</f>
        <v>Démandé si pour question B.UUID.260, Réponse = 2.Non.</v>
      </c>
      <c r="N527" s="17" t="s">
        <v>21</v>
      </c>
      <c r="O527" s="17" t="s">
        <v>24</v>
      </c>
      <c r="P527" s="17" t="s">
        <v>21</v>
      </c>
      <c r="Q527" s="17" t="s">
        <v>25</v>
      </c>
      <c r="R527" s="18" t="s">
        <v>26</v>
      </c>
      <c r="S527" s="18" t="e">
        <f>IF(OR(#REF!="Yes",#REF!="Yes",#REF!="Yes",#REF!="Yes",#REF!="Yes",#REF!="Yes",#REF!="Yes",#REF!="Yes",#REF!="Yes"),"Yes","No")</f>
        <v>#REF!</v>
      </c>
      <c r="T527" s="2"/>
    </row>
    <row r="528" spans="1:20" ht="24.65" customHeight="1">
      <c r="A528" s="12">
        <f t="shared" si="57"/>
        <v>262</v>
      </c>
      <c r="B528" s="1"/>
      <c r="C528" s="43" t="str">
        <f t="shared" si="56"/>
        <v>B.UUID.262</v>
      </c>
      <c r="D528" s="14" t="s">
        <v>673</v>
      </c>
      <c r="E528" s="14" t="s">
        <v>119</v>
      </c>
      <c r="F528" s="14" t="s">
        <v>537</v>
      </c>
      <c r="G528" s="14" t="s">
        <v>538</v>
      </c>
      <c r="H528" s="25" t="s">
        <v>674</v>
      </c>
      <c r="I528" s="17" t="s">
        <v>119</v>
      </c>
      <c r="J528" s="16" t="s">
        <v>120</v>
      </c>
      <c r="K528" s="17" t="s">
        <v>663</v>
      </c>
      <c r="L528" s="17" t="s">
        <v>21</v>
      </c>
      <c r="M528" s="22" t="str">
        <f>"Démandé si pour question " &amp;C525&amp; ", Réponse = 1.Oui."</f>
        <v>Démandé si pour question B.UUID.259, Réponse = 1.Oui.</v>
      </c>
      <c r="N528" s="17" t="s">
        <v>21</v>
      </c>
      <c r="O528" s="17" t="s">
        <v>24</v>
      </c>
      <c r="P528" s="17" t="s">
        <v>21</v>
      </c>
      <c r="Q528" s="17" t="s">
        <v>25</v>
      </c>
      <c r="R528" s="18" t="s">
        <v>26</v>
      </c>
      <c r="S528" s="18" t="e">
        <f>IF(OR(#REF!="Yes",#REF!="Yes",#REF!="Yes",#REF!="Yes",#REF!="Yes",#REF!="Yes",#REF!="Yes",#REF!="Yes",#REF!="Yes"),"Yes","No")</f>
        <v>#REF!</v>
      </c>
      <c r="T528" s="2"/>
    </row>
    <row r="529" spans="1:20" ht="24.65" customHeight="1">
      <c r="A529" s="12">
        <f t="shared" si="57"/>
        <v>263</v>
      </c>
      <c r="B529" s="1"/>
      <c r="C529" s="43" t="str">
        <f t="shared" si="56"/>
        <v>B.UUID.263</v>
      </c>
      <c r="D529" s="52" t="s">
        <v>675</v>
      </c>
      <c r="E529" s="14" t="s">
        <v>121</v>
      </c>
      <c r="F529" s="14" t="s">
        <v>537</v>
      </c>
      <c r="G529" s="14" t="s">
        <v>538</v>
      </c>
      <c r="H529" s="25" t="s">
        <v>676</v>
      </c>
      <c r="I529" s="17" t="s">
        <v>121</v>
      </c>
      <c r="J529" s="16"/>
      <c r="K529" s="17" t="s">
        <v>663</v>
      </c>
      <c r="L529" s="17" t="s">
        <v>21</v>
      </c>
      <c r="M529" s="22"/>
      <c r="N529" s="17" t="s">
        <v>21</v>
      </c>
      <c r="O529" s="17" t="s">
        <v>21</v>
      </c>
      <c r="P529" s="17" t="s">
        <v>21</v>
      </c>
      <c r="Q529" s="17" t="s">
        <v>25</v>
      </c>
      <c r="R529" s="18" t="s">
        <v>26</v>
      </c>
      <c r="S529" s="18" t="s">
        <v>21</v>
      </c>
      <c r="T529" s="2"/>
    </row>
    <row r="530" spans="1:20" ht="24.65" customHeight="1">
      <c r="A530" s="12">
        <f t="shared" si="57"/>
        <v>264</v>
      </c>
      <c r="B530" s="1"/>
      <c r="C530" s="43" t="str">
        <f t="shared" si="56"/>
        <v>B.UUID.264</v>
      </c>
      <c r="D530" s="25" t="s">
        <v>677</v>
      </c>
      <c r="E530" s="14" t="s">
        <v>121</v>
      </c>
      <c r="F530" s="14" t="s">
        <v>151</v>
      </c>
      <c r="G530" s="14" t="s">
        <v>125</v>
      </c>
      <c r="H530" s="25" t="s">
        <v>122</v>
      </c>
      <c r="I530" s="17" t="s">
        <v>121</v>
      </c>
      <c r="J530" s="16"/>
      <c r="K530" s="17" t="s">
        <v>663</v>
      </c>
      <c r="L530" s="17" t="s">
        <v>21</v>
      </c>
      <c r="M530" s="22"/>
      <c r="N530" s="17" t="s">
        <v>21</v>
      </c>
      <c r="O530" s="17" t="s">
        <v>21</v>
      </c>
      <c r="P530" s="17" t="s">
        <v>21</v>
      </c>
      <c r="Q530" s="17" t="s">
        <v>25</v>
      </c>
      <c r="R530" s="18" t="s">
        <v>26</v>
      </c>
      <c r="S530" s="18" t="s">
        <v>21</v>
      </c>
      <c r="T530" s="2"/>
    </row>
    <row r="531" spans="1:20" ht="24.65" customHeight="1">
      <c r="A531" s="12">
        <f t="shared" si="57"/>
        <v>265</v>
      </c>
      <c r="B531" s="1"/>
      <c r="C531" s="43" t="str">
        <f t="shared" si="56"/>
        <v>B.UUID.265</v>
      </c>
      <c r="D531" s="14" t="s">
        <v>678</v>
      </c>
      <c r="E531" s="14" t="s">
        <v>121</v>
      </c>
      <c r="F531" s="14" t="s">
        <v>151</v>
      </c>
      <c r="G531" s="14" t="s">
        <v>125</v>
      </c>
      <c r="H531" s="25" t="s">
        <v>123</v>
      </c>
      <c r="I531" s="17" t="s">
        <v>121</v>
      </c>
      <c r="J531" s="16"/>
      <c r="K531" s="17" t="s">
        <v>663</v>
      </c>
      <c r="L531" s="17" t="s">
        <v>21</v>
      </c>
      <c r="M531" s="22"/>
      <c r="N531" s="17" t="s">
        <v>21</v>
      </c>
      <c r="O531" s="17" t="s">
        <v>21</v>
      </c>
      <c r="P531" s="17" t="s">
        <v>21</v>
      </c>
      <c r="Q531" s="17" t="s">
        <v>25</v>
      </c>
      <c r="R531" s="18" t="s">
        <v>26</v>
      </c>
      <c r="S531" s="18" t="s">
        <v>21</v>
      </c>
      <c r="T531" s="2"/>
    </row>
    <row r="532" spans="1:20" ht="24.65" customHeight="1">
      <c r="A532" s="12"/>
      <c r="B532" s="1"/>
      <c r="C532" s="43" t="str">
        <f t="shared" si="56"/>
        <v>B.UUID.</v>
      </c>
      <c r="D532" s="14" t="s">
        <v>679</v>
      </c>
      <c r="E532" s="14" t="s">
        <v>119</v>
      </c>
      <c r="F532" s="14" t="s">
        <v>151</v>
      </c>
      <c r="G532" s="14" t="s">
        <v>125</v>
      </c>
      <c r="H532" s="16" t="s">
        <v>680</v>
      </c>
      <c r="I532" s="17" t="s">
        <v>119</v>
      </c>
      <c r="J532" s="16" t="s">
        <v>120</v>
      </c>
      <c r="K532" s="17" t="s">
        <v>148</v>
      </c>
      <c r="L532" s="17" t="s">
        <v>21</v>
      </c>
      <c r="M532" s="22" t="str">
        <f>"Démandé si pour question " &amp;C526&amp; ", Réponse = 1.Oui."</f>
        <v>Démandé si pour question B.UUID.260, Réponse = 1.Oui.</v>
      </c>
      <c r="N532" s="17" t="s">
        <v>21</v>
      </c>
      <c r="O532" s="17" t="s">
        <v>24</v>
      </c>
      <c r="P532" s="17" t="s">
        <v>21</v>
      </c>
      <c r="Q532" s="17" t="s">
        <v>25</v>
      </c>
      <c r="R532" s="18" t="s">
        <v>26</v>
      </c>
      <c r="S532" s="18" t="s">
        <v>21</v>
      </c>
      <c r="T532" s="2"/>
    </row>
    <row r="533" spans="1:20" ht="24.65" customHeight="1">
      <c r="A533" s="12">
        <f>A531+1</f>
        <v>266</v>
      </c>
      <c r="B533" s="1"/>
      <c r="C533" s="43" t="str">
        <f t="shared" si="56"/>
        <v>B.UUID.266</v>
      </c>
      <c r="D533" s="14" t="s">
        <v>681</v>
      </c>
      <c r="E533" s="14" t="s">
        <v>119</v>
      </c>
      <c r="F533" s="14" t="s">
        <v>537</v>
      </c>
      <c r="G533" s="14" t="s">
        <v>538</v>
      </c>
      <c r="H533" s="25" t="s">
        <v>682</v>
      </c>
      <c r="I533" s="17" t="s">
        <v>119</v>
      </c>
      <c r="J533" s="16" t="s">
        <v>120</v>
      </c>
      <c r="K533" s="17" t="s">
        <v>663</v>
      </c>
      <c r="L533" s="17" t="s">
        <v>21</v>
      </c>
      <c r="M533" s="22" t="str">
        <f>"Démandé si pour question " &amp;C525&amp; ", Réponse = 1.Oui."</f>
        <v>Démandé si pour question B.UUID.259, Réponse = 1.Oui.</v>
      </c>
      <c r="N533" s="17" t="s">
        <v>21</v>
      </c>
      <c r="O533" s="17" t="s">
        <v>24</v>
      </c>
      <c r="P533" s="17" t="s">
        <v>21</v>
      </c>
      <c r="Q533" s="17" t="s">
        <v>25</v>
      </c>
      <c r="R533" s="18" t="s">
        <v>26</v>
      </c>
      <c r="S533" s="18" t="e">
        <f>IF(OR(#REF!="Yes",#REF!="Yes",#REF!="Yes",#REF!="Yes",#REF!="Yes",#REF!="Yes",#REF!="Yes",#REF!="Yes",#REF!="Yes"),"Yes","No")</f>
        <v>#REF!</v>
      </c>
      <c r="T533" s="2"/>
    </row>
    <row r="534" spans="1:20" ht="24.65" customHeight="1" thickBot="1">
      <c r="A534" s="12">
        <f t="shared" si="57"/>
        <v>267</v>
      </c>
      <c r="B534" s="1"/>
      <c r="C534" s="43" t="str">
        <f t="shared" si="56"/>
        <v>B.UUID.267</v>
      </c>
      <c r="D534" s="14" t="s">
        <v>683</v>
      </c>
      <c r="E534" s="14" t="s">
        <v>119</v>
      </c>
      <c r="F534" s="14" t="s">
        <v>537</v>
      </c>
      <c r="G534" s="14" t="s">
        <v>538</v>
      </c>
      <c r="H534" s="25" t="s">
        <v>684</v>
      </c>
      <c r="I534" s="17" t="s">
        <v>119</v>
      </c>
      <c r="J534" s="16" t="s">
        <v>120</v>
      </c>
      <c r="K534" s="17" t="s">
        <v>663</v>
      </c>
      <c r="L534" s="17" t="s">
        <v>21</v>
      </c>
      <c r="M534" s="22" t="str">
        <f>"Démandé si pour question " &amp;C525&amp; ", Réponse = 1.Oui."</f>
        <v>Démandé si pour question B.UUID.259, Réponse = 1.Oui.</v>
      </c>
      <c r="N534" s="17" t="s">
        <v>21</v>
      </c>
      <c r="O534" s="17" t="s">
        <v>24</v>
      </c>
      <c r="P534" s="17" t="s">
        <v>21</v>
      </c>
      <c r="Q534" s="17" t="s">
        <v>25</v>
      </c>
      <c r="R534" s="18" t="s">
        <v>26</v>
      </c>
      <c r="S534" s="18" t="e">
        <f>IF(OR(#REF!="Yes",#REF!="Yes",#REF!="Yes",#REF!="Yes",#REF!="Yes",#REF!="Yes",#REF!="Yes",#REF!="Yes",#REF!="Yes"),"Yes","No")</f>
        <v>#REF!</v>
      </c>
      <c r="T534" s="2"/>
    </row>
    <row r="535" spans="1:20" ht="15" thickBot="1">
      <c r="A535" s="12"/>
      <c r="B535" s="1"/>
      <c r="C535" s="38" t="s">
        <v>685</v>
      </c>
      <c r="D535" s="51"/>
      <c r="E535" s="39"/>
      <c r="F535" s="39"/>
      <c r="G535" s="39"/>
      <c r="H535" s="40"/>
      <c r="I535" s="41"/>
      <c r="J535" s="41"/>
      <c r="K535" s="39"/>
      <c r="L535" s="39"/>
      <c r="M535" s="41"/>
      <c r="N535" s="39"/>
      <c r="O535" s="39"/>
      <c r="P535" s="39"/>
      <c r="Q535" s="39"/>
      <c r="R535" s="42"/>
      <c r="S535" s="42"/>
      <c r="T535" s="2"/>
    </row>
    <row r="536" spans="1:20" ht="24.65" customHeight="1">
      <c r="A536" s="12">
        <f>A534+1</f>
        <v>268</v>
      </c>
      <c r="B536" s="1"/>
      <c r="C536" s="43" t="str">
        <f t="shared" si="56"/>
        <v>B.UUID.268</v>
      </c>
      <c r="D536" s="25" t="s">
        <v>686</v>
      </c>
      <c r="E536" s="14" t="s">
        <v>117</v>
      </c>
      <c r="F536" s="14" t="s">
        <v>537</v>
      </c>
      <c r="G536" s="14" t="s">
        <v>538</v>
      </c>
      <c r="H536" s="25" t="s">
        <v>687</v>
      </c>
      <c r="I536" s="17" t="s">
        <v>60</v>
      </c>
      <c r="J536" s="16" t="s">
        <v>118</v>
      </c>
      <c r="K536" s="17" t="s">
        <v>663</v>
      </c>
      <c r="L536" s="17" t="s">
        <v>21</v>
      </c>
      <c r="M536" s="22" t="s">
        <v>23</v>
      </c>
      <c r="N536" s="17" t="s">
        <v>21</v>
      </c>
      <c r="O536" s="17" t="s">
        <v>24</v>
      </c>
      <c r="P536" s="17" t="s">
        <v>21</v>
      </c>
      <c r="Q536" s="17" t="s">
        <v>25</v>
      </c>
      <c r="R536" s="18" t="s">
        <v>26</v>
      </c>
      <c r="S536" s="18" t="e">
        <f>IF(OR(#REF!="Yes",#REF!="Yes",#REF!="Yes",#REF!="Yes",#REF!="Yes",#REF!="Yes",#REF!="Yes",#REF!="Yes",#REF!="Yes"),"Yes","No")</f>
        <v>#REF!</v>
      </c>
      <c r="T536" s="2"/>
    </row>
    <row r="537" spans="1:20" ht="24.65" customHeight="1">
      <c r="A537" s="12">
        <f t="shared" ref="A537:A546" si="58">A536+1</f>
        <v>269</v>
      </c>
      <c r="B537" s="1"/>
      <c r="C537" s="43" t="str">
        <f t="shared" si="56"/>
        <v>B.UUID.269</v>
      </c>
      <c r="D537" s="14" t="s">
        <v>688</v>
      </c>
      <c r="E537" s="14" t="s">
        <v>96</v>
      </c>
      <c r="F537" s="14" t="s">
        <v>537</v>
      </c>
      <c r="G537" s="14" t="s">
        <v>538</v>
      </c>
      <c r="H537" s="25" t="s">
        <v>689</v>
      </c>
      <c r="I537" s="17" t="s">
        <v>60</v>
      </c>
      <c r="J537" s="16" t="s">
        <v>98</v>
      </c>
      <c r="K537" s="17" t="s">
        <v>663</v>
      </c>
      <c r="L537" s="17" t="s">
        <v>21</v>
      </c>
      <c r="M537" s="22" t="str">
        <f>"Démandé si pour question " &amp;C536&amp; ", Réponse =/= 3. Totalement indisponible"</f>
        <v>Démandé si pour question B.UUID.268, Réponse =/= 3. Totalement indisponible</v>
      </c>
      <c r="N537" s="17" t="s">
        <v>21</v>
      </c>
      <c r="O537" s="17" t="s">
        <v>24</v>
      </c>
      <c r="P537" s="17" t="s">
        <v>21</v>
      </c>
      <c r="Q537" s="17" t="s">
        <v>25</v>
      </c>
      <c r="R537" s="18" t="s">
        <v>26</v>
      </c>
      <c r="S537" s="18" t="e">
        <f>IF(OR(#REF!="Yes",#REF!="Yes",#REF!="Yes",#REF!="Yes",#REF!="Yes",#REF!="Yes",#REF!="Yes",#REF!="Yes",#REF!="Yes"),"Yes","No")</f>
        <v>#REF!</v>
      </c>
      <c r="T537" s="2"/>
    </row>
    <row r="538" spans="1:20" ht="24.65" customHeight="1">
      <c r="A538" s="12">
        <f t="shared" si="58"/>
        <v>270</v>
      </c>
      <c r="B538" s="1"/>
      <c r="C538" s="43" t="str">
        <f t="shared" si="56"/>
        <v>B.UUID.270</v>
      </c>
      <c r="D538" s="14" t="s">
        <v>690</v>
      </c>
      <c r="E538" s="14" t="s">
        <v>96</v>
      </c>
      <c r="F538" s="14" t="s">
        <v>537</v>
      </c>
      <c r="G538" s="14" t="s">
        <v>538</v>
      </c>
      <c r="H538" s="25" t="s">
        <v>691</v>
      </c>
      <c r="I538" s="17" t="s">
        <v>60</v>
      </c>
      <c r="J538" s="16" t="s">
        <v>98</v>
      </c>
      <c r="K538" s="17" t="s">
        <v>663</v>
      </c>
      <c r="L538" s="17" t="s">
        <v>21</v>
      </c>
      <c r="M538" s="22" t="str">
        <f>"Démandé si pour question " &amp;C537&amp; ", Réponse = 1.Oui."</f>
        <v>Démandé si pour question B.UUID.269, Réponse = 1.Oui.</v>
      </c>
      <c r="N538" s="17" t="s">
        <v>21</v>
      </c>
      <c r="O538" s="17" t="s">
        <v>24</v>
      </c>
      <c r="P538" s="17" t="s">
        <v>21</v>
      </c>
      <c r="Q538" s="17" t="s">
        <v>25</v>
      </c>
      <c r="R538" s="18" t="s">
        <v>26</v>
      </c>
      <c r="S538" s="18" t="e">
        <f>IF(OR(#REF!="Yes",#REF!="Yes",#REF!="Yes",#REF!="Yes",#REF!="Yes",#REF!="Yes",#REF!="Yes",#REF!="Yes",#REF!="Yes"),"Yes","No")</f>
        <v>#REF!</v>
      </c>
      <c r="T538" s="2"/>
    </row>
    <row r="539" spans="1:20" ht="24.65" customHeight="1">
      <c r="A539" s="12">
        <f t="shared" si="58"/>
        <v>271</v>
      </c>
      <c r="B539" s="1"/>
      <c r="C539" s="43" t="str">
        <f t="shared" si="56"/>
        <v>B.UUID.271</v>
      </c>
      <c r="D539" s="14" t="s">
        <v>692</v>
      </c>
      <c r="E539" s="14" t="s">
        <v>119</v>
      </c>
      <c r="F539" s="14" t="s">
        <v>537</v>
      </c>
      <c r="G539" s="14" t="s">
        <v>538</v>
      </c>
      <c r="H539" s="25" t="s">
        <v>693</v>
      </c>
      <c r="I539" s="17" t="s">
        <v>119</v>
      </c>
      <c r="J539" s="16" t="s">
        <v>120</v>
      </c>
      <c r="K539" s="17" t="s">
        <v>663</v>
      </c>
      <c r="L539" s="17" t="s">
        <v>21</v>
      </c>
      <c r="M539" s="22" t="str">
        <f>"Démandé si pour question " &amp;C538&amp; ", Réponse = 2.Non."</f>
        <v>Démandé si pour question B.UUID.270, Réponse = 2.Non.</v>
      </c>
      <c r="N539" s="17" t="s">
        <v>21</v>
      </c>
      <c r="O539" s="17" t="s">
        <v>24</v>
      </c>
      <c r="P539" s="17" t="s">
        <v>21</v>
      </c>
      <c r="Q539" s="17" t="s">
        <v>25</v>
      </c>
      <c r="R539" s="18" t="s">
        <v>26</v>
      </c>
      <c r="S539" s="18" t="e">
        <f>IF(OR(#REF!="Yes",#REF!="Yes",#REF!="Yes",#REF!="Yes",#REF!="Yes",#REF!="Yes",#REF!="Yes",#REF!="Yes",#REF!="Yes"),"Yes","No")</f>
        <v>#REF!</v>
      </c>
      <c r="T539" s="2"/>
    </row>
    <row r="540" spans="1:20" ht="24.65" customHeight="1">
      <c r="A540" s="12">
        <f t="shared" si="58"/>
        <v>272</v>
      </c>
      <c r="B540" s="1"/>
      <c r="C540" s="43" t="str">
        <f t="shared" si="56"/>
        <v>B.UUID.272</v>
      </c>
      <c r="D540" s="14" t="s">
        <v>694</v>
      </c>
      <c r="E540" s="14" t="s">
        <v>119</v>
      </c>
      <c r="F540" s="14" t="s">
        <v>537</v>
      </c>
      <c r="G540" s="14" t="s">
        <v>538</v>
      </c>
      <c r="H540" s="25" t="s">
        <v>695</v>
      </c>
      <c r="I540" s="17" t="s">
        <v>119</v>
      </c>
      <c r="J540" s="16" t="s">
        <v>120</v>
      </c>
      <c r="K540" s="17" t="s">
        <v>663</v>
      </c>
      <c r="L540" s="17" t="s">
        <v>21</v>
      </c>
      <c r="M540" s="22" t="str">
        <f>"Démandé si pour question " &amp;C537&amp; ", Réponse = 1.Oui."</f>
        <v>Démandé si pour question B.UUID.269, Réponse = 1.Oui.</v>
      </c>
      <c r="N540" s="17" t="s">
        <v>21</v>
      </c>
      <c r="O540" s="17" t="s">
        <v>24</v>
      </c>
      <c r="P540" s="17" t="s">
        <v>21</v>
      </c>
      <c r="Q540" s="17" t="s">
        <v>25</v>
      </c>
      <c r="R540" s="18" t="s">
        <v>26</v>
      </c>
      <c r="S540" s="18" t="e">
        <f>IF(OR(#REF!="Yes",#REF!="Yes",#REF!="Yes",#REF!="Yes",#REF!="Yes",#REF!="Yes",#REF!="Yes",#REF!="Yes",#REF!="Yes"),"Yes","No")</f>
        <v>#REF!</v>
      </c>
      <c r="T540" s="2"/>
    </row>
    <row r="541" spans="1:20" ht="24.65" customHeight="1">
      <c r="A541" s="12">
        <f t="shared" si="58"/>
        <v>273</v>
      </c>
      <c r="B541" s="1"/>
      <c r="C541" s="43" t="str">
        <f t="shared" si="56"/>
        <v>B.UUID.273</v>
      </c>
      <c r="D541" s="52" t="s">
        <v>696</v>
      </c>
      <c r="E541" s="14" t="s">
        <v>121</v>
      </c>
      <c r="F541" s="14" t="s">
        <v>537</v>
      </c>
      <c r="G541" s="14" t="s">
        <v>538</v>
      </c>
      <c r="H541" s="25" t="s">
        <v>676</v>
      </c>
      <c r="I541" s="17" t="s">
        <v>121</v>
      </c>
      <c r="J541" s="16"/>
      <c r="K541" s="17" t="s">
        <v>663</v>
      </c>
      <c r="L541" s="17" t="s">
        <v>21</v>
      </c>
      <c r="M541" s="22"/>
      <c r="N541" s="17" t="s">
        <v>21</v>
      </c>
      <c r="O541" s="17" t="s">
        <v>21</v>
      </c>
      <c r="P541" s="17" t="s">
        <v>21</v>
      </c>
      <c r="Q541" s="17" t="s">
        <v>25</v>
      </c>
      <c r="R541" s="18" t="s">
        <v>26</v>
      </c>
      <c r="S541" s="18" t="s">
        <v>21</v>
      </c>
      <c r="T541" s="2"/>
    </row>
    <row r="542" spans="1:20" ht="24.65" customHeight="1">
      <c r="A542" s="12">
        <f t="shared" si="58"/>
        <v>274</v>
      </c>
      <c r="B542" s="1"/>
      <c r="C542" s="43" t="str">
        <f t="shared" si="56"/>
        <v>B.UUID.274</v>
      </c>
      <c r="D542" s="25" t="s">
        <v>697</v>
      </c>
      <c r="E542" s="14" t="s">
        <v>121</v>
      </c>
      <c r="F542" s="14" t="s">
        <v>151</v>
      </c>
      <c r="G542" s="14" t="s">
        <v>125</v>
      </c>
      <c r="H542" s="25" t="s">
        <v>122</v>
      </c>
      <c r="I542" s="17" t="s">
        <v>121</v>
      </c>
      <c r="J542" s="16"/>
      <c r="K542" s="17" t="s">
        <v>663</v>
      </c>
      <c r="L542" s="17" t="s">
        <v>21</v>
      </c>
      <c r="M542" s="22"/>
      <c r="N542" s="17" t="s">
        <v>21</v>
      </c>
      <c r="O542" s="17" t="s">
        <v>21</v>
      </c>
      <c r="P542" s="17" t="s">
        <v>21</v>
      </c>
      <c r="Q542" s="17" t="s">
        <v>25</v>
      </c>
      <c r="R542" s="18" t="s">
        <v>26</v>
      </c>
      <c r="S542" s="18" t="s">
        <v>21</v>
      </c>
      <c r="T542" s="2"/>
    </row>
    <row r="543" spans="1:20" ht="24.65" customHeight="1">
      <c r="A543" s="12">
        <f t="shared" si="58"/>
        <v>275</v>
      </c>
      <c r="B543" s="1"/>
      <c r="C543" s="43" t="str">
        <f t="shared" si="56"/>
        <v>B.UUID.275</v>
      </c>
      <c r="D543" s="14" t="s">
        <v>698</v>
      </c>
      <c r="E543" s="14" t="s">
        <v>121</v>
      </c>
      <c r="F543" s="14" t="s">
        <v>151</v>
      </c>
      <c r="G543" s="14" t="s">
        <v>125</v>
      </c>
      <c r="H543" s="25" t="s">
        <v>123</v>
      </c>
      <c r="I543" s="17" t="s">
        <v>121</v>
      </c>
      <c r="J543" s="16"/>
      <c r="K543" s="17" t="s">
        <v>663</v>
      </c>
      <c r="L543" s="17" t="s">
        <v>21</v>
      </c>
      <c r="M543" s="22"/>
      <c r="N543" s="17" t="s">
        <v>21</v>
      </c>
      <c r="O543" s="17" t="s">
        <v>21</v>
      </c>
      <c r="P543" s="17" t="s">
        <v>21</v>
      </c>
      <c r="Q543" s="17" t="s">
        <v>25</v>
      </c>
      <c r="R543" s="18" t="s">
        <v>26</v>
      </c>
      <c r="S543" s="18" t="s">
        <v>21</v>
      </c>
      <c r="T543" s="2"/>
    </row>
    <row r="544" spans="1:20" ht="24.65" customHeight="1">
      <c r="A544" s="12">
        <f t="shared" si="58"/>
        <v>276</v>
      </c>
      <c r="B544" s="1"/>
      <c r="C544" s="43" t="str">
        <f t="shared" si="56"/>
        <v>B.UUID.276</v>
      </c>
      <c r="D544" s="14" t="s">
        <v>699</v>
      </c>
      <c r="E544" s="14" t="s">
        <v>119</v>
      </c>
      <c r="F544" s="14" t="s">
        <v>151</v>
      </c>
      <c r="G544" s="14" t="s">
        <v>125</v>
      </c>
      <c r="H544" s="16" t="s">
        <v>700</v>
      </c>
      <c r="I544" s="17" t="s">
        <v>119</v>
      </c>
      <c r="J544" s="16" t="s">
        <v>120</v>
      </c>
      <c r="K544" s="17" t="s">
        <v>148</v>
      </c>
      <c r="L544" s="17" t="s">
        <v>21</v>
      </c>
      <c r="M544" s="22" t="str">
        <f>"Démandé si pour question " &amp;C538&amp; ", Réponse = 1.Oui."</f>
        <v>Démandé si pour question B.UUID.270, Réponse = 1.Oui.</v>
      </c>
      <c r="N544" s="17" t="s">
        <v>21</v>
      </c>
      <c r="O544" s="17" t="s">
        <v>24</v>
      </c>
      <c r="P544" s="17" t="s">
        <v>21</v>
      </c>
      <c r="Q544" s="17" t="s">
        <v>25</v>
      </c>
      <c r="R544" s="18" t="s">
        <v>26</v>
      </c>
      <c r="S544" s="18" t="s">
        <v>21</v>
      </c>
      <c r="T544" s="2"/>
    </row>
    <row r="545" spans="1:20" ht="24.65" customHeight="1">
      <c r="A545" s="12">
        <f t="shared" si="58"/>
        <v>277</v>
      </c>
      <c r="B545" s="1"/>
      <c r="C545" s="43" t="str">
        <f t="shared" si="56"/>
        <v>B.UUID.277</v>
      </c>
      <c r="D545" s="14" t="s">
        <v>701</v>
      </c>
      <c r="E545" s="14" t="s">
        <v>119</v>
      </c>
      <c r="F545" s="14" t="s">
        <v>537</v>
      </c>
      <c r="G545" s="14" t="s">
        <v>538</v>
      </c>
      <c r="H545" s="25" t="s">
        <v>702</v>
      </c>
      <c r="I545" s="17" t="s">
        <v>119</v>
      </c>
      <c r="J545" s="16" t="s">
        <v>120</v>
      </c>
      <c r="K545" s="17" t="s">
        <v>663</v>
      </c>
      <c r="L545" s="17" t="s">
        <v>21</v>
      </c>
      <c r="M545" s="22" t="str">
        <f>"Démandé si pour question " &amp;C537&amp; ", Réponse = 1.Oui."</f>
        <v>Démandé si pour question B.UUID.269, Réponse = 1.Oui.</v>
      </c>
      <c r="N545" s="17" t="s">
        <v>21</v>
      </c>
      <c r="O545" s="17" t="s">
        <v>24</v>
      </c>
      <c r="P545" s="17" t="s">
        <v>21</v>
      </c>
      <c r="Q545" s="17" t="s">
        <v>25</v>
      </c>
      <c r="R545" s="18" t="s">
        <v>26</v>
      </c>
      <c r="S545" s="18" t="e">
        <f>IF(OR(#REF!="Yes",#REF!="Yes",#REF!="Yes",#REF!="Yes",#REF!="Yes",#REF!="Yes",#REF!="Yes",#REF!="Yes",#REF!="Yes"),"Yes","No")</f>
        <v>#REF!</v>
      </c>
      <c r="T545" s="2"/>
    </row>
    <row r="546" spans="1:20" ht="24.65" customHeight="1" thickBot="1">
      <c r="A546" s="12">
        <f t="shared" si="58"/>
        <v>278</v>
      </c>
      <c r="B546" s="1"/>
      <c r="C546" s="43" t="str">
        <f t="shared" si="56"/>
        <v>B.UUID.278</v>
      </c>
      <c r="D546" s="14" t="s">
        <v>703</v>
      </c>
      <c r="E546" s="14" t="s">
        <v>119</v>
      </c>
      <c r="F546" s="14" t="s">
        <v>537</v>
      </c>
      <c r="G546" s="14" t="s">
        <v>538</v>
      </c>
      <c r="H546" s="25" t="s">
        <v>704</v>
      </c>
      <c r="I546" s="17" t="s">
        <v>119</v>
      </c>
      <c r="J546" s="16" t="s">
        <v>120</v>
      </c>
      <c r="K546" s="17" t="s">
        <v>663</v>
      </c>
      <c r="L546" s="17" t="s">
        <v>21</v>
      </c>
      <c r="M546" s="22" t="str">
        <f>"Démandé si pour question " &amp;C537&amp; ", Réponse = 1.Oui."</f>
        <v>Démandé si pour question B.UUID.269, Réponse = 1.Oui.</v>
      </c>
      <c r="N546" s="17" t="s">
        <v>21</v>
      </c>
      <c r="O546" s="17" t="s">
        <v>24</v>
      </c>
      <c r="P546" s="17" t="s">
        <v>21</v>
      </c>
      <c r="Q546" s="17" t="s">
        <v>25</v>
      </c>
      <c r="R546" s="18" t="s">
        <v>26</v>
      </c>
      <c r="S546" s="18" t="e">
        <f>IF(OR(#REF!="Yes",#REF!="Yes",#REF!="Yes",#REF!="Yes",#REF!="Yes",#REF!="Yes",#REF!="Yes",#REF!="Yes",#REF!="Yes"),"Yes","No")</f>
        <v>#REF!</v>
      </c>
      <c r="T546" s="2"/>
    </row>
    <row r="547" spans="1:20" ht="15" thickBot="1">
      <c r="A547" s="12"/>
      <c r="B547" s="1"/>
      <c r="C547" s="38" t="s">
        <v>705</v>
      </c>
      <c r="D547" s="39"/>
      <c r="E547" s="39"/>
      <c r="F547" s="39"/>
      <c r="G547" s="39"/>
      <c r="H547" s="40"/>
      <c r="I547" s="41"/>
      <c r="J547" s="41"/>
      <c r="K547" s="39"/>
      <c r="L547" s="39"/>
      <c r="M547" s="41"/>
      <c r="N547" s="39"/>
      <c r="O547" s="39"/>
      <c r="P547" s="39"/>
      <c r="Q547" s="39"/>
      <c r="R547" s="42"/>
      <c r="S547" s="42"/>
      <c r="T547" s="2"/>
    </row>
    <row r="548" spans="1:20" ht="21" customHeight="1">
      <c r="A548" s="12">
        <f>A546+1</f>
        <v>279</v>
      </c>
      <c r="B548" s="1"/>
      <c r="C548" s="43" t="str">
        <f t="shared" si="56"/>
        <v>B.UUID.279</v>
      </c>
      <c r="D548" s="25" t="s">
        <v>706</v>
      </c>
      <c r="E548" s="14" t="s">
        <v>117</v>
      </c>
      <c r="F548" s="14" t="s">
        <v>537</v>
      </c>
      <c r="G548" s="14" t="s">
        <v>538</v>
      </c>
      <c r="H548" s="25" t="s">
        <v>707</v>
      </c>
      <c r="I548" s="17" t="s">
        <v>60</v>
      </c>
      <c r="J548" s="16" t="s">
        <v>118</v>
      </c>
      <c r="K548" s="17" t="s">
        <v>663</v>
      </c>
      <c r="L548" s="17" t="s">
        <v>21</v>
      </c>
      <c r="M548" s="22" t="s">
        <v>23</v>
      </c>
      <c r="N548" s="17" t="s">
        <v>21</v>
      </c>
      <c r="O548" s="17" t="s">
        <v>24</v>
      </c>
      <c r="P548" s="17" t="s">
        <v>21</v>
      </c>
      <c r="Q548" s="17" t="s">
        <v>25</v>
      </c>
      <c r="R548" s="18" t="s">
        <v>26</v>
      </c>
      <c r="S548" s="18" t="e">
        <f>IF(OR(#REF!="Yes",#REF!="Yes",#REF!="Yes",#REF!="Yes",#REF!="Yes",#REF!="Yes",#REF!="Yes",#REF!="Yes",#REF!="Yes"),"Yes","No")</f>
        <v>#REF!</v>
      </c>
      <c r="T548" s="2"/>
    </row>
    <row r="549" spans="1:20" ht="21" customHeight="1">
      <c r="A549" s="12">
        <f t="shared" ref="A549:A558" si="59">A548+1</f>
        <v>280</v>
      </c>
      <c r="B549" s="1"/>
      <c r="C549" s="43" t="str">
        <f t="shared" si="56"/>
        <v>B.UUID.280</v>
      </c>
      <c r="D549" s="14" t="s">
        <v>708</v>
      </c>
      <c r="E549" s="14" t="s">
        <v>96</v>
      </c>
      <c r="F549" s="14" t="s">
        <v>537</v>
      </c>
      <c r="G549" s="14" t="s">
        <v>538</v>
      </c>
      <c r="H549" s="25" t="s">
        <v>709</v>
      </c>
      <c r="I549" s="17" t="s">
        <v>60</v>
      </c>
      <c r="J549" s="16" t="s">
        <v>98</v>
      </c>
      <c r="K549" s="17" t="s">
        <v>663</v>
      </c>
      <c r="L549" s="17" t="s">
        <v>21</v>
      </c>
      <c r="M549" s="22" t="str">
        <f>"Démandé si pour question " &amp;C548&amp; ", Réponse =/= 3. Totalement indisponible"</f>
        <v>Démandé si pour question B.UUID.279, Réponse =/= 3. Totalement indisponible</v>
      </c>
      <c r="N549" s="17" t="s">
        <v>21</v>
      </c>
      <c r="O549" s="17" t="s">
        <v>24</v>
      </c>
      <c r="P549" s="17" t="s">
        <v>21</v>
      </c>
      <c r="Q549" s="17" t="s">
        <v>25</v>
      </c>
      <c r="R549" s="18" t="s">
        <v>26</v>
      </c>
      <c r="S549" s="18" t="e">
        <f>IF(OR(#REF!="Yes",#REF!="Yes",#REF!="Yes",#REF!="Yes",#REF!="Yes",#REF!="Yes",#REF!="Yes",#REF!="Yes",#REF!="Yes"),"Yes","No")</f>
        <v>#REF!</v>
      </c>
      <c r="T549" s="2"/>
    </row>
    <row r="550" spans="1:20" ht="21" customHeight="1">
      <c r="A550" s="12">
        <f t="shared" si="59"/>
        <v>281</v>
      </c>
      <c r="B550" s="1"/>
      <c r="C550" s="43" t="str">
        <f t="shared" si="56"/>
        <v>B.UUID.281</v>
      </c>
      <c r="D550" s="14" t="s">
        <v>710</v>
      </c>
      <c r="E550" s="14" t="s">
        <v>96</v>
      </c>
      <c r="F550" s="14" t="s">
        <v>537</v>
      </c>
      <c r="G550" s="14" t="s">
        <v>538</v>
      </c>
      <c r="H550" s="25" t="s">
        <v>711</v>
      </c>
      <c r="I550" s="17" t="s">
        <v>60</v>
      </c>
      <c r="J550" s="16" t="s">
        <v>98</v>
      </c>
      <c r="K550" s="17" t="s">
        <v>663</v>
      </c>
      <c r="L550" s="17" t="s">
        <v>21</v>
      </c>
      <c r="M550" s="22" t="str">
        <f>"Démandé si pour question " &amp;C549&amp; ", Réponse = 1.Oui."</f>
        <v>Démandé si pour question B.UUID.280, Réponse = 1.Oui.</v>
      </c>
      <c r="N550" s="17" t="s">
        <v>21</v>
      </c>
      <c r="O550" s="17" t="s">
        <v>24</v>
      </c>
      <c r="P550" s="17" t="s">
        <v>21</v>
      </c>
      <c r="Q550" s="17" t="s">
        <v>25</v>
      </c>
      <c r="R550" s="18" t="s">
        <v>26</v>
      </c>
      <c r="S550" s="18" t="e">
        <f>IF(OR(#REF!="Yes",#REF!="Yes",#REF!="Yes",#REF!="Yes",#REF!="Yes",#REF!="Yes",#REF!="Yes",#REF!="Yes",#REF!="Yes"),"Yes","No")</f>
        <v>#REF!</v>
      </c>
      <c r="T550" s="2"/>
    </row>
    <row r="551" spans="1:20" ht="21" customHeight="1">
      <c r="A551" s="12">
        <f t="shared" si="59"/>
        <v>282</v>
      </c>
      <c r="B551" s="1"/>
      <c r="C551" s="43" t="str">
        <f t="shared" si="56"/>
        <v>B.UUID.282</v>
      </c>
      <c r="D551" s="14" t="s">
        <v>712</v>
      </c>
      <c r="E551" s="14" t="s">
        <v>119</v>
      </c>
      <c r="F551" s="14" t="s">
        <v>537</v>
      </c>
      <c r="G551" s="14" t="s">
        <v>538</v>
      </c>
      <c r="H551" s="25" t="s">
        <v>713</v>
      </c>
      <c r="I551" s="17" t="s">
        <v>119</v>
      </c>
      <c r="J551" s="16" t="s">
        <v>120</v>
      </c>
      <c r="K551" s="17" t="s">
        <v>663</v>
      </c>
      <c r="L551" s="17" t="s">
        <v>21</v>
      </c>
      <c r="M551" s="22" t="str">
        <f>"Démandé si pour question " &amp;C550&amp; ", Réponse = 2.Non."</f>
        <v>Démandé si pour question B.UUID.281, Réponse = 2.Non.</v>
      </c>
      <c r="N551" s="17" t="s">
        <v>21</v>
      </c>
      <c r="O551" s="17" t="s">
        <v>24</v>
      </c>
      <c r="P551" s="17" t="s">
        <v>21</v>
      </c>
      <c r="Q551" s="17" t="s">
        <v>25</v>
      </c>
      <c r="R551" s="18" t="s">
        <v>26</v>
      </c>
      <c r="S551" s="18" t="e">
        <f>IF(OR(#REF!="Yes",#REF!="Yes",#REF!="Yes",#REF!="Yes",#REF!="Yes",#REF!="Yes",#REF!="Yes",#REF!="Yes",#REF!="Yes"),"Yes","No")</f>
        <v>#REF!</v>
      </c>
      <c r="T551" s="2"/>
    </row>
    <row r="552" spans="1:20" ht="21" customHeight="1">
      <c r="A552" s="12">
        <f t="shared" si="59"/>
        <v>283</v>
      </c>
      <c r="B552" s="1"/>
      <c r="C552" s="43" t="str">
        <f t="shared" si="56"/>
        <v>B.UUID.283</v>
      </c>
      <c r="D552" s="14" t="s">
        <v>714</v>
      </c>
      <c r="E552" s="14" t="s">
        <v>119</v>
      </c>
      <c r="F552" s="14" t="s">
        <v>537</v>
      </c>
      <c r="G552" s="14" t="s">
        <v>538</v>
      </c>
      <c r="H552" s="25" t="s">
        <v>715</v>
      </c>
      <c r="I552" s="17" t="s">
        <v>119</v>
      </c>
      <c r="J552" s="16" t="s">
        <v>120</v>
      </c>
      <c r="K552" s="17" t="s">
        <v>663</v>
      </c>
      <c r="L552" s="17" t="s">
        <v>21</v>
      </c>
      <c r="M552" s="22" t="str">
        <f>"Démandé si pour question " &amp;C549&amp; ", Réponse = 1.Oui."</f>
        <v>Démandé si pour question B.UUID.280, Réponse = 1.Oui.</v>
      </c>
      <c r="N552" s="17" t="s">
        <v>21</v>
      </c>
      <c r="O552" s="17" t="s">
        <v>24</v>
      </c>
      <c r="P552" s="17" t="s">
        <v>21</v>
      </c>
      <c r="Q552" s="17" t="s">
        <v>25</v>
      </c>
      <c r="R552" s="18" t="s">
        <v>26</v>
      </c>
      <c r="S552" s="18" t="e">
        <f>IF(OR(#REF!="Yes",#REF!="Yes",#REF!="Yes",#REF!="Yes",#REF!="Yes",#REF!="Yes",#REF!="Yes",#REF!="Yes",#REF!="Yes"),"Yes","No")</f>
        <v>#REF!</v>
      </c>
      <c r="T552" s="2"/>
    </row>
    <row r="553" spans="1:20" ht="21" customHeight="1">
      <c r="A553" s="12">
        <f t="shared" si="59"/>
        <v>284</v>
      </c>
      <c r="B553" s="1"/>
      <c r="C553" s="43" t="str">
        <f t="shared" si="56"/>
        <v>B.UUID.284</v>
      </c>
      <c r="D553" s="52" t="s">
        <v>716</v>
      </c>
      <c r="E553" s="14" t="s">
        <v>121</v>
      </c>
      <c r="F553" s="14" t="s">
        <v>537</v>
      </c>
      <c r="G553" s="14" t="s">
        <v>538</v>
      </c>
      <c r="H553" s="25" t="s">
        <v>676</v>
      </c>
      <c r="I553" s="17" t="s">
        <v>121</v>
      </c>
      <c r="J553" s="16"/>
      <c r="K553" s="17" t="s">
        <v>663</v>
      </c>
      <c r="L553" s="17" t="s">
        <v>21</v>
      </c>
      <c r="M553" s="22"/>
      <c r="N553" s="17" t="s">
        <v>21</v>
      </c>
      <c r="O553" s="17" t="s">
        <v>21</v>
      </c>
      <c r="P553" s="17" t="s">
        <v>21</v>
      </c>
      <c r="Q553" s="17" t="s">
        <v>25</v>
      </c>
      <c r="R553" s="18" t="s">
        <v>26</v>
      </c>
      <c r="S553" s="18" t="s">
        <v>21</v>
      </c>
      <c r="T553" s="2"/>
    </row>
    <row r="554" spans="1:20" ht="21" customHeight="1">
      <c r="A554" s="12">
        <f t="shared" si="59"/>
        <v>285</v>
      </c>
      <c r="B554" s="1"/>
      <c r="C554" s="43" t="str">
        <f t="shared" si="56"/>
        <v>B.UUID.285</v>
      </c>
      <c r="D554" s="25" t="s">
        <v>717</v>
      </c>
      <c r="E554" s="14" t="s">
        <v>121</v>
      </c>
      <c r="F554" s="14" t="s">
        <v>151</v>
      </c>
      <c r="G554" s="14" t="s">
        <v>125</v>
      </c>
      <c r="H554" s="25" t="s">
        <v>122</v>
      </c>
      <c r="I554" s="17" t="s">
        <v>121</v>
      </c>
      <c r="J554" s="16"/>
      <c r="K554" s="17" t="s">
        <v>663</v>
      </c>
      <c r="L554" s="17" t="s">
        <v>21</v>
      </c>
      <c r="M554" s="22"/>
      <c r="N554" s="17" t="s">
        <v>21</v>
      </c>
      <c r="O554" s="17" t="s">
        <v>21</v>
      </c>
      <c r="P554" s="17" t="s">
        <v>21</v>
      </c>
      <c r="Q554" s="17" t="s">
        <v>25</v>
      </c>
      <c r="R554" s="18" t="s">
        <v>26</v>
      </c>
      <c r="S554" s="18" t="s">
        <v>21</v>
      </c>
      <c r="T554" s="2"/>
    </row>
    <row r="555" spans="1:20" ht="21" customHeight="1">
      <c r="A555" s="12">
        <f t="shared" si="59"/>
        <v>286</v>
      </c>
      <c r="B555" s="1"/>
      <c r="C555" s="43" t="str">
        <f t="shared" si="56"/>
        <v>B.UUID.286</v>
      </c>
      <c r="D555" s="14" t="s">
        <v>718</v>
      </c>
      <c r="E555" s="14" t="s">
        <v>121</v>
      </c>
      <c r="F555" s="14" t="s">
        <v>151</v>
      </c>
      <c r="G555" s="14" t="s">
        <v>125</v>
      </c>
      <c r="H555" s="25" t="s">
        <v>123</v>
      </c>
      <c r="I555" s="17" t="s">
        <v>121</v>
      </c>
      <c r="J555" s="16"/>
      <c r="K555" s="17" t="s">
        <v>663</v>
      </c>
      <c r="L555" s="17" t="s">
        <v>21</v>
      </c>
      <c r="M555" s="22"/>
      <c r="N555" s="17" t="s">
        <v>21</v>
      </c>
      <c r="O555" s="17" t="s">
        <v>21</v>
      </c>
      <c r="P555" s="17" t="s">
        <v>21</v>
      </c>
      <c r="Q555" s="17" t="s">
        <v>25</v>
      </c>
      <c r="R555" s="18" t="s">
        <v>26</v>
      </c>
      <c r="S555" s="18" t="s">
        <v>21</v>
      </c>
      <c r="T555" s="2"/>
    </row>
    <row r="556" spans="1:20" ht="21" customHeight="1">
      <c r="A556" s="12">
        <f t="shared" si="59"/>
        <v>287</v>
      </c>
      <c r="B556" s="1"/>
      <c r="C556" s="43" t="str">
        <f t="shared" si="56"/>
        <v>B.UUID.287</v>
      </c>
      <c r="D556" s="14" t="s">
        <v>719</v>
      </c>
      <c r="E556" s="14" t="s">
        <v>119</v>
      </c>
      <c r="F556" s="14" t="s">
        <v>151</v>
      </c>
      <c r="G556" s="14" t="s">
        <v>125</v>
      </c>
      <c r="H556" s="16" t="s">
        <v>720</v>
      </c>
      <c r="I556" s="17" t="s">
        <v>119</v>
      </c>
      <c r="J556" s="16" t="s">
        <v>120</v>
      </c>
      <c r="K556" s="17" t="s">
        <v>148</v>
      </c>
      <c r="L556" s="17" t="s">
        <v>21</v>
      </c>
      <c r="M556" s="22" t="str">
        <f>"Démandé si pour question " &amp;C550&amp; ", Réponse = 1.Oui."</f>
        <v>Démandé si pour question B.UUID.281, Réponse = 1.Oui.</v>
      </c>
      <c r="N556" s="17" t="s">
        <v>21</v>
      </c>
      <c r="O556" s="17" t="s">
        <v>24</v>
      </c>
      <c r="P556" s="17" t="s">
        <v>21</v>
      </c>
      <c r="Q556" s="17" t="s">
        <v>25</v>
      </c>
      <c r="R556" s="18" t="s">
        <v>26</v>
      </c>
      <c r="S556" s="18" t="s">
        <v>21</v>
      </c>
      <c r="T556" s="2"/>
    </row>
    <row r="557" spans="1:20" ht="21" customHeight="1">
      <c r="A557" s="12">
        <f t="shared" si="59"/>
        <v>288</v>
      </c>
      <c r="B557" s="1"/>
      <c r="C557" s="43" t="str">
        <f t="shared" si="56"/>
        <v>B.UUID.288</v>
      </c>
      <c r="D557" s="14" t="s">
        <v>721</v>
      </c>
      <c r="E557" s="14" t="s">
        <v>119</v>
      </c>
      <c r="F557" s="14" t="s">
        <v>537</v>
      </c>
      <c r="G557" s="14" t="s">
        <v>538</v>
      </c>
      <c r="H557" s="25" t="s">
        <v>722</v>
      </c>
      <c r="I557" s="17" t="s">
        <v>119</v>
      </c>
      <c r="J557" s="16" t="s">
        <v>120</v>
      </c>
      <c r="K557" s="17" t="s">
        <v>663</v>
      </c>
      <c r="L557" s="17" t="s">
        <v>21</v>
      </c>
      <c r="M557" s="22" t="str">
        <f>"Démandé si pour question " &amp;C549&amp; ", Réponse = 1.Oui."</f>
        <v>Démandé si pour question B.UUID.280, Réponse = 1.Oui.</v>
      </c>
      <c r="N557" s="17" t="s">
        <v>21</v>
      </c>
      <c r="O557" s="17" t="s">
        <v>24</v>
      </c>
      <c r="P557" s="17" t="s">
        <v>21</v>
      </c>
      <c r="Q557" s="17" t="s">
        <v>25</v>
      </c>
      <c r="R557" s="18" t="s">
        <v>26</v>
      </c>
      <c r="S557" s="18" t="e">
        <f>IF(OR(#REF!="Yes",#REF!="Yes",#REF!="Yes",#REF!="Yes",#REF!="Yes",#REF!="Yes",#REF!="Yes",#REF!="Yes",#REF!="Yes"),"Yes","No")</f>
        <v>#REF!</v>
      </c>
      <c r="T557" s="2"/>
    </row>
    <row r="558" spans="1:20" ht="21" customHeight="1" thickBot="1">
      <c r="A558" s="12">
        <f t="shared" si="59"/>
        <v>289</v>
      </c>
      <c r="B558" s="1"/>
      <c r="C558" s="43" t="str">
        <f t="shared" si="56"/>
        <v>B.UUID.289</v>
      </c>
      <c r="D558" s="14" t="s">
        <v>723</v>
      </c>
      <c r="E558" s="14" t="s">
        <v>119</v>
      </c>
      <c r="F558" s="14" t="s">
        <v>537</v>
      </c>
      <c r="G558" s="14" t="s">
        <v>538</v>
      </c>
      <c r="H558" s="25" t="s">
        <v>724</v>
      </c>
      <c r="I558" s="17" t="s">
        <v>119</v>
      </c>
      <c r="J558" s="16" t="s">
        <v>120</v>
      </c>
      <c r="K558" s="17" t="s">
        <v>663</v>
      </c>
      <c r="L558" s="17" t="s">
        <v>21</v>
      </c>
      <c r="M558" s="22" t="str">
        <f>"Démandé si pour question " &amp;C549&amp; ", Réponse = 1.Oui."</f>
        <v>Démandé si pour question B.UUID.280, Réponse = 1.Oui.</v>
      </c>
      <c r="N558" s="17" t="s">
        <v>21</v>
      </c>
      <c r="O558" s="17" t="s">
        <v>24</v>
      </c>
      <c r="P558" s="17" t="s">
        <v>21</v>
      </c>
      <c r="Q558" s="17" t="s">
        <v>25</v>
      </c>
      <c r="R558" s="18" t="s">
        <v>26</v>
      </c>
      <c r="S558" s="18" t="e">
        <f>IF(OR(#REF!="Yes",#REF!="Yes",#REF!="Yes",#REF!="Yes",#REF!="Yes",#REF!="Yes",#REF!="Yes",#REF!="Yes",#REF!="Yes"),"Yes","No")</f>
        <v>#REF!</v>
      </c>
      <c r="T558" s="2"/>
    </row>
    <row r="559" spans="1:20" ht="15" thickBot="1">
      <c r="A559" s="12"/>
      <c r="B559" s="1"/>
      <c r="C559" s="45" t="s">
        <v>725</v>
      </c>
      <c r="D559" s="46"/>
      <c r="E559" s="46"/>
      <c r="F559" s="46"/>
      <c r="G559" s="46"/>
      <c r="H559" s="47"/>
      <c r="I559" s="48"/>
      <c r="J559" s="48"/>
      <c r="K559" s="46"/>
      <c r="L559" s="46"/>
      <c r="M559" s="48"/>
      <c r="N559" s="46"/>
      <c r="O559" s="46"/>
      <c r="P559" s="46"/>
      <c r="Q559" s="46"/>
      <c r="R559" s="49"/>
      <c r="S559" s="49"/>
      <c r="T559" s="2"/>
    </row>
    <row r="560" spans="1:20" ht="25.5" customHeight="1">
      <c r="A560" s="12">
        <f>A558+1</f>
        <v>290</v>
      </c>
      <c r="B560" s="1"/>
      <c r="C560" s="43" t="str">
        <f t="shared" si="56"/>
        <v>B.UUID.290</v>
      </c>
      <c r="D560" s="14" t="s">
        <v>726</v>
      </c>
      <c r="E560" s="14" t="s">
        <v>124</v>
      </c>
      <c r="F560" s="14" t="s">
        <v>537</v>
      </c>
      <c r="G560" s="14" t="s">
        <v>538</v>
      </c>
      <c r="H560" s="16" t="s">
        <v>727</v>
      </c>
      <c r="I560" s="17" t="s">
        <v>60</v>
      </c>
      <c r="J560" s="16" t="s">
        <v>126</v>
      </c>
      <c r="K560" s="17" t="s">
        <v>663</v>
      </c>
      <c r="L560" s="17" t="s">
        <v>21</v>
      </c>
      <c r="M560" s="22" t="e">
        <f>"Démandé si pour question " &amp;#REF!&amp; ", Réponse = 1.Oui, OU si pour question " &amp;C525&amp; ", Réponse = 1.Oui, OU si pour question " &amp;C537&amp; ", Réponse = 1.Oui, OU si pour question " &amp;C549&amp; ", Réponse = 1.Oui      "</f>
        <v>#REF!</v>
      </c>
      <c r="N560" s="17" t="s">
        <v>21</v>
      </c>
      <c r="O560" s="17" t="s">
        <v>24</v>
      </c>
      <c r="P560" s="17" t="s">
        <v>21</v>
      </c>
      <c r="Q560" s="17" t="s">
        <v>25</v>
      </c>
      <c r="R560" s="18" t="s">
        <v>26</v>
      </c>
      <c r="S560" s="18" t="s">
        <v>337</v>
      </c>
      <c r="T560" s="2"/>
    </row>
    <row r="561" spans="1:20" ht="25.5" customHeight="1">
      <c r="A561" s="12">
        <f t="shared" ref="A561:A564" si="60">A560+1</f>
        <v>291</v>
      </c>
      <c r="B561" s="1"/>
      <c r="C561" s="43" t="str">
        <f t="shared" si="56"/>
        <v>B.UUID.291</v>
      </c>
      <c r="D561" s="14" t="s">
        <v>728</v>
      </c>
      <c r="E561" s="14" t="s">
        <v>127</v>
      </c>
      <c r="F561" s="14" t="s">
        <v>537</v>
      </c>
      <c r="G561" s="14" t="s">
        <v>538</v>
      </c>
      <c r="H561" s="16" t="s">
        <v>729</v>
      </c>
      <c r="I561" s="17" t="s">
        <v>92</v>
      </c>
      <c r="J561" s="16" t="s">
        <v>128</v>
      </c>
      <c r="K561" s="17" t="s">
        <v>663</v>
      </c>
      <c r="L561" s="17" t="s">
        <v>21</v>
      </c>
      <c r="M561" s="22" t="str">
        <f>"Démandé si pour question " &amp;C560&amp; ", Réponse = 2. Oui, les prix augmenteront."</f>
        <v>Démandé si pour question B.UUID.290, Réponse = 2. Oui, les prix augmenteront.</v>
      </c>
      <c r="N561" s="17" t="s">
        <v>21</v>
      </c>
      <c r="O561" s="17" t="s">
        <v>24</v>
      </c>
      <c r="P561" s="17" t="s">
        <v>21</v>
      </c>
      <c r="Q561" s="17" t="s">
        <v>25</v>
      </c>
      <c r="R561" s="18" t="s">
        <v>26</v>
      </c>
      <c r="S561" s="18" t="s">
        <v>337</v>
      </c>
      <c r="T561" s="2"/>
    </row>
    <row r="562" spans="1:20" ht="25.5" customHeight="1">
      <c r="A562" s="12">
        <f t="shared" si="60"/>
        <v>292</v>
      </c>
      <c r="B562" s="1"/>
      <c r="C562" s="43" t="str">
        <f t="shared" si="56"/>
        <v>B.UUID.292</v>
      </c>
      <c r="D562" s="14" t="s">
        <v>730</v>
      </c>
      <c r="E562" s="14" t="s">
        <v>83</v>
      </c>
      <c r="F562" s="14" t="s">
        <v>537</v>
      </c>
      <c r="G562" s="14" t="s">
        <v>538</v>
      </c>
      <c r="H562" s="16" t="s">
        <v>50</v>
      </c>
      <c r="I562" s="17" t="s">
        <v>83</v>
      </c>
      <c r="J562" s="16" t="s">
        <v>83</v>
      </c>
      <c r="K562" s="17" t="s">
        <v>663</v>
      </c>
      <c r="L562" s="17" t="s">
        <v>21</v>
      </c>
      <c r="M562" s="22" t="str">
        <f>"Démandé si pour question " &amp;C561&amp; ", Réponse = 11.Autre."</f>
        <v>Démandé si pour question B.UUID.291, Réponse = 11.Autre.</v>
      </c>
      <c r="N562" s="17" t="s">
        <v>21</v>
      </c>
      <c r="O562" s="17" t="s">
        <v>24</v>
      </c>
      <c r="P562" s="17" t="s">
        <v>21</v>
      </c>
      <c r="Q562" s="17" t="s">
        <v>25</v>
      </c>
      <c r="R562" s="18" t="s">
        <v>26</v>
      </c>
      <c r="S562" s="18" t="s">
        <v>337</v>
      </c>
      <c r="T562" s="2"/>
    </row>
    <row r="563" spans="1:20" ht="25.5" customHeight="1">
      <c r="A563" s="12">
        <f t="shared" si="60"/>
        <v>293</v>
      </c>
      <c r="B563" s="1"/>
      <c r="C563" s="43" t="str">
        <f t="shared" si="56"/>
        <v>B.UUID.293</v>
      </c>
      <c r="D563" s="14" t="s">
        <v>731</v>
      </c>
      <c r="E563" s="14" t="s">
        <v>129</v>
      </c>
      <c r="F563" s="14" t="s">
        <v>537</v>
      </c>
      <c r="G563" s="14" t="s">
        <v>538</v>
      </c>
      <c r="H563" s="16" t="s">
        <v>732</v>
      </c>
      <c r="I563" s="17" t="s">
        <v>92</v>
      </c>
      <c r="J563" s="16" t="s">
        <v>130</v>
      </c>
      <c r="K563" s="17" t="s">
        <v>663</v>
      </c>
      <c r="L563" s="17" t="s">
        <v>21</v>
      </c>
      <c r="M563" s="22" t="str">
        <f>"Démandé si pour question " &amp;C560&amp; ", Réponse = 2. Oui, les prix augmenteront."</f>
        <v>Démandé si pour question B.UUID.290, Réponse = 2. Oui, les prix augmenteront.</v>
      </c>
      <c r="N563" s="17" t="s">
        <v>21</v>
      </c>
      <c r="O563" s="17" t="s">
        <v>24</v>
      </c>
      <c r="P563" s="17" t="s">
        <v>21</v>
      </c>
      <c r="Q563" s="17" t="s">
        <v>25</v>
      </c>
      <c r="R563" s="18" t="s">
        <v>26</v>
      </c>
      <c r="S563" s="18" t="s">
        <v>337</v>
      </c>
      <c r="T563" s="2"/>
    </row>
    <row r="564" spans="1:20" ht="25.5" customHeight="1" thickBot="1">
      <c r="A564" s="12">
        <f t="shared" si="60"/>
        <v>294</v>
      </c>
      <c r="B564" s="1"/>
      <c r="C564" s="43" t="str">
        <f t="shared" si="56"/>
        <v>B.UUID.294</v>
      </c>
      <c r="D564" s="14" t="s">
        <v>733</v>
      </c>
      <c r="E564" s="14" t="s">
        <v>83</v>
      </c>
      <c r="F564" s="14" t="s">
        <v>537</v>
      </c>
      <c r="G564" s="14" t="s">
        <v>538</v>
      </c>
      <c r="H564" s="16" t="s">
        <v>50</v>
      </c>
      <c r="I564" s="17" t="s">
        <v>83</v>
      </c>
      <c r="J564" s="16" t="s">
        <v>83</v>
      </c>
      <c r="K564" s="17" t="s">
        <v>663</v>
      </c>
      <c r="L564" s="17" t="s">
        <v>21</v>
      </c>
      <c r="M564" s="22" t="str">
        <f>"Démandé si pour question " &amp;C563&amp; ", Réponse = 12.Autre."</f>
        <v>Démandé si pour question B.UUID.293, Réponse = 12.Autre.</v>
      </c>
      <c r="N564" s="17" t="s">
        <v>21</v>
      </c>
      <c r="O564" s="17" t="s">
        <v>24</v>
      </c>
      <c r="P564" s="17" t="s">
        <v>21</v>
      </c>
      <c r="Q564" s="17" t="s">
        <v>25</v>
      </c>
      <c r="R564" s="18" t="s">
        <v>26</v>
      </c>
      <c r="S564" s="18" t="s">
        <v>337</v>
      </c>
      <c r="T564" s="2"/>
    </row>
    <row r="565" spans="1:20" ht="15" thickBot="1">
      <c r="A565" s="12"/>
      <c r="B565" s="1"/>
      <c r="C565" s="45" t="s">
        <v>734</v>
      </c>
      <c r="D565" s="46"/>
      <c r="E565" s="46"/>
      <c r="F565" s="46"/>
      <c r="G565" s="46"/>
      <c r="H565" s="47"/>
      <c r="I565" s="48"/>
      <c r="J565" s="48"/>
      <c r="K565" s="46"/>
      <c r="L565" s="46"/>
      <c r="M565" s="48"/>
      <c r="N565" s="46"/>
      <c r="O565" s="46"/>
      <c r="P565" s="46"/>
      <c r="Q565" s="46"/>
      <c r="R565" s="49"/>
      <c r="S565" s="49"/>
      <c r="T565" s="2"/>
    </row>
    <row r="566" spans="1:20" ht="25.5" customHeight="1">
      <c r="A566" s="12">
        <f>A564+1</f>
        <v>295</v>
      </c>
      <c r="B566" s="1"/>
      <c r="C566" s="43" t="str">
        <f t="shared" si="56"/>
        <v>B.UUID.295</v>
      </c>
      <c r="D566" s="14" t="s">
        <v>735</v>
      </c>
      <c r="E566" s="14" t="s">
        <v>131</v>
      </c>
      <c r="F566" s="14" t="s">
        <v>151</v>
      </c>
      <c r="G566" s="14" t="s">
        <v>125</v>
      </c>
      <c r="H566" s="16" t="s">
        <v>736</v>
      </c>
      <c r="I566" s="17" t="s">
        <v>60</v>
      </c>
      <c r="J566" s="16" t="s">
        <v>132</v>
      </c>
      <c r="K566" s="17" t="s">
        <v>578</v>
      </c>
      <c r="L566" s="17" t="s">
        <v>21</v>
      </c>
      <c r="M566" s="22" t="e">
        <f>M560</f>
        <v>#REF!</v>
      </c>
      <c r="N566" s="17" t="s">
        <v>21</v>
      </c>
      <c r="O566" s="17" t="s">
        <v>24</v>
      </c>
      <c r="P566" s="17" t="s">
        <v>21</v>
      </c>
      <c r="Q566" s="17" t="s">
        <v>25</v>
      </c>
      <c r="R566" s="18" t="s">
        <v>26</v>
      </c>
      <c r="S566" s="18" t="s">
        <v>21</v>
      </c>
      <c r="T566" s="2"/>
    </row>
    <row r="567" spans="1:20" ht="25.5" customHeight="1">
      <c r="A567" s="12">
        <f t="shared" ref="A567:A579" si="61">A566+1</f>
        <v>296</v>
      </c>
      <c r="B567" s="1"/>
      <c r="C567" s="43" t="str">
        <f t="shared" si="56"/>
        <v>B.UUID.296</v>
      </c>
      <c r="D567" s="14" t="s">
        <v>737</v>
      </c>
      <c r="E567" s="14" t="s">
        <v>83</v>
      </c>
      <c r="F567" s="14" t="s">
        <v>151</v>
      </c>
      <c r="G567" s="14" t="s">
        <v>125</v>
      </c>
      <c r="H567" s="16" t="s">
        <v>50</v>
      </c>
      <c r="I567" s="17" t="s">
        <v>83</v>
      </c>
      <c r="J567" s="16" t="s">
        <v>83</v>
      </c>
      <c r="K567" s="17" t="s">
        <v>578</v>
      </c>
      <c r="L567" s="17" t="s">
        <v>21</v>
      </c>
      <c r="M567" s="22" t="str">
        <f>"Démandé si pour question " &amp;C566&amp; ", Réponse = 3.Autre."</f>
        <v>Démandé si pour question B.UUID.295, Réponse = 3.Autre.</v>
      </c>
      <c r="N567" s="17" t="s">
        <v>21</v>
      </c>
      <c r="O567" s="17" t="s">
        <v>24</v>
      </c>
      <c r="P567" s="17" t="s">
        <v>21</v>
      </c>
      <c r="Q567" s="17" t="s">
        <v>25</v>
      </c>
      <c r="R567" s="18" t="s">
        <v>26</v>
      </c>
      <c r="S567" s="18" t="s">
        <v>21</v>
      </c>
      <c r="T567" s="2"/>
    </row>
    <row r="568" spans="1:20" ht="25.5" customHeight="1">
      <c r="A568" s="12">
        <f t="shared" si="61"/>
        <v>297</v>
      </c>
      <c r="B568" s="1"/>
      <c r="C568" s="43" t="str">
        <f t="shared" si="56"/>
        <v>B.UUID.297</v>
      </c>
      <c r="D568" s="14" t="s">
        <v>738</v>
      </c>
      <c r="E568" s="14" t="s">
        <v>133</v>
      </c>
      <c r="F568" s="14" t="s">
        <v>151</v>
      </c>
      <c r="G568" s="14" t="s">
        <v>125</v>
      </c>
      <c r="H568" s="16" t="s">
        <v>739</v>
      </c>
      <c r="I568" s="17" t="s">
        <v>60</v>
      </c>
      <c r="J568" s="16" t="s">
        <v>134</v>
      </c>
      <c r="K568" s="17" t="s">
        <v>578</v>
      </c>
      <c r="L568" s="17" t="s">
        <v>21</v>
      </c>
      <c r="M568" s="22" t="str">
        <f>"Démandé si pour question " &amp;C566&amp; ", Réponse = 1.Oui."</f>
        <v>Démandé si pour question B.UUID.295, Réponse = 1.Oui.</v>
      </c>
      <c r="N568" s="17" t="s">
        <v>21</v>
      </c>
      <c r="O568" s="17" t="s">
        <v>24</v>
      </c>
      <c r="P568" s="17" t="s">
        <v>21</v>
      </c>
      <c r="Q568" s="17" t="s">
        <v>25</v>
      </c>
      <c r="R568" s="18" t="s">
        <v>26</v>
      </c>
      <c r="S568" s="18" t="s">
        <v>21</v>
      </c>
      <c r="T568" s="2"/>
    </row>
    <row r="569" spans="1:20" ht="25.5" customHeight="1">
      <c r="A569" s="12">
        <f t="shared" si="61"/>
        <v>298</v>
      </c>
      <c r="B569" s="1"/>
      <c r="C569" s="43" t="str">
        <f t="shared" si="56"/>
        <v>B.UUID.298</v>
      </c>
      <c r="D569" s="14" t="s">
        <v>740</v>
      </c>
      <c r="E569" s="14" t="s">
        <v>83</v>
      </c>
      <c r="F569" s="14" t="s">
        <v>151</v>
      </c>
      <c r="G569" s="14" t="s">
        <v>125</v>
      </c>
      <c r="H569" s="16" t="s">
        <v>50</v>
      </c>
      <c r="I569" s="17" t="s">
        <v>83</v>
      </c>
      <c r="J569" s="16" t="s">
        <v>83</v>
      </c>
      <c r="K569" s="17" t="s">
        <v>578</v>
      </c>
      <c r="L569" s="17" t="s">
        <v>21</v>
      </c>
      <c r="M569" s="22" t="str">
        <f>"Démandé si pour question " &amp;C568&amp; ", Réponse = Autre."</f>
        <v>Démandé si pour question B.UUID.297, Réponse = Autre.</v>
      </c>
      <c r="N569" s="17" t="s">
        <v>21</v>
      </c>
      <c r="O569" s="17" t="s">
        <v>24</v>
      </c>
      <c r="P569" s="17" t="s">
        <v>21</v>
      </c>
      <c r="Q569" s="17" t="s">
        <v>25</v>
      </c>
      <c r="R569" s="18" t="s">
        <v>26</v>
      </c>
      <c r="S569" s="18" t="s">
        <v>21</v>
      </c>
      <c r="T569" s="2"/>
    </row>
    <row r="570" spans="1:20" ht="25.5" customHeight="1">
      <c r="A570" s="12">
        <f t="shared" si="61"/>
        <v>299</v>
      </c>
      <c r="B570" s="1"/>
      <c r="C570" s="43" t="str">
        <f t="shared" si="56"/>
        <v>B.UUID.299</v>
      </c>
      <c r="D570" s="14" t="s">
        <v>741</v>
      </c>
      <c r="E570" s="14" t="s">
        <v>133</v>
      </c>
      <c r="F570" s="14" t="s">
        <v>151</v>
      </c>
      <c r="G570" s="14" t="s">
        <v>125</v>
      </c>
      <c r="H570" s="16" t="s">
        <v>742</v>
      </c>
      <c r="I570" s="17" t="s">
        <v>60</v>
      </c>
      <c r="J570" s="16" t="s">
        <v>135</v>
      </c>
      <c r="K570" s="17" t="s">
        <v>578</v>
      </c>
      <c r="L570" s="17" t="s">
        <v>21</v>
      </c>
      <c r="M570" s="22" t="str">
        <f>"Démandé si pour question " &amp;C566&amp; ", Réponse = 2.Non."</f>
        <v>Démandé si pour question B.UUID.295, Réponse = 2.Non.</v>
      </c>
      <c r="N570" s="17" t="s">
        <v>21</v>
      </c>
      <c r="O570" s="17" t="s">
        <v>24</v>
      </c>
      <c r="P570" s="17" t="s">
        <v>21</v>
      </c>
      <c r="Q570" s="17" t="s">
        <v>25</v>
      </c>
      <c r="R570" s="18" t="s">
        <v>26</v>
      </c>
      <c r="S570" s="18" t="s">
        <v>21</v>
      </c>
      <c r="T570" s="2"/>
    </row>
    <row r="571" spans="1:20" ht="25.5" customHeight="1">
      <c r="A571" s="12">
        <f t="shared" si="61"/>
        <v>300</v>
      </c>
      <c r="B571" s="1"/>
      <c r="C571" s="43" t="str">
        <f t="shared" si="56"/>
        <v>B.UUID.300</v>
      </c>
      <c r="D571" s="14" t="s">
        <v>743</v>
      </c>
      <c r="E571" s="14" t="s">
        <v>83</v>
      </c>
      <c r="F571" s="14" t="s">
        <v>151</v>
      </c>
      <c r="G571" s="14" t="s">
        <v>125</v>
      </c>
      <c r="H571" s="16" t="s">
        <v>50</v>
      </c>
      <c r="I571" s="17" t="s">
        <v>83</v>
      </c>
      <c r="J571" s="25" t="s">
        <v>83</v>
      </c>
      <c r="K571" s="17" t="s">
        <v>578</v>
      </c>
      <c r="L571" s="17" t="s">
        <v>21</v>
      </c>
      <c r="M571" s="22" t="str">
        <f>"Démandé si pour question " &amp;C570&amp; ", Réponse = Autre."</f>
        <v>Démandé si pour question B.UUID.299, Réponse = Autre.</v>
      </c>
      <c r="N571" s="17" t="s">
        <v>21</v>
      </c>
      <c r="O571" s="17" t="s">
        <v>24</v>
      </c>
      <c r="P571" s="17" t="s">
        <v>21</v>
      </c>
      <c r="Q571" s="17" t="s">
        <v>25</v>
      </c>
      <c r="R571" s="18" t="s">
        <v>26</v>
      </c>
      <c r="S571" s="18" t="s">
        <v>21</v>
      </c>
      <c r="T571" s="2"/>
    </row>
    <row r="572" spans="1:20" ht="25.5" customHeight="1">
      <c r="A572" s="12">
        <f t="shared" si="61"/>
        <v>301</v>
      </c>
      <c r="B572" s="1"/>
      <c r="C572" s="43" t="str">
        <f t="shared" si="56"/>
        <v>B.UUID.301</v>
      </c>
      <c r="D572" s="14" t="s">
        <v>744</v>
      </c>
      <c r="E572" s="14" t="s">
        <v>131</v>
      </c>
      <c r="F572" s="14" t="s">
        <v>151</v>
      </c>
      <c r="G572" s="14" t="s">
        <v>125</v>
      </c>
      <c r="H572" s="16" t="s">
        <v>745</v>
      </c>
      <c r="I572" s="17" t="s">
        <v>60</v>
      </c>
      <c r="J572" s="25" t="s">
        <v>132</v>
      </c>
      <c r="K572" s="17" t="s">
        <v>578</v>
      </c>
      <c r="L572" s="17" t="s">
        <v>21</v>
      </c>
      <c r="M572" s="22" t="e">
        <f>M560</f>
        <v>#REF!</v>
      </c>
      <c r="N572" s="17" t="s">
        <v>21</v>
      </c>
      <c r="O572" s="17" t="s">
        <v>24</v>
      </c>
      <c r="P572" s="17" t="s">
        <v>21</v>
      </c>
      <c r="Q572" s="17" t="s">
        <v>25</v>
      </c>
      <c r="R572" s="18" t="s">
        <v>26</v>
      </c>
      <c r="S572" s="18" t="s">
        <v>21</v>
      </c>
      <c r="T572" s="2"/>
    </row>
    <row r="573" spans="1:20" ht="25.5" customHeight="1">
      <c r="A573" s="12">
        <f t="shared" si="61"/>
        <v>302</v>
      </c>
      <c r="B573" s="1"/>
      <c r="C573" s="43" t="str">
        <f t="shared" si="56"/>
        <v>B.UUID.302</v>
      </c>
      <c r="D573" s="14" t="s">
        <v>746</v>
      </c>
      <c r="E573" s="14" t="s">
        <v>747</v>
      </c>
      <c r="F573" s="14" t="s">
        <v>151</v>
      </c>
      <c r="G573" s="14" t="s">
        <v>125</v>
      </c>
      <c r="H573" s="16" t="s">
        <v>137</v>
      </c>
      <c r="I573" s="17" t="s">
        <v>92</v>
      </c>
      <c r="J573" s="25" t="s">
        <v>748</v>
      </c>
      <c r="K573" s="17" t="s">
        <v>578</v>
      </c>
      <c r="L573" s="17" t="s">
        <v>139</v>
      </c>
      <c r="M573" s="17" t="s">
        <v>23</v>
      </c>
      <c r="N573" s="17" t="s">
        <v>21</v>
      </c>
      <c r="O573" s="17" t="s">
        <v>24</v>
      </c>
      <c r="P573" s="17" t="s">
        <v>21</v>
      </c>
      <c r="Q573" s="17" t="s">
        <v>25</v>
      </c>
      <c r="R573" s="18" t="s">
        <v>26</v>
      </c>
      <c r="S573" s="18" t="s">
        <v>21</v>
      </c>
      <c r="T573" s="2"/>
    </row>
    <row r="574" spans="1:20" ht="25.5" customHeight="1">
      <c r="A574" s="12">
        <f t="shared" si="61"/>
        <v>303</v>
      </c>
      <c r="B574" s="1"/>
      <c r="C574" s="43" t="str">
        <f t="shared" si="56"/>
        <v>B.UUID.303</v>
      </c>
      <c r="D574" s="14" t="s">
        <v>749</v>
      </c>
      <c r="E574" s="14" t="s">
        <v>747</v>
      </c>
      <c r="F574" s="14" t="s">
        <v>151</v>
      </c>
      <c r="G574" s="14" t="s">
        <v>125</v>
      </c>
      <c r="H574" s="16" t="s">
        <v>140</v>
      </c>
      <c r="I574" s="17" t="s">
        <v>92</v>
      </c>
      <c r="J574" s="25" t="s">
        <v>748</v>
      </c>
      <c r="K574" s="17" t="s">
        <v>578</v>
      </c>
      <c r="L574" s="17" t="s">
        <v>139</v>
      </c>
      <c r="M574" s="17" t="s">
        <v>23</v>
      </c>
      <c r="N574" s="17" t="s">
        <v>21</v>
      </c>
      <c r="O574" s="17" t="s">
        <v>24</v>
      </c>
      <c r="P574" s="17" t="s">
        <v>21</v>
      </c>
      <c r="Q574" s="17" t="s">
        <v>25</v>
      </c>
      <c r="R574" s="18" t="s">
        <v>26</v>
      </c>
      <c r="S574" s="18" t="s">
        <v>21</v>
      </c>
      <c r="T574" s="2"/>
    </row>
    <row r="575" spans="1:20" ht="25.5" customHeight="1">
      <c r="A575" s="12">
        <f t="shared" si="61"/>
        <v>304</v>
      </c>
      <c r="B575" s="1"/>
      <c r="C575" s="43" t="str">
        <f t="shared" si="56"/>
        <v>B.UUID.304</v>
      </c>
      <c r="D575" s="14" t="s">
        <v>750</v>
      </c>
      <c r="E575" s="14" t="s">
        <v>141</v>
      </c>
      <c r="F575" s="14" t="s">
        <v>151</v>
      </c>
      <c r="G575" s="14" t="s">
        <v>125</v>
      </c>
      <c r="H575" s="16" t="s">
        <v>142</v>
      </c>
      <c r="I575" s="17" t="s">
        <v>60</v>
      </c>
      <c r="J575" s="25" t="s">
        <v>748</v>
      </c>
      <c r="K575" s="17" t="s">
        <v>578</v>
      </c>
      <c r="L575" s="17" t="s">
        <v>21</v>
      </c>
      <c r="M575" s="17" t="s">
        <v>23</v>
      </c>
      <c r="N575" s="17" t="s">
        <v>21</v>
      </c>
      <c r="O575" s="17" t="s">
        <v>24</v>
      </c>
      <c r="P575" s="17" t="s">
        <v>21</v>
      </c>
      <c r="Q575" s="17" t="s">
        <v>25</v>
      </c>
      <c r="R575" s="18" t="s">
        <v>26</v>
      </c>
      <c r="S575" s="18" t="s">
        <v>21</v>
      </c>
      <c r="T575" s="2"/>
    </row>
    <row r="576" spans="1:20" ht="25.5" customHeight="1">
      <c r="A576" s="12">
        <f t="shared" si="61"/>
        <v>305</v>
      </c>
      <c r="B576" s="1"/>
      <c r="C576" s="43" t="str">
        <f t="shared" si="56"/>
        <v>B.UUID.305</v>
      </c>
      <c r="D576" s="14" t="s">
        <v>751</v>
      </c>
      <c r="E576" s="14" t="s">
        <v>747</v>
      </c>
      <c r="F576" s="14" t="s">
        <v>151</v>
      </c>
      <c r="G576" s="14" t="s">
        <v>125</v>
      </c>
      <c r="H576" s="16" t="s">
        <v>144</v>
      </c>
      <c r="I576" s="17" t="s">
        <v>92</v>
      </c>
      <c r="J576" s="25" t="s">
        <v>752</v>
      </c>
      <c r="K576" s="17" t="s">
        <v>578</v>
      </c>
      <c r="L576" s="17" t="s">
        <v>139</v>
      </c>
      <c r="M576" s="22" t="str">
        <f>"Démandé si pour question " &amp;C575&amp; ", Réponse = 1.Oui."</f>
        <v>Démandé si pour question B.UUID.304, Réponse = 1.Oui.</v>
      </c>
      <c r="N576" s="17" t="s">
        <v>21</v>
      </c>
      <c r="O576" s="17" t="s">
        <v>24</v>
      </c>
      <c r="P576" s="17" t="s">
        <v>21</v>
      </c>
      <c r="Q576" s="17" t="s">
        <v>25</v>
      </c>
      <c r="R576" s="18" t="s">
        <v>26</v>
      </c>
      <c r="S576" s="18" t="s">
        <v>21</v>
      </c>
      <c r="T576" s="2"/>
    </row>
    <row r="577" spans="1:20" ht="25.5" customHeight="1">
      <c r="A577" s="12">
        <f t="shared" si="61"/>
        <v>306</v>
      </c>
      <c r="B577" s="1"/>
      <c r="C577" s="43" t="str">
        <f t="shared" si="56"/>
        <v>B.UUID.306</v>
      </c>
      <c r="D577" s="14" t="s">
        <v>753</v>
      </c>
      <c r="E577" s="14" t="s">
        <v>83</v>
      </c>
      <c r="F577" s="14" t="s">
        <v>151</v>
      </c>
      <c r="G577" s="14" t="s">
        <v>125</v>
      </c>
      <c r="H577" s="16" t="s">
        <v>50</v>
      </c>
      <c r="I577" s="17" t="s">
        <v>83</v>
      </c>
      <c r="J577" s="25" t="s">
        <v>83</v>
      </c>
      <c r="K577" s="17" t="s">
        <v>578</v>
      </c>
      <c r="L577" s="17" t="s">
        <v>21</v>
      </c>
      <c r="M577" s="22" t="str">
        <f>"Démandé si pour question " &amp;C576&amp; ", Réponse = 5.Autre."</f>
        <v>Démandé si pour question B.UUID.305, Réponse = 5.Autre.</v>
      </c>
      <c r="N577" s="17" t="s">
        <v>21</v>
      </c>
      <c r="O577" s="17" t="s">
        <v>24</v>
      </c>
      <c r="P577" s="17" t="s">
        <v>21</v>
      </c>
      <c r="Q577" s="17" t="s">
        <v>25</v>
      </c>
      <c r="R577" s="18" t="s">
        <v>26</v>
      </c>
      <c r="S577" s="18" t="s">
        <v>21</v>
      </c>
      <c r="T577" s="2"/>
    </row>
    <row r="578" spans="1:20" ht="25.5" customHeight="1">
      <c r="A578" s="12">
        <f t="shared" si="61"/>
        <v>307</v>
      </c>
      <c r="B578" s="1"/>
      <c r="C578" s="43" t="str">
        <f t="shared" si="56"/>
        <v>B.UUID.307</v>
      </c>
      <c r="D578" s="14" t="s">
        <v>754</v>
      </c>
      <c r="E578" s="14" t="s">
        <v>145</v>
      </c>
      <c r="F578" s="14" t="s">
        <v>151</v>
      </c>
      <c r="G578" s="14" t="s">
        <v>125</v>
      </c>
      <c r="H578" s="16" t="s">
        <v>146</v>
      </c>
      <c r="I578" s="17" t="s">
        <v>92</v>
      </c>
      <c r="J578" s="16" t="s">
        <v>147</v>
      </c>
      <c r="K578" s="17" t="s">
        <v>578</v>
      </c>
      <c r="L578" s="17" t="s">
        <v>21</v>
      </c>
      <c r="M578" s="22" t="str">
        <f>"Démandé si pour question " &amp;C575&amp; ", Réponse = 1.Oui."</f>
        <v>Démandé si pour question B.UUID.304, Réponse = 1.Oui.</v>
      </c>
      <c r="N578" s="17" t="s">
        <v>21</v>
      </c>
      <c r="O578" s="17" t="s">
        <v>24</v>
      </c>
      <c r="P578" s="17" t="s">
        <v>21</v>
      </c>
      <c r="Q578" s="17" t="s">
        <v>25</v>
      </c>
      <c r="R578" s="18" t="s">
        <v>26</v>
      </c>
      <c r="S578" s="18" t="s">
        <v>21</v>
      </c>
      <c r="T578" s="2"/>
    </row>
    <row r="579" spans="1:20" ht="25.5" customHeight="1" thickBot="1">
      <c r="A579" s="12">
        <f t="shared" si="61"/>
        <v>308</v>
      </c>
      <c r="B579" s="1"/>
      <c r="C579" s="43" t="str">
        <f t="shared" si="56"/>
        <v>B.UUID.308</v>
      </c>
      <c r="D579" s="14" t="s">
        <v>755</v>
      </c>
      <c r="E579" s="14" t="s">
        <v>83</v>
      </c>
      <c r="F579" s="14" t="s">
        <v>151</v>
      </c>
      <c r="G579" s="14" t="s">
        <v>125</v>
      </c>
      <c r="H579" s="16" t="s">
        <v>50</v>
      </c>
      <c r="I579" s="17" t="s">
        <v>83</v>
      </c>
      <c r="J579" s="16" t="s">
        <v>83</v>
      </c>
      <c r="K579" s="17" t="s">
        <v>578</v>
      </c>
      <c r="L579" s="17" t="s">
        <v>21</v>
      </c>
      <c r="M579" s="22" t="str">
        <f>"Démandé si pour question " &amp;C578&amp; ", Réponse = 9.Autre."</f>
        <v>Démandé si pour question B.UUID.307, Réponse = 9.Autre.</v>
      </c>
      <c r="N579" s="17" t="s">
        <v>21</v>
      </c>
      <c r="O579" s="17" t="s">
        <v>24</v>
      </c>
      <c r="P579" s="17" t="s">
        <v>21</v>
      </c>
      <c r="Q579" s="17" t="s">
        <v>25</v>
      </c>
      <c r="R579" s="18" t="s">
        <v>26</v>
      </c>
      <c r="S579" s="18" t="s">
        <v>21</v>
      </c>
      <c r="T579" s="2"/>
    </row>
    <row r="580" spans="1:20" ht="15" thickBot="1">
      <c r="A580" s="12"/>
      <c r="B580" s="1"/>
      <c r="C580" s="33" t="s">
        <v>756</v>
      </c>
      <c r="D580" s="34"/>
      <c r="E580" s="34"/>
      <c r="F580" s="34"/>
      <c r="G580" s="34"/>
      <c r="H580" s="35"/>
      <c r="I580" s="36"/>
      <c r="J580" s="36"/>
      <c r="K580" s="34"/>
      <c r="L580" s="34"/>
      <c r="M580" s="36"/>
      <c r="N580" s="34"/>
      <c r="O580" s="34"/>
      <c r="P580" s="34"/>
      <c r="Q580" s="34"/>
      <c r="R580" s="37"/>
      <c r="S580" s="37"/>
      <c r="T580" s="2"/>
    </row>
    <row r="581" spans="1:20" ht="15" thickBot="1">
      <c r="A581" s="12"/>
      <c r="B581" s="1"/>
      <c r="C581" s="38" t="s">
        <v>757</v>
      </c>
      <c r="D581" s="39"/>
      <c r="E581" s="39"/>
      <c r="F581" s="39"/>
      <c r="G581" s="39"/>
      <c r="H581" s="40"/>
      <c r="I581" s="41"/>
      <c r="J581" s="41"/>
      <c r="K581" s="39"/>
      <c r="L581" s="39"/>
      <c r="M581" s="41"/>
      <c r="N581" s="39"/>
      <c r="O581" s="39"/>
      <c r="P581" s="39"/>
      <c r="Q581" s="39"/>
      <c r="R581" s="42"/>
      <c r="S581" s="42"/>
      <c r="T581" s="2"/>
    </row>
    <row r="582" spans="1:20" ht="28" customHeight="1">
      <c r="A582" s="12">
        <f>A579+1</f>
        <v>309</v>
      </c>
      <c r="B582" s="1"/>
      <c r="C582" s="43" t="str">
        <f t="shared" ref="C582:C623" si="62">CONCATENATE(LEFT($C$35,2),"UUID.",A582)</f>
        <v>B.UUID.309</v>
      </c>
      <c r="D582" s="25" t="s">
        <v>758</v>
      </c>
      <c r="E582" s="14" t="s">
        <v>117</v>
      </c>
      <c r="F582" s="14" t="s">
        <v>537</v>
      </c>
      <c r="G582" s="14" t="s">
        <v>538</v>
      </c>
      <c r="H582" s="25" t="s">
        <v>759</v>
      </c>
      <c r="I582" s="17" t="s">
        <v>60</v>
      </c>
      <c r="J582" s="16" t="s">
        <v>118</v>
      </c>
      <c r="K582" s="17" t="s">
        <v>756</v>
      </c>
      <c r="L582" s="17" t="s">
        <v>21</v>
      </c>
      <c r="M582" s="22" t="s">
        <v>23</v>
      </c>
      <c r="N582" s="17" t="s">
        <v>21</v>
      </c>
      <c r="O582" s="17" t="s">
        <v>24</v>
      </c>
      <c r="P582" s="17" t="s">
        <v>21</v>
      </c>
      <c r="Q582" s="17" t="s">
        <v>25</v>
      </c>
      <c r="R582" s="18" t="s">
        <v>26</v>
      </c>
      <c r="S582" s="18" t="e">
        <f>IF(OR(#REF!="Yes",#REF!="Yes",#REF!="Yes",#REF!="Yes",#REF!="Yes",#REF!="Yes",#REF!="Yes",#REF!="Yes",#REF!="Yes"),"Yes","No")</f>
        <v>#REF!</v>
      </c>
      <c r="T582" s="2"/>
    </row>
    <row r="583" spans="1:20" ht="28" customHeight="1">
      <c r="A583" s="12">
        <f t="shared" ref="A583:A591" si="63">A582+1</f>
        <v>310</v>
      </c>
      <c r="B583" s="1"/>
      <c r="C583" s="43" t="str">
        <f t="shared" si="62"/>
        <v>B.UUID.310</v>
      </c>
      <c r="D583" s="14" t="s">
        <v>760</v>
      </c>
      <c r="E583" s="14" t="s">
        <v>96</v>
      </c>
      <c r="F583" s="14" t="s">
        <v>537</v>
      </c>
      <c r="G583" s="14" t="s">
        <v>538</v>
      </c>
      <c r="H583" s="25" t="s">
        <v>761</v>
      </c>
      <c r="I583" s="17" t="s">
        <v>60</v>
      </c>
      <c r="J583" s="16" t="s">
        <v>98</v>
      </c>
      <c r="K583" s="17" t="s">
        <v>756</v>
      </c>
      <c r="L583" s="17" t="s">
        <v>21</v>
      </c>
      <c r="M583" s="22" t="str">
        <f>"Démandé si pour question " &amp;C582&amp; ", Réponse =/= 3. Totalement indisponible"</f>
        <v>Démandé si pour question B.UUID.309, Réponse =/= 3. Totalement indisponible</v>
      </c>
      <c r="N583" s="17" t="s">
        <v>21</v>
      </c>
      <c r="O583" s="17" t="s">
        <v>24</v>
      </c>
      <c r="P583" s="17" t="s">
        <v>21</v>
      </c>
      <c r="Q583" s="17" t="s">
        <v>25</v>
      </c>
      <c r="R583" s="18" t="s">
        <v>26</v>
      </c>
      <c r="S583" s="18" t="e">
        <f>IF(OR(#REF!="Yes",#REF!="Yes",#REF!="Yes",#REF!="Yes",#REF!="Yes",#REF!="Yes",#REF!="Yes",#REF!="Yes",#REF!="Yes"),"Yes","No")</f>
        <v>#REF!</v>
      </c>
      <c r="T583" s="2"/>
    </row>
    <row r="584" spans="1:20" ht="28" customHeight="1">
      <c r="A584" s="12">
        <f t="shared" si="63"/>
        <v>311</v>
      </c>
      <c r="B584" s="1"/>
      <c r="C584" s="43" t="str">
        <f t="shared" si="62"/>
        <v>B.UUID.311</v>
      </c>
      <c r="D584" s="14" t="s">
        <v>762</v>
      </c>
      <c r="E584" s="14" t="s">
        <v>96</v>
      </c>
      <c r="F584" s="14" t="s">
        <v>537</v>
      </c>
      <c r="G584" s="14" t="s">
        <v>538</v>
      </c>
      <c r="H584" s="25" t="s">
        <v>763</v>
      </c>
      <c r="I584" s="17" t="s">
        <v>60</v>
      </c>
      <c r="J584" s="16" t="s">
        <v>98</v>
      </c>
      <c r="K584" s="17" t="s">
        <v>756</v>
      </c>
      <c r="L584" s="17" t="s">
        <v>21</v>
      </c>
      <c r="M584" s="22" t="str">
        <f>"Démandé si pour question " &amp;C583&amp; ", Réponse = 1.Oui."</f>
        <v>Démandé si pour question B.UUID.310, Réponse = 1.Oui.</v>
      </c>
      <c r="N584" s="17" t="s">
        <v>21</v>
      </c>
      <c r="O584" s="17" t="s">
        <v>24</v>
      </c>
      <c r="P584" s="17" t="s">
        <v>21</v>
      </c>
      <c r="Q584" s="17" t="s">
        <v>25</v>
      </c>
      <c r="R584" s="18" t="s">
        <v>26</v>
      </c>
      <c r="S584" s="18" t="e">
        <f>IF(OR(#REF!="Yes",#REF!="Yes",#REF!="Yes",#REF!="Yes",#REF!="Yes",#REF!="Yes",#REF!="Yes",#REF!="Yes",#REF!="Yes"),"Yes","No")</f>
        <v>#REF!</v>
      </c>
      <c r="T584" s="2"/>
    </row>
    <row r="585" spans="1:20" ht="28" customHeight="1">
      <c r="A585" s="12">
        <f t="shared" si="63"/>
        <v>312</v>
      </c>
      <c r="B585" s="1"/>
      <c r="C585" s="43" t="str">
        <f t="shared" si="62"/>
        <v>B.UUID.312</v>
      </c>
      <c r="D585" s="14" t="s">
        <v>764</v>
      </c>
      <c r="E585" s="14" t="s">
        <v>119</v>
      </c>
      <c r="F585" s="14" t="s">
        <v>537</v>
      </c>
      <c r="G585" s="14" t="s">
        <v>538</v>
      </c>
      <c r="H585" s="25" t="s">
        <v>765</v>
      </c>
      <c r="I585" s="17" t="s">
        <v>119</v>
      </c>
      <c r="J585" s="16" t="s">
        <v>120</v>
      </c>
      <c r="K585" s="17" t="s">
        <v>756</v>
      </c>
      <c r="L585" s="17" t="s">
        <v>21</v>
      </c>
      <c r="M585" s="22" t="str">
        <f>"Démandé si pour question " &amp;C583&amp; ", Réponse = 1.Oui."</f>
        <v>Démandé si pour question B.UUID.310, Réponse = 1.Oui.</v>
      </c>
      <c r="N585" s="17" t="s">
        <v>21</v>
      </c>
      <c r="O585" s="17" t="s">
        <v>24</v>
      </c>
      <c r="P585" s="17" t="s">
        <v>21</v>
      </c>
      <c r="Q585" s="17" t="s">
        <v>25</v>
      </c>
      <c r="R585" s="18" t="s">
        <v>26</v>
      </c>
      <c r="S585" s="18" t="e">
        <f>IF(OR(#REF!="Yes",#REF!="Yes",#REF!="Yes",#REF!="Yes",#REF!="Yes",#REF!="Yes",#REF!="Yes",#REF!="Yes",#REF!="Yes"),"Yes","No")</f>
        <v>#REF!</v>
      </c>
      <c r="T585" s="2"/>
    </row>
    <row r="586" spans="1:20" ht="28" customHeight="1">
      <c r="A586" s="12">
        <f t="shared" si="63"/>
        <v>313</v>
      </c>
      <c r="B586" s="1"/>
      <c r="C586" s="43" t="str">
        <f t="shared" si="62"/>
        <v>B.UUID.313</v>
      </c>
      <c r="D586" s="120" t="s">
        <v>766</v>
      </c>
      <c r="E586" s="14" t="s">
        <v>121</v>
      </c>
      <c r="F586" s="14" t="s">
        <v>537</v>
      </c>
      <c r="G586" s="14" t="s">
        <v>538</v>
      </c>
      <c r="H586" s="25" t="s">
        <v>767</v>
      </c>
      <c r="I586" s="17" t="s">
        <v>121</v>
      </c>
      <c r="J586" s="16"/>
      <c r="K586" s="17" t="s">
        <v>756</v>
      </c>
      <c r="L586" s="17" t="s">
        <v>21</v>
      </c>
      <c r="M586" s="22"/>
      <c r="N586" s="17" t="s">
        <v>21</v>
      </c>
      <c r="O586" s="17" t="s">
        <v>21</v>
      </c>
      <c r="P586" s="17" t="s">
        <v>21</v>
      </c>
      <c r="Q586" s="17" t="s">
        <v>25</v>
      </c>
      <c r="R586" s="18" t="s">
        <v>26</v>
      </c>
      <c r="S586" s="18" t="s">
        <v>21</v>
      </c>
      <c r="T586" s="2"/>
    </row>
    <row r="587" spans="1:20" ht="28" customHeight="1">
      <c r="A587" s="12">
        <f t="shared" si="63"/>
        <v>314</v>
      </c>
      <c r="B587" s="1"/>
      <c r="C587" s="43" t="str">
        <f t="shared" si="62"/>
        <v>B.UUID.314</v>
      </c>
      <c r="D587" s="25" t="s">
        <v>768</v>
      </c>
      <c r="E587" s="14" t="s">
        <v>121</v>
      </c>
      <c r="F587" s="14" t="s">
        <v>151</v>
      </c>
      <c r="G587" s="14" t="s">
        <v>125</v>
      </c>
      <c r="H587" s="25" t="s">
        <v>122</v>
      </c>
      <c r="I587" s="17" t="s">
        <v>121</v>
      </c>
      <c r="J587" s="16"/>
      <c r="K587" s="17" t="s">
        <v>756</v>
      </c>
      <c r="L587" s="17" t="s">
        <v>21</v>
      </c>
      <c r="M587" s="22"/>
      <c r="N587" s="17" t="s">
        <v>21</v>
      </c>
      <c r="O587" s="17" t="s">
        <v>21</v>
      </c>
      <c r="P587" s="17" t="s">
        <v>21</v>
      </c>
      <c r="Q587" s="17" t="s">
        <v>25</v>
      </c>
      <c r="R587" s="18" t="s">
        <v>26</v>
      </c>
      <c r="S587" s="18" t="s">
        <v>21</v>
      </c>
      <c r="T587" s="2"/>
    </row>
    <row r="588" spans="1:20" ht="28" customHeight="1">
      <c r="A588" s="12">
        <f t="shared" si="63"/>
        <v>315</v>
      </c>
      <c r="B588" s="1"/>
      <c r="C588" s="43" t="str">
        <f t="shared" si="62"/>
        <v>B.UUID.315</v>
      </c>
      <c r="D588" s="14" t="s">
        <v>769</v>
      </c>
      <c r="E588" s="14" t="s">
        <v>121</v>
      </c>
      <c r="F588" s="14" t="s">
        <v>151</v>
      </c>
      <c r="G588" s="14" t="s">
        <v>125</v>
      </c>
      <c r="H588" s="25" t="s">
        <v>123</v>
      </c>
      <c r="I588" s="17" t="s">
        <v>121</v>
      </c>
      <c r="J588" s="16"/>
      <c r="K588" s="17" t="s">
        <v>756</v>
      </c>
      <c r="L588" s="17" t="s">
        <v>21</v>
      </c>
      <c r="M588" s="22"/>
      <c r="N588" s="17" t="s">
        <v>21</v>
      </c>
      <c r="O588" s="17" t="s">
        <v>21</v>
      </c>
      <c r="P588" s="17" t="s">
        <v>21</v>
      </c>
      <c r="Q588" s="17" t="s">
        <v>25</v>
      </c>
      <c r="R588" s="18" t="s">
        <v>26</v>
      </c>
      <c r="S588" s="18" t="s">
        <v>21</v>
      </c>
      <c r="T588" s="2"/>
    </row>
    <row r="589" spans="1:20" ht="28" customHeight="1">
      <c r="A589" s="12">
        <f t="shared" si="63"/>
        <v>316</v>
      </c>
      <c r="B589" s="1"/>
      <c r="C589" s="43" t="str">
        <f t="shared" si="62"/>
        <v>B.UUID.316</v>
      </c>
      <c r="D589" s="14" t="s">
        <v>770</v>
      </c>
      <c r="E589" s="14" t="s">
        <v>119</v>
      </c>
      <c r="F589" s="14" t="s">
        <v>151</v>
      </c>
      <c r="G589" s="14" t="s">
        <v>125</v>
      </c>
      <c r="H589" s="16" t="s">
        <v>771</v>
      </c>
      <c r="I589" s="17" t="s">
        <v>119</v>
      </c>
      <c r="J589" s="16" t="s">
        <v>120</v>
      </c>
      <c r="K589" s="17" t="s">
        <v>148</v>
      </c>
      <c r="L589" s="17" t="s">
        <v>21</v>
      </c>
      <c r="M589" s="22" t="str">
        <f>"Démandé si pour question " &amp;C583&amp; ", Réponse = 1.Oui."</f>
        <v>Démandé si pour question B.UUID.310, Réponse = 1.Oui.</v>
      </c>
      <c r="N589" s="17" t="s">
        <v>21</v>
      </c>
      <c r="O589" s="17" t="s">
        <v>24</v>
      </c>
      <c r="P589" s="17" t="s">
        <v>21</v>
      </c>
      <c r="Q589" s="17" t="s">
        <v>25</v>
      </c>
      <c r="R589" s="18" t="s">
        <v>26</v>
      </c>
      <c r="S589" s="18" t="s">
        <v>21</v>
      </c>
      <c r="T589" s="2"/>
    </row>
    <row r="590" spans="1:20" ht="28" customHeight="1">
      <c r="A590" s="12">
        <f t="shared" si="63"/>
        <v>317</v>
      </c>
      <c r="B590" s="1"/>
      <c r="C590" s="43" t="str">
        <f t="shared" si="62"/>
        <v>B.UUID.317</v>
      </c>
      <c r="D590" s="14" t="s">
        <v>772</v>
      </c>
      <c r="E590" s="14" t="s">
        <v>119</v>
      </c>
      <c r="F590" s="14" t="s">
        <v>537</v>
      </c>
      <c r="G590" s="14" t="s">
        <v>538</v>
      </c>
      <c r="H590" s="25" t="s">
        <v>773</v>
      </c>
      <c r="I590" s="17" t="s">
        <v>119</v>
      </c>
      <c r="J590" s="16" t="s">
        <v>120</v>
      </c>
      <c r="K590" s="17" t="s">
        <v>756</v>
      </c>
      <c r="L590" s="17" t="s">
        <v>21</v>
      </c>
      <c r="M590" s="22" t="str">
        <f>"Démandé si pour question " &amp;C583&amp; ", Réponse = 1.Oui."</f>
        <v>Démandé si pour question B.UUID.310, Réponse = 1.Oui.</v>
      </c>
      <c r="N590" s="17" t="s">
        <v>21</v>
      </c>
      <c r="O590" s="17" t="s">
        <v>24</v>
      </c>
      <c r="P590" s="17" t="s">
        <v>21</v>
      </c>
      <c r="Q590" s="17" t="s">
        <v>25</v>
      </c>
      <c r="R590" s="18" t="s">
        <v>26</v>
      </c>
      <c r="S590" s="18" t="e">
        <f>IF(OR(#REF!="Yes",#REF!="Yes",#REF!="Yes",#REF!="Yes",#REF!="Yes",#REF!="Yes",#REF!="Yes",#REF!="Yes",#REF!="Yes"),"Yes","No")</f>
        <v>#REF!</v>
      </c>
      <c r="T590" s="2"/>
    </row>
    <row r="591" spans="1:20" ht="28" customHeight="1" thickBot="1">
      <c r="A591" s="12">
        <f t="shared" si="63"/>
        <v>318</v>
      </c>
      <c r="B591" s="1"/>
      <c r="C591" s="43" t="str">
        <f t="shared" si="62"/>
        <v>B.UUID.318</v>
      </c>
      <c r="D591" s="14" t="s">
        <v>774</v>
      </c>
      <c r="E591" s="14" t="s">
        <v>119</v>
      </c>
      <c r="F591" s="14" t="s">
        <v>537</v>
      </c>
      <c r="G591" s="14" t="s">
        <v>538</v>
      </c>
      <c r="H591" s="25" t="s">
        <v>775</v>
      </c>
      <c r="I591" s="17" t="s">
        <v>119</v>
      </c>
      <c r="J591" s="16" t="s">
        <v>120</v>
      </c>
      <c r="K591" s="17" t="s">
        <v>756</v>
      </c>
      <c r="L591" s="17" t="s">
        <v>21</v>
      </c>
      <c r="M591" s="22" t="str">
        <f>"Démandé si pour question " &amp;C583&amp; ", Réponse = 1.Oui."</f>
        <v>Démandé si pour question B.UUID.310, Réponse = 1.Oui.</v>
      </c>
      <c r="N591" s="17" t="s">
        <v>21</v>
      </c>
      <c r="O591" s="17" t="s">
        <v>24</v>
      </c>
      <c r="P591" s="17" t="s">
        <v>21</v>
      </c>
      <c r="Q591" s="17" t="s">
        <v>25</v>
      </c>
      <c r="R591" s="18" t="s">
        <v>26</v>
      </c>
      <c r="S591" s="18" t="e">
        <f>IF(OR(#REF!="Yes",#REF!="Yes",#REF!="Yes",#REF!="Yes",#REF!="Yes",#REF!="Yes",#REF!="Yes",#REF!="Yes",#REF!="Yes"),"Yes","No")</f>
        <v>#REF!</v>
      </c>
      <c r="T591" s="2"/>
    </row>
    <row r="592" spans="1:20" ht="15" thickBot="1">
      <c r="A592" s="12"/>
      <c r="B592" s="1"/>
      <c r="C592" s="38" t="s">
        <v>776</v>
      </c>
      <c r="D592" s="51"/>
      <c r="E592" s="39"/>
      <c r="F592" s="39"/>
      <c r="G592" s="39"/>
      <c r="H592" s="40"/>
      <c r="I592" s="41"/>
      <c r="J592" s="41"/>
      <c r="K592" s="39"/>
      <c r="L592" s="39"/>
      <c r="M592" s="41"/>
      <c r="N592" s="39"/>
      <c r="O592" s="39"/>
      <c r="P592" s="39"/>
      <c r="Q592" s="39"/>
      <c r="R592" s="42"/>
      <c r="S592" s="42"/>
      <c r="T592" s="2"/>
    </row>
    <row r="593" spans="1:20" ht="23.5" customHeight="1">
      <c r="A593" s="12">
        <f>A591+1</f>
        <v>319</v>
      </c>
      <c r="B593" s="1"/>
      <c r="C593" s="43" t="str">
        <f t="shared" si="62"/>
        <v>B.UUID.319</v>
      </c>
      <c r="D593" s="25" t="s">
        <v>777</v>
      </c>
      <c r="E593" s="14" t="s">
        <v>117</v>
      </c>
      <c r="F593" s="14" t="s">
        <v>537</v>
      </c>
      <c r="G593" s="14" t="s">
        <v>538</v>
      </c>
      <c r="H593" s="25" t="s">
        <v>778</v>
      </c>
      <c r="I593" s="17" t="s">
        <v>60</v>
      </c>
      <c r="J593" s="16" t="s">
        <v>118</v>
      </c>
      <c r="K593" s="17" t="s">
        <v>756</v>
      </c>
      <c r="L593" s="17" t="s">
        <v>21</v>
      </c>
      <c r="M593" s="22" t="s">
        <v>23</v>
      </c>
      <c r="N593" s="17" t="s">
        <v>21</v>
      </c>
      <c r="O593" s="17" t="s">
        <v>24</v>
      </c>
      <c r="P593" s="17" t="s">
        <v>21</v>
      </c>
      <c r="Q593" s="17" t="s">
        <v>25</v>
      </c>
      <c r="R593" s="18" t="s">
        <v>26</v>
      </c>
      <c r="S593" s="18" t="e">
        <f>IF(OR(#REF!="Yes",#REF!="Yes",#REF!="Yes",#REF!="Yes",#REF!="Yes",#REF!="Yes",#REF!="Yes",#REF!="Yes",#REF!="Yes"),"Yes","No")</f>
        <v>#REF!</v>
      </c>
      <c r="T593" s="2"/>
    </row>
    <row r="594" spans="1:20" ht="23.5" customHeight="1">
      <c r="A594" s="12">
        <f t="shared" ref="A594:A602" si="64">A593+1</f>
        <v>320</v>
      </c>
      <c r="B594" s="1"/>
      <c r="C594" s="43" t="str">
        <f t="shared" si="62"/>
        <v>B.UUID.320</v>
      </c>
      <c r="D594" s="14" t="s">
        <v>779</v>
      </c>
      <c r="E594" s="14" t="s">
        <v>96</v>
      </c>
      <c r="F594" s="14" t="s">
        <v>537</v>
      </c>
      <c r="G594" s="14" t="s">
        <v>538</v>
      </c>
      <c r="H594" s="25" t="s">
        <v>780</v>
      </c>
      <c r="I594" s="17" t="s">
        <v>60</v>
      </c>
      <c r="J594" s="16" t="s">
        <v>98</v>
      </c>
      <c r="K594" s="17" t="s">
        <v>756</v>
      </c>
      <c r="L594" s="17" t="s">
        <v>21</v>
      </c>
      <c r="M594" s="22" t="str">
        <f>"Démandé si pour question " &amp;C593&amp; ", Réponse =/= 3. Totalement indisponible"</f>
        <v>Démandé si pour question B.UUID.319, Réponse =/= 3. Totalement indisponible</v>
      </c>
      <c r="N594" s="17" t="s">
        <v>21</v>
      </c>
      <c r="O594" s="17" t="s">
        <v>24</v>
      </c>
      <c r="P594" s="17" t="s">
        <v>21</v>
      </c>
      <c r="Q594" s="17" t="s">
        <v>25</v>
      </c>
      <c r="R594" s="18" t="s">
        <v>26</v>
      </c>
      <c r="S594" s="18" t="e">
        <f>IF(OR(#REF!="Yes",#REF!="Yes",#REF!="Yes",#REF!="Yes",#REF!="Yes",#REF!="Yes",#REF!="Yes",#REF!="Yes",#REF!="Yes"),"Yes","No")</f>
        <v>#REF!</v>
      </c>
      <c r="T594" s="2"/>
    </row>
    <row r="595" spans="1:20" ht="23.5" customHeight="1">
      <c r="A595" s="12">
        <f t="shared" si="64"/>
        <v>321</v>
      </c>
      <c r="B595" s="1"/>
      <c r="C595" s="43" t="str">
        <f t="shared" si="62"/>
        <v>B.UUID.321</v>
      </c>
      <c r="D595" s="14" t="s">
        <v>781</v>
      </c>
      <c r="E595" s="14" t="s">
        <v>96</v>
      </c>
      <c r="F595" s="14" t="s">
        <v>537</v>
      </c>
      <c r="G595" s="14" t="s">
        <v>538</v>
      </c>
      <c r="H595" s="25" t="s">
        <v>782</v>
      </c>
      <c r="I595" s="17" t="s">
        <v>60</v>
      </c>
      <c r="J595" s="16" t="s">
        <v>98</v>
      </c>
      <c r="K595" s="17" t="s">
        <v>756</v>
      </c>
      <c r="L595" s="17" t="s">
        <v>21</v>
      </c>
      <c r="M595" s="22" t="str">
        <f>"Démandé si pour question " &amp;C594&amp; ", Réponse = 1.Oui."</f>
        <v>Démandé si pour question B.UUID.320, Réponse = 1.Oui.</v>
      </c>
      <c r="N595" s="17" t="s">
        <v>21</v>
      </c>
      <c r="O595" s="17" t="s">
        <v>24</v>
      </c>
      <c r="P595" s="17" t="s">
        <v>21</v>
      </c>
      <c r="Q595" s="17" t="s">
        <v>25</v>
      </c>
      <c r="R595" s="18" t="s">
        <v>26</v>
      </c>
      <c r="S595" s="18" t="e">
        <f>IF(OR(#REF!="Yes",#REF!="Yes",#REF!="Yes",#REF!="Yes",#REF!="Yes",#REF!="Yes",#REF!="Yes",#REF!="Yes",#REF!="Yes"),"Yes","No")</f>
        <v>#REF!</v>
      </c>
      <c r="T595" s="2"/>
    </row>
    <row r="596" spans="1:20" ht="23.5" customHeight="1">
      <c r="A596" s="12">
        <f t="shared" si="64"/>
        <v>322</v>
      </c>
      <c r="B596" s="1"/>
      <c r="C596" s="43" t="str">
        <f t="shared" si="62"/>
        <v>B.UUID.322</v>
      </c>
      <c r="D596" s="14" t="s">
        <v>783</v>
      </c>
      <c r="E596" s="14" t="s">
        <v>119</v>
      </c>
      <c r="F596" s="14" t="s">
        <v>537</v>
      </c>
      <c r="G596" s="14" t="s">
        <v>538</v>
      </c>
      <c r="H596" s="25" t="s">
        <v>784</v>
      </c>
      <c r="I596" s="17" t="s">
        <v>119</v>
      </c>
      <c r="J596" s="16" t="s">
        <v>120</v>
      </c>
      <c r="K596" s="17" t="s">
        <v>756</v>
      </c>
      <c r="L596" s="17" t="s">
        <v>21</v>
      </c>
      <c r="M596" s="22" t="str">
        <f>"Démandé si pour question " &amp;C594&amp; ", Réponse = 1.Oui."</f>
        <v>Démandé si pour question B.UUID.320, Réponse = 1.Oui.</v>
      </c>
      <c r="N596" s="17" t="s">
        <v>21</v>
      </c>
      <c r="O596" s="17" t="s">
        <v>24</v>
      </c>
      <c r="P596" s="17" t="s">
        <v>21</v>
      </c>
      <c r="Q596" s="17" t="s">
        <v>25</v>
      </c>
      <c r="R596" s="18" t="s">
        <v>26</v>
      </c>
      <c r="S596" s="18" t="e">
        <f>IF(OR(#REF!="Yes",#REF!="Yes",#REF!="Yes",#REF!="Yes",#REF!="Yes",#REF!="Yes",#REF!="Yes",#REF!="Yes",#REF!="Yes"),"Yes","No")</f>
        <v>#REF!</v>
      </c>
      <c r="T596" s="2"/>
    </row>
    <row r="597" spans="1:20" ht="23.5" customHeight="1">
      <c r="A597" s="12">
        <f t="shared" si="64"/>
        <v>323</v>
      </c>
      <c r="B597" s="1"/>
      <c r="C597" s="43" t="str">
        <f t="shared" si="62"/>
        <v>B.UUID.323</v>
      </c>
      <c r="D597" s="52" t="s">
        <v>785</v>
      </c>
      <c r="E597" s="14" t="s">
        <v>121</v>
      </c>
      <c r="F597" s="14" t="s">
        <v>537</v>
      </c>
      <c r="G597" s="14" t="s">
        <v>538</v>
      </c>
      <c r="H597" s="25" t="s">
        <v>786</v>
      </c>
      <c r="I597" s="17" t="s">
        <v>121</v>
      </c>
      <c r="J597" s="16"/>
      <c r="K597" s="17" t="s">
        <v>756</v>
      </c>
      <c r="L597" s="17" t="s">
        <v>21</v>
      </c>
      <c r="M597" s="22"/>
      <c r="N597" s="17" t="s">
        <v>21</v>
      </c>
      <c r="O597" s="17" t="s">
        <v>21</v>
      </c>
      <c r="P597" s="17" t="s">
        <v>21</v>
      </c>
      <c r="Q597" s="17" t="s">
        <v>25</v>
      </c>
      <c r="R597" s="18" t="s">
        <v>26</v>
      </c>
      <c r="S597" s="18" t="s">
        <v>21</v>
      </c>
      <c r="T597" s="2"/>
    </row>
    <row r="598" spans="1:20" ht="23.5" customHeight="1">
      <c r="A598" s="12">
        <f t="shared" si="64"/>
        <v>324</v>
      </c>
      <c r="B598" s="1"/>
      <c r="C598" s="43" t="str">
        <f t="shared" si="62"/>
        <v>B.UUID.324</v>
      </c>
      <c r="D598" s="25" t="s">
        <v>787</v>
      </c>
      <c r="E598" s="14" t="s">
        <v>121</v>
      </c>
      <c r="F598" s="14" t="s">
        <v>151</v>
      </c>
      <c r="G598" s="14" t="s">
        <v>125</v>
      </c>
      <c r="H598" s="25" t="s">
        <v>122</v>
      </c>
      <c r="I598" s="17" t="s">
        <v>121</v>
      </c>
      <c r="J598" s="16"/>
      <c r="K598" s="17" t="s">
        <v>756</v>
      </c>
      <c r="L598" s="17" t="s">
        <v>21</v>
      </c>
      <c r="M598" s="22"/>
      <c r="N598" s="17" t="s">
        <v>21</v>
      </c>
      <c r="O598" s="17" t="s">
        <v>21</v>
      </c>
      <c r="P598" s="17" t="s">
        <v>21</v>
      </c>
      <c r="Q598" s="17" t="s">
        <v>25</v>
      </c>
      <c r="R598" s="18" t="s">
        <v>26</v>
      </c>
      <c r="S598" s="18" t="s">
        <v>21</v>
      </c>
      <c r="T598" s="2"/>
    </row>
    <row r="599" spans="1:20" ht="23.5" customHeight="1">
      <c r="A599" s="12">
        <f t="shared" si="64"/>
        <v>325</v>
      </c>
      <c r="B599" s="1"/>
      <c r="C599" s="43" t="str">
        <f t="shared" si="62"/>
        <v>B.UUID.325</v>
      </c>
      <c r="D599" s="14" t="s">
        <v>788</v>
      </c>
      <c r="E599" s="14" t="s">
        <v>121</v>
      </c>
      <c r="F599" s="14" t="s">
        <v>151</v>
      </c>
      <c r="G599" s="14" t="s">
        <v>125</v>
      </c>
      <c r="H599" s="25" t="s">
        <v>123</v>
      </c>
      <c r="I599" s="17" t="s">
        <v>121</v>
      </c>
      <c r="J599" s="16"/>
      <c r="K599" s="17" t="s">
        <v>756</v>
      </c>
      <c r="L599" s="17" t="s">
        <v>21</v>
      </c>
      <c r="M599" s="22"/>
      <c r="N599" s="17" t="s">
        <v>21</v>
      </c>
      <c r="O599" s="17" t="s">
        <v>21</v>
      </c>
      <c r="P599" s="17" t="s">
        <v>21</v>
      </c>
      <c r="Q599" s="17" t="s">
        <v>25</v>
      </c>
      <c r="R599" s="18" t="s">
        <v>26</v>
      </c>
      <c r="S599" s="18" t="s">
        <v>21</v>
      </c>
      <c r="T599" s="2"/>
    </row>
    <row r="600" spans="1:20" ht="23.5" customHeight="1">
      <c r="A600" s="12">
        <f t="shared" si="64"/>
        <v>326</v>
      </c>
      <c r="B600" s="1"/>
      <c r="C600" s="43" t="str">
        <f t="shared" si="62"/>
        <v>B.UUID.326</v>
      </c>
      <c r="D600" s="14" t="s">
        <v>789</v>
      </c>
      <c r="E600" s="14" t="s">
        <v>119</v>
      </c>
      <c r="F600" s="14" t="s">
        <v>151</v>
      </c>
      <c r="G600" s="14" t="s">
        <v>125</v>
      </c>
      <c r="H600" s="16" t="s">
        <v>790</v>
      </c>
      <c r="I600" s="17" t="s">
        <v>119</v>
      </c>
      <c r="J600" s="16" t="s">
        <v>120</v>
      </c>
      <c r="K600" s="17" t="s">
        <v>148</v>
      </c>
      <c r="L600" s="17" t="s">
        <v>21</v>
      </c>
      <c r="M600" s="22" t="str">
        <f>"Démandé si pour question " &amp;C594&amp; ", Réponse = 1.Oui."</f>
        <v>Démandé si pour question B.UUID.320, Réponse = 1.Oui.</v>
      </c>
      <c r="N600" s="17" t="s">
        <v>21</v>
      </c>
      <c r="O600" s="17" t="s">
        <v>24</v>
      </c>
      <c r="P600" s="17" t="s">
        <v>21</v>
      </c>
      <c r="Q600" s="17" t="s">
        <v>25</v>
      </c>
      <c r="R600" s="18" t="s">
        <v>26</v>
      </c>
      <c r="S600" s="18" t="s">
        <v>21</v>
      </c>
      <c r="T600" s="2"/>
    </row>
    <row r="601" spans="1:20" ht="23.5" customHeight="1">
      <c r="A601" s="12">
        <f t="shared" si="64"/>
        <v>327</v>
      </c>
      <c r="B601" s="1"/>
      <c r="C601" s="43" t="str">
        <f t="shared" si="62"/>
        <v>B.UUID.327</v>
      </c>
      <c r="D601" s="14" t="s">
        <v>791</v>
      </c>
      <c r="E601" s="14" t="s">
        <v>119</v>
      </c>
      <c r="F601" s="14" t="s">
        <v>537</v>
      </c>
      <c r="G601" s="14" t="s">
        <v>538</v>
      </c>
      <c r="H601" s="25" t="s">
        <v>792</v>
      </c>
      <c r="I601" s="17" t="s">
        <v>119</v>
      </c>
      <c r="J601" s="16" t="s">
        <v>120</v>
      </c>
      <c r="K601" s="17" t="s">
        <v>756</v>
      </c>
      <c r="L601" s="17" t="s">
        <v>21</v>
      </c>
      <c r="M601" s="22" t="str">
        <f>"Démandé si pour question " &amp;C594&amp; ", Réponse = 1.Oui."</f>
        <v>Démandé si pour question B.UUID.320, Réponse = 1.Oui.</v>
      </c>
      <c r="N601" s="17" t="s">
        <v>21</v>
      </c>
      <c r="O601" s="17" t="s">
        <v>24</v>
      </c>
      <c r="P601" s="17" t="s">
        <v>21</v>
      </c>
      <c r="Q601" s="17" t="s">
        <v>25</v>
      </c>
      <c r="R601" s="18" t="s">
        <v>26</v>
      </c>
      <c r="S601" s="18" t="e">
        <f>IF(OR(#REF!="Yes",#REF!="Yes",#REF!="Yes",#REF!="Yes",#REF!="Yes",#REF!="Yes",#REF!="Yes",#REF!="Yes",#REF!="Yes"),"Yes","No")</f>
        <v>#REF!</v>
      </c>
      <c r="T601" s="2"/>
    </row>
    <row r="602" spans="1:20" ht="23.5" customHeight="1" thickBot="1">
      <c r="A602" s="12">
        <f t="shared" si="64"/>
        <v>328</v>
      </c>
      <c r="B602" s="1"/>
      <c r="C602" s="43" t="str">
        <f t="shared" si="62"/>
        <v>B.UUID.328</v>
      </c>
      <c r="D602" s="14" t="s">
        <v>793</v>
      </c>
      <c r="E602" s="14" t="s">
        <v>119</v>
      </c>
      <c r="F602" s="14" t="s">
        <v>537</v>
      </c>
      <c r="G602" s="14" t="s">
        <v>538</v>
      </c>
      <c r="H602" s="25" t="s">
        <v>794</v>
      </c>
      <c r="I602" s="17" t="s">
        <v>119</v>
      </c>
      <c r="J602" s="16" t="s">
        <v>120</v>
      </c>
      <c r="K602" s="17" t="s">
        <v>756</v>
      </c>
      <c r="L602" s="17" t="s">
        <v>21</v>
      </c>
      <c r="M602" s="22" t="str">
        <f>"Démandé si pour question " &amp;C594&amp; ", Réponse = 1.Oui."</f>
        <v>Démandé si pour question B.UUID.320, Réponse = 1.Oui.</v>
      </c>
      <c r="N602" s="17" t="s">
        <v>21</v>
      </c>
      <c r="O602" s="17" t="s">
        <v>24</v>
      </c>
      <c r="P602" s="17" t="s">
        <v>21</v>
      </c>
      <c r="Q602" s="17" t="s">
        <v>25</v>
      </c>
      <c r="R602" s="18" t="s">
        <v>26</v>
      </c>
      <c r="S602" s="18" t="e">
        <f>IF(OR(#REF!="Yes",#REF!="Yes",#REF!="Yes",#REF!="Yes",#REF!="Yes",#REF!="Yes",#REF!="Yes",#REF!="Yes",#REF!="Yes"),"Yes","No")</f>
        <v>#REF!</v>
      </c>
      <c r="T602" s="2"/>
    </row>
    <row r="603" spans="1:20" ht="15" thickBot="1">
      <c r="A603" s="12"/>
      <c r="B603" s="1"/>
      <c r="C603" s="45" t="s">
        <v>795</v>
      </c>
      <c r="D603" s="46"/>
      <c r="E603" s="46"/>
      <c r="F603" s="46"/>
      <c r="G603" s="46"/>
      <c r="H603" s="47"/>
      <c r="I603" s="48"/>
      <c r="J603" s="48"/>
      <c r="K603" s="46"/>
      <c r="L603" s="46"/>
      <c r="M603" s="48"/>
      <c r="N603" s="46"/>
      <c r="O603" s="46"/>
      <c r="P603" s="46"/>
      <c r="Q603" s="46"/>
      <c r="R603" s="49"/>
      <c r="S603" s="49"/>
      <c r="T603" s="2"/>
    </row>
    <row r="604" spans="1:20" ht="24" customHeight="1">
      <c r="A604" s="12">
        <f>A602+1</f>
        <v>329</v>
      </c>
      <c r="B604" s="1"/>
      <c r="C604" s="43" t="str">
        <f t="shared" si="62"/>
        <v>B.UUID.329</v>
      </c>
      <c r="D604" s="14" t="s">
        <v>796</v>
      </c>
      <c r="E604" s="14" t="s">
        <v>124</v>
      </c>
      <c r="F604" s="14" t="s">
        <v>537</v>
      </c>
      <c r="G604" s="14" t="s">
        <v>538</v>
      </c>
      <c r="H604" s="16" t="s">
        <v>797</v>
      </c>
      <c r="I604" s="17" t="s">
        <v>60</v>
      </c>
      <c r="J604" s="16" t="s">
        <v>126</v>
      </c>
      <c r="K604" s="17" t="s">
        <v>756</v>
      </c>
      <c r="L604" s="17" t="s">
        <v>21</v>
      </c>
      <c r="M604" s="22" t="str">
        <f>"Démandé si pour question " &amp;C583&amp; ", Réponse = 1.Oui."</f>
        <v>Démandé si pour question B.UUID.310, Réponse = 1.Oui.</v>
      </c>
      <c r="N604" s="17" t="s">
        <v>21</v>
      </c>
      <c r="O604" s="17" t="s">
        <v>24</v>
      </c>
      <c r="P604" s="17" t="s">
        <v>21</v>
      </c>
      <c r="Q604" s="17" t="s">
        <v>25</v>
      </c>
      <c r="R604" s="18" t="s">
        <v>26</v>
      </c>
      <c r="S604" s="18" t="s">
        <v>337</v>
      </c>
      <c r="T604" s="2"/>
    </row>
    <row r="605" spans="1:20" ht="24" customHeight="1">
      <c r="A605" s="12">
        <f t="shared" ref="A605:A608" si="65">A604+1</f>
        <v>330</v>
      </c>
      <c r="B605" s="1"/>
      <c r="C605" s="43" t="str">
        <f t="shared" si="62"/>
        <v>B.UUID.330</v>
      </c>
      <c r="D605" s="14" t="s">
        <v>798</v>
      </c>
      <c r="E605" s="14" t="s">
        <v>127</v>
      </c>
      <c r="F605" s="14" t="s">
        <v>537</v>
      </c>
      <c r="G605" s="14" t="s">
        <v>538</v>
      </c>
      <c r="H605" s="16" t="s">
        <v>799</v>
      </c>
      <c r="I605" s="17" t="s">
        <v>92</v>
      </c>
      <c r="J605" s="16" t="s">
        <v>128</v>
      </c>
      <c r="K605" s="17" t="s">
        <v>756</v>
      </c>
      <c r="L605" s="17" t="s">
        <v>21</v>
      </c>
      <c r="M605" s="22" t="str">
        <f>"Démandé si pour question " &amp;C604&amp; ", Réponse = 2. Oui, les prix augmenteront."</f>
        <v>Démandé si pour question B.UUID.329, Réponse = 2. Oui, les prix augmenteront.</v>
      </c>
      <c r="N605" s="17" t="s">
        <v>21</v>
      </c>
      <c r="O605" s="17" t="s">
        <v>24</v>
      </c>
      <c r="P605" s="17" t="s">
        <v>21</v>
      </c>
      <c r="Q605" s="17" t="s">
        <v>25</v>
      </c>
      <c r="R605" s="18" t="s">
        <v>26</v>
      </c>
      <c r="S605" s="18" t="s">
        <v>337</v>
      </c>
      <c r="T605" s="2"/>
    </row>
    <row r="606" spans="1:20" ht="24" customHeight="1">
      <c r="A606" s="12">
        <f t="shared" si="65"/>
        <v>331</v>
      </c>
      <c r="B606" s="1"/>
      <c r="C606" s="43" t="str">
        <f t="shared" si="62"/>
        <v>B.UUID.331</v>
      </c>
      <c r="D606" s="14" t="s">
        <v>800</v>
      </c>
      <c r="E606" s="14" t="s">
        <v>83</v>
      </c>
      <c r="F606" s="14" t="s">
        <v>537</v>
      </c>
      <c r="G606" s="14" t="s">
        <v>538</v>
      </c>
      <c r="H606" s="16" t="s">
        <v>50</v>
      </c>
      <c r="I606" s="17" t="s">
        <v>83</v>
      </c>
      <c r="J606" s="16" t="s">
        <v>83</v>
      </c>
      <c r="K606" s="17" t="s">
        <v>756</v>
      </c>
      <c r="L606" s="17" t="s">
        <v>21</v>
      </c>
      <c r="M606" s="22" t="str">
        <f>"Démandé si pour question " &amp;C605&amp; ", Réponse = 11.Autre."</f>
        <v>Démandé si pour question B.UUID.330, Réponse = 11.Autre.</v>
      </c>
      <c r="N606" s="17" t="s">
        <v>21</v>
      </c>
      <c r="O606" s="17" t="s">
        <v>24</v>
      </c>
      <c r="P606" s="17" t="s">
        <v>21</v>
      </c>
      <c r="Q606" s="17" t="s">
        <v>25</v>
      </c>
      <c r="R606" s="18" t="s">
        <v>26</v>
      </c>
      <c r="S606" s="18" t="s">
        <v>337</v>
      </c>
      <c r="T606" s="2"/>
    </row>
    <row r="607" spans="1:20" ht="24" customHeight="1">
      <c r="A607" s="12">
        <f t="shared" si="65"/>
        <v>332</v>
      </c>
      <c r="B607" s="1"/>
      <c r="C607" s="43" t="str">
        <f t="shared" si="62"/>
        <v>B.UUID.332</v>
      </c>
      <c r="D607" s="14" t="s">
        <v>801</v>
      </c>
      <c r="E607" s="14" t="s">
        <v>129</v>
      </c>
      <c r="F607" s="14" t="s">
        <v>537</v>
      </c>
      <c r="G607" s="14" t="s">
        <v>538</v>
      </c>
      <c r="H607" s="16" t="s">
        <v>802</v>
      </c>
      <c r="I607" s="17" t="s">
        <v>92</v>
      </c>
      <c r="J607" s="16" t="s">
        <v>130</v>
      </c>
      <c r="K607" s="17" t="s">
        <v>756</v>
      </c>
      <c r="L607" s="17" t="s">
        <v>21</v>
      </c>
      <c r="M607" s="22" t="str">
        <f>"Démandé si pour question " &amp;C604&amp; ", Réponse = 2. Oui, les prix augmenteront."</f>
        <v>Démandé si pour question B.UUID.329, Réponse = 2. Oui, les prix augmenteront.</v>
      </c>
      <c r="N607" s="17" t="s">
        <v>21</v>
      </c>
      <c r="O607" s="17" t="s">
        <v>24</v>
      </c>
      <c r="P607" s="17" t="s">
        <v>21</v>
      </c>
      <c r="Q607" s="17" t="s">
        <v>25</v>
      </c>
      <c r="R607" s="18" t="s">
        <v>26</v>
      </c>
      <c r="S607" s="18" t="s">
        <v>337</v>
      </c>
      <c r="T607" s="2"/>
    </row>
    <row r="608" spans="1:20" ht="24" customHeight="1" thickBot="1">
      <c r="A608" s="12">
        <f t="shared" si="65"/>
        <v>333</v>
      </c>
      <c r="B608" s="1"/>
      <c r="C608" s="43" t="str">
        <f t="shared" si="62"/>
        <v>B.UUID.333</v>
      </c>
      <c r="D608" s="14" t="s">
        <v>803</v>
      </c>
      <c r="E608" s="14" t="s">
        <v>83</v>
      </c>
      <c r="F608" s="14" t="s">
        <v>537</v>
      </c>
      <c r="G608" s="14" t="s">
        <v>538</v>
      </c>
      <c r="H608" s="16" t="s">
        <v>50</v>
      </c>
      <c r="I608" s="17" t="s">
        <v>83</v>
      </c>
      <c r="J608" s="16" t="s">
        <v>83</v>
      </c>
      <c r="K608" s="17" t="s">
        <v>756</v>
      </c>
      <c r="L608" s="17" t="s">
        <v>21</v>
      </c>
      <c r="M608" s="22" t="str">
        <f>"Démandé si pour question " &amp;C607&amp; ", Réponse = 12.Autre."</f>
        <v>Démandé si pour question B.UUID.332, Réponse = 12.Autre.</v>
      </c>
      <c r="N608" s="17" t="s">
        <v>21</v>
      </c>
      <c r="O608" s="17" t="s">
        <v>24</v>
      </c>
      <c r="P608" s="17" t="s">
        <v>21</v>
      </c>
      <c r="Q608" s="17" t="s">
        <v>25</v>
      </c>
      <c r="R608" s="18" t="s">
        <v>26</v>
      </c>
      <c r="S608" s="18" t="s">
        <v>337</v>
      </c>
      <c r="T608" s="2"/>
    </row>
    <row r="609" spans="1:20" ht="15" thickBot="1">
      <c r="A609" s="12"/>
      <c r="B609" s="1"/>
      <c r="C609" s="45" t="s">
        <v>804</v>
      </c>
      <c r="D609" s="46"/>
      <c r="E609" s="46"/>
      <c r="F609" s="46"/>
      <c r="G609" s="46"/>
      <c r="H609" s="47"/>
      <c r="I609" s="48"/>
      <c r="J609" s="48"/>
      <c r="K609" s="46"/>
      <c r="L609" s="46"/>
      <c r="M609" s="48"/>
      <c r="N609" s="46"/>
      <c r="O609" s="46"/>
      <c r="P609" s="46"/>
      <c r="Q609" s="46"/>
      <c r="R609" s="49"/>
      <c r="S609" s="49"/>
      <c r="T609" s="2"/>
    </row>
    <row r="610" spans="1:20" ht="25.5" customHeight="1">
      <c r="A610" s="12">
        <f>A608+1</f>
        <v>334</v>
      </c>
      <c r="B610" s="1"/>
      <c r="C610" s="43" t="str">
        <f t="shared" si="62"/>
        <v>B.UUID.334</v>
      </c>
      <c r="D610" s="14" t="s">
        <v>805</v>
      </c>
      <c r="E610" s="14" t="s">
        <v>131</v>
      </c>
      <c r="F610" s="14" t="s">
        <v>151</v>
      </c>
      <c r="G610" s="14" t="s">
        <v>125</v>
      </c>
      <c r="H610" s="16" t="s">
        <v>806</v>
      </c>
      <c r="I610" s="17" t="s">
        <v>60</v>
      </c>
      <c r="J610" s="16" t="s">
        <v>132</v>
      </c>
      <c r="K610" s="17" t="s">
        <v>578</v>
      </c>
      <c r="L610" s="17" t="s">
        <v>21</v>
      </c>
      <c r="M610" s="22" t="str">
        <f>M604</f>
        <v>Démandé si pour question B.UUID.310, Réponse = 1.Oui.</v>
      </c>
      <c r="N610" s="17" t="s">
        <v>21</v>
      </c>
      <c r="O610" s="17" t="s">
        <v>24</v>
      </c>
      <c r="P610" s="17" t="s">
        <v>21</v>
      </c>
      <c r="Q610" s="17" t="s">
        <v>25</v>
      </c>
      <c r="R610" s="18" t="s">
        <v>26</v>
      </c>
      <c r="S610" s="18" t="s">
        <v>21</v>
      </c>
      <c r="T610" s="2"/>
    </row>
    <row r="611" spans="1:20" ht="25.5" customHeight="1">
      <c r="A611" s="12">
        <f t="shared" ref="A611:A623" si="66">A610+1</f>
        <v>335</v>
      </c>
      <c r="B611" s="1"/>
      <c r="C611" s="43" t="str">
        <f t="shared" si="62"/>
        <v>B.UUID.335</v>
      </c>
      <c r="D611" s="14" t="s">
        <v>807</v>
      </c>
      <c r="E611" s="14" t="s">
        <v>83</v>
      </c>
      <c r="F611" s="14" t="s">
        <v>151</v>
      </c>
      <c r="G611" s="14" t="s">
        <v>125</v>
      </c>
      <c r="H611" s="16" t="s">
        <v>50</v>
      </c>
      <c r="I611" s="17" t="s">
        <v>83</v>
      </c>
      <c r="J611" s="16" t="s">
        <v>83</v>
      </c>
      <c r="K611" s="17" t="s">
        <v>578</v>
      </c>
      <c r="L611" s="17" t="s">
        <v>21</v>
      </c>
      <c r="M611" s="22" t="str">
        <f>"Démandé si pour question " &amp;C610&amp; ", Réponse = 3.Autre."</f>
        <v>Démandé si pour question B.UUID.334, Réponse = 3.Autre.</v>
      </c>
      <c r="N611" s="17" t="s">
        <v>21</v>
      </c>
      <c r="O611" s="17" t="s">
        <v>24</v>
      </c>
      <c r="P611" s="17" t="s">
        <v>21</v>
      </c>
      <c r="Q611" s="17" t="s">
        <v>25</v>
      </c>
      <c r="R611" s="18" t="s">
        <v>26</v>
      </c>
      <c r="S611" s="18" t="s">
        <v>21</v>
      </c>
      <c r="T611" s="2"/>
    </row>
    <row r="612" spans="1:20" ht="25.5" customHeight="1">
      <c r="A612" s="12">
        <f t="shared" si="66"/>
        <v>336</v>
      </c>
      <c r="B612" s="1"/>
      <c r="C612" s="43" t="str">
        <f t="shared" si="62"/>
        <v>B.UUID.336</v>
      </c>
      <c r="D612" s="14" t="s">
        <v>808</v>
      </c>
      <c r="E612" s="14" t="s">
        <v>133</v>
      </c>
      <c r="F612" s="14" t="s">
        <v>151</v>
      </c>
      <c r="G612" s="14" t="s">
        <v>125</v>
      </c>
      <c r="H612" s="16" t="s">
        <v>809</v>
      </c>
      <c r="I612" s="17" t="s">
        <v>60</v>
      </c>
      <c r="J612" s="16" t="s">
        <v>134</v>
      </c>
      <c r="K612" s="17" t="s">
        <v>578</v>
      </c>
      <c r="L612" s="17" t="s">
        <v>21</v>
      </c>
      <c r="M612" s="22" t="str">
        <f>"Démandé si pour question " &amp;C610&amp; ", Réponse = 1.Oui."</f>
        <v>Démandé si pour question B.UUID.334, Réponse = 1.Oui.</v>
      </c>
      <c r="N612" s="17" t="s">
        <v>21</v>
      </c>
      <c r="O612" s="17" t="s">
        <v>24</v>
      </c>
      <c r="P612" s="17" t="s">
        <v>21</v>
      </c>
      <c r="Q612" s="17" t="s">
        <v>25</v>
      </c>
      <c r="R612" s="18" t="s">
        <v>26</v>
      </c>
      <c r="S612" s="18" t="s">
        <v>21</v>
      </c>
      <c r="T612" s="2"/>
    </row>
    <row r="613" spans="1:20" ht="25.5" customHeight="1">
      <c r="A613" s="12">
        <f t="shared" si="66"/>
        <v>337</v>
      </c>
      <c r="B613" s="1"/>
      <c r="C613" s="43" t="str">
        <f t="shared" si="62"/>
        <v>B.UUID.337</v>
      </c>
      <c r="D613" s="14" t="s">
        <v>810</v>
      </c>
      <c r="E613" s="14" t="s">
        <v>83</v>
      </c>
      <c r="F613" s="14" t="s">
        <v>151</v>
      </c>
      <c r="G613" s="14" t="s">
        <v>125</v>
      </c>
      <c r="H613" s="16" t="s">
        <v>50</v>
      </c>
      <c r="I613" s="17" t="s">
        <v>83</v>
      </c>
      <c r="J613" s="16" t="s">
        <v>83</v>
      </c>
      <c r="K613" s="17" t="s">
        <v>578</v>
      </c>
      <c r="L613" s="17" t="s">
        <v>21</v>
      </c>
      <c r="M613" s="22" t="str">
        <f>"Démandé si pour question " &amp;C612&amp; ", Réponse = Autre."</f>
        <v>Démandé si pour question B.UUID.336, Réponse = Autre.</v>
      </c>
      <c r="N613" s="17" t="s">
        <v>21</v>
      </c>
      <c r="O613" s="17" t="s">
        <v>24</v>
      </c>
      <c r="P613" s="17" t="s">
        <v>21</v>
      </c>
      <c r="Q613" s="17" t="s">
        <v>25</v>
      </c>
      <c r="R613" s="18" t="s">
        <v>26</v>
      </c>
      <c r="S613" s="18" t="s">
        <v>21</v>
      </c>
      <c r="T613" s="2"/>
    </row>
    <row r="614" spans="1:20" ht="25.5" customHeight="1">
      <c r="A614" s="12">
        <f t="shared" si="66"/>
        <v>338</v>
      </c>
      <c r="B614" s="1"/>
      <c r="C614" s="43" t="str">
        <f t="shared" si="62"/>
        <v>B.UUID.338</v>
      </c>
      <c r="D614" s="14" t="s">
        <v>811</v>
      </c>
      <c r="E614" s="14" t="s">
        <v>133</v>
      </c>
      <c r="F614" s="14" t="s">
        <v>151</v>
      </c>
      <c r="G614" s="14" t="s">
        <v>125</v>
      </c>
      <c r="H614" s="16" t="s">
        <v>812</v>
      </c>
      <c r="I614" s="17" t="s">
        <v>60</v>
      </c>
      <c r="J614" s="16" t="s">
        <v>135</v>
      </c>
      <c r="K614" s="17" t="s">
        <v>578</v>
      </c>
      <c r="L614" s="17" t="s">
        <v>21</v>
      </c>
      <c r="M614" s="22" t="str">
        <f>"Démandé si pour question " &amp;C610&amp; ", Réponse = 2.Non."</f>
        <v>Démandé si pour question B.UUID.334, Réponse = 2.Non.</v>
      </c>
      <c r="N614" s="17" t="s">
        <v>21</v>
      </c>
      <c r="O614" s="17" t="s">
        <v>24</v>
      </c>
      <c r="P614" s="17" t="s">
        <v>21</v>
      </c>
      <c r="Q614" s="17" t="s">
        <v>25</v>
      </c>
      <c r="R614" s="18" t="s">
        <v>26</v>
      </c>
      <c r="S614" s="18" t="s">
        <v>21</v>
      </c>
      <c r="T614" s="2"/>
    </row>
    <row r="615" spans="1:20" ht="25.5" customHeight="1">
      <c r="A615" s="12">
        <f t="shared" si="66"/>
        <v>339</v>
      </c>
      <c r="B615" s="1"/>
      <c r="C615" s="43" t="str">
        <f t="shared" si="62"/>
        <v>B.UUID.339</v>
      </c>
      <c r="D615" s="14" t="s">
        <v>813</v>
      </c>
      <c r="E615" s="14" t="s">
        <v>83</v>
      </c>
      <c r="F615" s="14" t="s">
        <v>151</v>
      </c>
      <c r="G615" s="14" t="s">
        <v>125</v>
      </c>
      <c r="H615" s="16" t="s">
        <v>50</v>
      </c>
      <c r="I615" s="17" t="s">
        <v>83</v>
      </c>
      <c r="J615" s="25" t="s">
        <v>83</v>
      </c>
      <c r="K615" s="17" t="s">
        <v>578</v>
      </c>
      <c r="L615" s="17" t="s">
        <v>21</v>
      </c>
      <c r="M615" s="22" t="str">
        <f>"Démandé si pour question " &amp;C614&amp; ", Réponse = Autre."</f>
        <v>Démandé si pour question B.UUID.338, Réponse = Autre.</v>
      </c>
      <c r="N615" s="17" t="s">
        <v>21</v>
      </c>
      <c r="O615" s="17" t="s">
        <v>24</v>
      </c>
      <c r="P615" s="17" t="s">
        <v>21</v>
      </c>
      <c r="Q615" s="17" t="s">
        <v>25</v>
      </c>
      <c r="R615" s="18" t="s">
        <v>26</v>
      </c>
      <c r="S615" s="18" t="s">
        <v>21</v>
      </c>
      <c r="T615" s="2"/>
    </row>
    <row r="616" spans="1:20" ht="25.5" customHeight="1">
      <c r="A616" s="12">
        <f t="shared" si="66"/>
        <v>340</v>
      </c>
      <c r="B616" s="1"/>
      <c r="C616" s="43" t="str">
        <f t="shared" si="62"/>
        <v>B.UUID.340</v>
      </c>
      <c r="D616" s="14" t="s">
        <v>814</v>
      </c>
      <c r="E616" s="14" t="s">
        <v>131</v>
      </c>
      <c r="F616" s="14" t="s">
        <v>151</v>
      </c>
      <c r="G616" s="14" t="s">
        <v>125</v>
      </c>
      <c r="H616" s="16" t="s">
        <v>815</v>
      </c>
      <c r="I616" s="17" t="s">
        <v>60</v>
      </c>
      <c r="J616" s="25" t="s">
        <v>132</v>
      </c>
      <c r="K616" s="17" t="s">
        <v>578</v>
      </c>
      <c r="L616" s="17" t="s">
        <v>21</v>
      </c>
      <c r="M616" s="22" t="str">
        <f>M604</f>
        <v>Démandé si pour question B.UUID.310, Réponse = 1.Oui.</v>
      </c>
      <c r="N616" s="17" t="s">
        <v>21</v>
      </c>
      <c r="O616" s="17" t="s">
        <v>24</v>
      </c>
      <c r="P616" s="17" t="s">
        <v>21</v>
      </c>
      <c r="Q616" s="17" t="s">
        <v>25</v>
      </c>
      <c r="R616" s="18" t="s">
        <v>26</v>
      </c>
      <c r="S616" s="18" t="s">
        <v>21</v>
      </c>
      <c r="T616" s="2"/>
    </row>
    <row r="617" spans="1:20" ht="25.5" customHeight="1">
      <c r="A617" s="12">
        <f t="shared" si="66"/>
        <v>341</v>
      </c>
      <c r="B617" s="1"/>
      <c r="C617" s="43" t="str">
        <f t="shared" si="62"/>
        <v>B.UUID.341</v>
      </c>
      <c r="D617" s="14" t="s">
        <v>816</v>
      </c>
      <c r="E617" s="14" t="s">
        <v>817</v>
      </c>
      <c r="F617" s="14" t="s">
        <v>151</v>
      </c>
      <c r="G617" s="14" t="s">
        <v>125</v>
      </c>
      <c r="H617" s="16" t="s">
        <v>137</v>
      </c>
      <c r="I617" s="17" t="s">
        <v>92</v>
      </c>
      <c r="J617" s="25" t="s">
        <v>818</v>
      </c>
      <c r="K617" s="17" t="s">
        <v>578</v>
      </c>
      <c r="L617" s="17" t="s">
        <v>139</v>
      </c>
      <c r="M617" s="17" t="s">
        <v>23</v>
      </c>
      <c r="N617" s="17" t="s">
        <v>21</v>
      </c>
      <c r="O617" s="17" t="s">
        <v>24</v>
      </c>
      <c r="P617" s="17" t="s">
        <v>21</v>
      </c>
      <c r="Q617" s="17" t="s">
        <v>25</v>
      </c>
      <c r="R617" s="18" t="s">
        <v>26</v>
      </c>
      <c r="S617" s="18" t="s">
        <v>21</v>
      </c>
      <c r="T617" s="2"/>
    </row>
    <row r="618" spans="1:20" ht="25.5" customHeight="1">
      <c r="A618" s="12">
        <f t="shared" si="66"/>
        <v>342</v>
      </c>
      <c r="B618" s="1"/>
      <c r="C618" s="43" t="str">
        <f t="shared" si="62"/>
        <v>B.UUID.342</v>
      </c>
      <c r="D618" s="14" t="s">
        <v>819</v>
      </c>
      <c r="E618" s="14" t="s">
        <v>817</v>
      </c>
      <c r="F618" s="14" t="s">
        <v>151</v>
      </c>
      <c r="G618" s="14" t="s">
        <v>125</v>
      </c>
      <c r="H618" s="16" t="s">
        <v>140</v>
      </c>
      <c r="I618" s="17" t="s">
        <v>92</v>
      </c>
      <c r="J618" s="25" t="s">
        <v>818</v>
      </c>
      <c r="K618" s="17" t="s">
        <v>578</v>
      </c>
      <c r="L618" s="17" t="s">
        <v>139</v>
      </c>
      <c r="M618" s="17" t="s">
        <v>23</v>
      </c>
      <c r="N618" s="17" t="s">
        <v>21</v>
      </c>
      <c r="O618" s="17" t="s">
        <v>24</v>
      </c>
      <c r="P618" s="17" t="s">
        <v>21</v>
      </c>
      <c r="Q618" s="17" t="s">
        <v>25</v>
      </c>
      <c r="R618" s="18" t="s">
        <v>26</v>
      </c>
      <c r="S618" s="18" t="s">
        <v>21</v>
      </c>
      <c r="T618" s="2"/>
    </row>
    <row r="619" spans="1:20" ht="25.5" customHeight="1">
      <c r="A619" s="12">
        <f t="shared" si="66"/>
        <v>343</v>
      </c>
      <c r="B619" s="1"/>
      <c r="C619" s="43" t="str">
        <f t="shared" si="62"/>
        <v>B.UUID.343</v>
      </c>
      <c r="D619" s="14" t="s">
        <v>820</v>
      </c>
      <c r="E619" s="14" t="s">
        <v>141</v>
      </c>
      <c r="F619" s="14" t="s">
        <v>151</v>
      </c>
      <c r="G619" s="14" t="s">
        <v>125</v>
      </c>
      <c r="H619" s="16" t="s">
        <v>142</v>
      </c>
      <c r="I619" s="17" t="s">
        <v>60</v>
      </c>
      <c r="J619" s="25" t="s">
        <v>143</v>
      </c>
      <c r="K619" s="17" t="s">
        <v>578</v>
      </c>
      <c r="L619" s="17" t="s">
        <v>21</v>
      </c>
      <c r="M619" s="17" t="s">
        <v>23</v>
      </c>
      <c r="N619" s="17" t="s">
        <v>21</v>
      </c>
      <c r="O619" s="17" t="s">
        <v>24</v>
      </c>
      <c r="P619" s="17" t="s">
        <v>21</v>
      </c>
      <c r="Q619" s="17" t="s">
        <v>25</v>
      </c>
      <c r="R619" s="18" t="s">
        <v>26</v>
      </c>
      <c r="S619" s="18" t="s">
        <v>21</v>
      </c>
      <c r="T619" s="2"/>
    </row>
    <row r="620" spans="1:20" ht="25.5" customHeight="1">
      <c r="A620" s="12">
        <f t="shared" si="66"/>
        <v>344</v>
      </c>
      <c r="B620" s="1"/>
      <c r="C620" s="43" t="str">
        <f t="shared" si="62"/>
        <v>B.UUID.344</v>
      </c>
      <c r="D620" s="14" t="s">
        <v>821</v>
      </c>
      <c r="E620" s="14" t="s">
        <v>817</v>
      </c>
      <c r="F620" s="14" t="s">
        <v>151</v>
      </c>
      <c r="G620" s="14" t="s">
        <v>125</v>
      </c>
      <c r="H620" s="16" t="s">
        <v>144</v>
      </c>
      <c r="I620" s="17" t="s">
        <v>92</v>
      </c>
      <c r="J620" s="25" t="s">
        <v>818</v>
      </c>
      <c r="K620" s="17" t="s">
        <v>578</v>
      </c>
      <c r="L620" s="17" t="s">
        <v>139</v>
      </c>
      <c r="M620" s="22" t="str">
        <f>"Démandé si pour question " &amp;C619&amp; ", Réponse = 1.Oui."</f>
        <v>Démandé si pour question B.UUID.343, Réponse = 1.Oui.</v>
      </c>
      <c r="N620" s="17" t="s">
        <v>21</v>
      </c>
      <c r="O620" s="17" t="s">
        <v>24</v>
      </c>
      <c r="P620" s="17" t="s">
        <v>21</v>
      </c>
      <c r="Q620" s="17" t="s">
        <v>25</v>
      </c>
      <c r="R620" s="18" t="s">
        <v>26</v>
      </c>
      <c r="S620" s="18" t="s">
        <v>21</v>
      </c>
      <c r="T620" s="2"/>
    </row>
    <row r="621" spans="1:20" ht="25.5" customHeight="1">
      <c r="A621" s="12">
        <f t="shared" si="66"/>
        <v>345</v>
      </c>
      <c r="B621" s="1"/>
      <c r="C621" s="43" t="str">
        <f t="shared" si="62"/>
        <v>B.UUID.345</v>
      </c>
      <c r="D621" s="14" t="s">
        <v>822</v>
      </c>
      <c r="E621" s="14" t="s">
        <v>83</v>
      </c>
      <c r="F621" s="14" t="s">
        <v>151</v>
      </c>
      <c r="G621" s="14" t="s">
        <v>125</v>
      </c>
      <c r="H621" s="16" t="s">
        <v>50</v>
      </c>
      <c r="I621" s="17" t="s">
        <v>83</v>
      </c>
      <c r="J621" s="25" t="s">
        <v>83</v>
      </c>
      <c r="K621" s="17" t="s">
        <v>578</v>
      </c>
      <c r="L621" s="17" t="s">
        <v>21</v>
      </c>
      <c r="M621" s="22" t="str">
        <f>"Démandé si pour question " &amp;C620&amp; ", Réponse = 4.Autre."</f>
        <v>Démandé si pour question B.UUID.344, Réponse = 4.Autre.</v>
      </c>
      <c r="N621" s="17" t="s">
        <v>21</v>
      </c>
      <c r="O621" s="17" t="s">
        <v>24</v>
      </c>
      <c r="P621" s="17" t="s">
        <v>21</v>
      </c>
      <c r="Q621" s="17" t="s">
        <v>25</v>
      </c>
      <c r="R621" s="18" t="s">
        <v>26</v>
      </c>
      <c r="S621" s="18" t="s">
        <v>21</v>
      </c>
      <c r="T621" s="2"/>
    </row>
    <row r="622" spans="1:20" ht="25.5" customHeight="1">
      <c r="A622" s="12">
        <f t="shared" si="66"/>
        <v>346</v>
      </c>
      <c r="B622" s="1"/>
      <c r="C622" s="43" t="str">
        <f t="shared" si="62"/>
        <v>B.UUID.346</v>
      </c>
      <c r="D622" s="14" t="s">
        <v>823</v>
      </c>
      <c r="E622" s="14" t="s">
        <v>145</v>
      </c>
      <c r="F622" s="14" t="s">
        <v>151</v>
      </c>
      <c r="G622" s="14" t="s">
        <v>125</v>
      </c>
      <c r="H622" s="16" t="s">
        <v>146</v>
      </c>
      <c r="I622" s="17" t="s">
        <v>92</v>
      </c>
      <c r="J622" s="25" t="s">
        <v>147</v>
      </c>
      <c r="K622" s="17" t="s">
        <v>578</v>
      </c>
      <c r="L622" s="17" t="s">
        <v>21</v>
      </c>
      <c r="M622" s="22" t="str">
        <f>"Démandé si pour question " &amp;C619&amp; ", Réponse = 1.Oui."</f>
        <v>Démandé si pour question B.UUID.343, Réponse = 1.Oui.</v>
      </c>
      <c r="N622" s="17" t="s">
        <v>21</v>
      </c>
      <c r="O622" s="17" t="s">
        <v>24</v>
      </c>
      <c r="P622" s="17" t="s">
        <v>21</v>
      </c>
      <c r="Q622" s="17" t="s">
        <v>25</v>
      </c>
      <c r="R622" s="18" t="s">
        <v>26</v>
      </c>
      <c r="S622" s="18" t="s">
        <v>21</v>
      </c>
      <c r="T622" s="2"/>
    </row>
    <row r="623" spans="1:20" ht="25.5" customHeight="1" thickBot="1">
      <c r="A623" s="12">
        <f t="shared" si="66"/>
        <v>347</v>
      </c>
      <c r="B623" s="1"/>
      <c r="C623" s="43" t="str">
        <f t="shared" si="62"/>
        <v>B.UUID.347</v>
      </c>
      <c r="D623" s="14" t="s">
        <v>824</v>
      </c>
      <c r="E623" s="14" t="s">
        <v>83</v>
      </c>
      <c r="F623" s="14" t="s">
        <v>151</v>
      </c>
      <c r="G623" s="14" t="s">
        <v>125</v>
      </c>
      <c r="H623" s="16" t="s">
        <v>50</v>
      </c>
      <c r="I623" s="17" t="s">
        <v>83</v>
      </c>
      <c r="J623" s="16" t="s">
        <v>83</v>
      </c>
      <c r="K623" s="17" t="s">
        <v>578</v>
      </c>
      <c r="L623" s="17" t="s">
        <v>21</v>
      </c>
      <c r="M623" s="22" t="str">
        <f>"Démandé si pour question " &amp;C622&amp; ", Réponse = 9.Autre."</f>
        <v>Démandé si pour question B.UUID.346, Réponse = 9.Autre.</v>
      </c>
      <c r="N623" s="17" t="s">
        <v>21</v>
      </c>
      <c r="O623" s="17" t="s">
        <v>24</v>
      </c>
      <c r="P623" s="17" t="s">
        <v>21</v>
      </c>
      <c r="Q623" s="17" t="s">
        <v>25</v>
      </c>
      <c r="R623" s="18" t="s">
        <v>26</v>
      </c>
      <c r="S623" s="18" t="s">
        <v>21</v>
      </c>
      <c r="T623" s="2"/>
    </row>
    <row r="624" spans="1:20" ht="15" thickBot="1">
      <c r="A624" s="12"/>
      <c r="B624" s="1"/>
      <c r="C624" s="33" t="s">
        <v>825</v>
      </c>
      <c r="D624" s="34"/>
      <c r="E624" s="34"/>
      <c r="F624" s="34"/>
      <c r="G624" s="34"/>
      <c r="H624" s="35"/>
      <c r="I624" s="36"/>
      <c r="J624" s="36"/>
      <c r="K624" s="34"/>
      <c r="L624" s="34"/>
      <c r="M624" s="36"/>
      <c r="N624" s="34"/>
      <c r="O624" s="34"/>
      <c r="P624" s="34"/>
      <c r="Q624" s="34"/>
      <c r="R624" s="37"/>
      <c r="S624" s="37"/>
      <c r="T624" s="2"/>
    </row>
    <row r="625" spans="1:20" ht="15" thickBot="1">
      <c r="A625" s="12"/>
      <c r="B625" s="1"/>
      <c r="C625" s="38" t="s">
        <v>826</v>
      </c>
      <c r="D625" s="39"/>
      <c r="E625" s="39"/>
      <c r="F625" s="39"/>
      <c r="G625" s="39"/>
      <c r="H625" s="40"/>
      <c r="I625" s="41"/>
      <c r="J625" s="41"/>
      <c r="K625" s="39"/>
      <c r="L625" s="39"/>
      <c r="M625" s="41"/>
      <c r="N625" s="39"/>
      <c r="O625" s="39"/>
      <c r="P625" s="39"/>
      <c r="Q625" s="39"/>
      <c r="R625" s="42"/>
      <c r="S625" s="42"/>
      <c r="T625" s="2"/>
    </row>
    <row r="626" spans="1:20" ht="25.5" customHeight="1">
      <c r="A626" s="12">
        <f>A623+1</f>
        <v>348</v>
      </c>
      <c r="B626" s="1"/>
      <c r="C626" s="43" t="str">
        <f t="shared" ref="C626:C689" si="67">CONCATENATE(LEFT($C$35,2),"UUID.",A626)</f>
        <v>B.UUID.348</v>
      </c>
      <c r="D626" s="25" t="s">
        <v>827</v>
      </c>
      <c r="E626" s="14" t="s">
        <v>117</v>
      </c>
      <c r="F626" s="14" t="s">
        <v>537</v>
      </c>
      <c r="G626" s="14" t="s">
        <v>538</v>
      </c>
      <c r="H626" s="16" t="s">
        <v>828</v>
      </c>
      <c r="I626" s="17" t="s">
        <v>60</v>
      </c>
      <c r="J626" s="16" t="s">
        <v>118</v>
      </c>
      <c r="K626" s="17" t="s">
        <v>829</v>
      </c>
      <c r="L626" s="17" t="s">
        <v>21</v>
      </c>
      <c r="M626" s="22" t="s">
        <v>23</v>
      </c>
      <c r="N626" s="17" t="s">
        <v>21</v>
      </c>
      <c r="O626" s="17" t="s">
        <v>24</v>
      </c>
      <c r="P626" s="17" t="s">
        <v>21</v>
      </c>
      <c r="Q626" s="17" t="s">
        <v>25</v>
      </c>
      <c r="R626" s="18" t="s">
        <v>26</v>
      </c>
      <c r="S626" s="18" t="e">
        <f>IF(OR(#REF!="Yes",#REF!="Yes",#REF!="Yes",#REF!="Yes",#REF!="Yes",#REF!="Yes",#REF!="Yes",#REF!="Yes",#REF!="Yes"),"Yes","No")</f>
        <v>#REF!</v>
      </c>
      <c r="T626" s="2"/>
    </row>
    <row r="627" spans="1:20" ht="25.5" customHeight="1">
      <c r="A627" s="12">
        <f t="shared" ref="A627:A635" si="68">A626+1</f>
        <v>349</v>
      </c>
      <c r="B627" s="1"/>
      <c r="C627" s="43" t="str">
        <f t="shared" si="67"/>
        <v>B.UUID.349</v>
      </c>
      <c r="D627" s="14" t="s">
        <v>830</v>
      </c>
      <c r="E627" s="14" t="s">
        <v>96</v>
      </c>
      <c r="F627" s="14" t="s">
        <v>537</v>
      </c>
      <c r="G627" s="14" t="s">
        <v>538</v>
      </c>
      <c r="H627" s="16" t="s">
        <v>831</v>
      </c>
      <c r="I627" s="17" t="s">
        <v>60</v>
      </c>
      <c r="J627" s="16" t="s">
        <v>98</v>
      </c>
      <c r="K627" s="17" t="s">
        <v>829</v>
      </c>
      <c r="L627" s="17" t="s">
        <v>21</v>
      </c>
      <c r="M627" s="22" t="str">
        <f>"Démandé si pour question " &amp;C626&amp; ", Réponse =/= 3. Totalement indisponible"</f>
        <v>Démandé si pour question B.UUID.348, Réponse =/= 3. Totalement indisponible</v>
      </c>
      <c r="N627" s="17" t="s">
        <v>21</v>
      </c>
      <c r="O627" s="17" t="s">
        <v>24</v>
      </c>
      <c r="P627" s="17" t="s">
        <v>21</v>
      </c>
      <c r="Q627" s="17" t="s">
        <v>25</v>
      </c>
      <c r="R627" s="18" t="s">
        <v>26</v>
      </c>
      <c r="S627" s="18" t="e">
        <f>IF(OR(#REF!="Yes",#REF!="Yes",#REF!="Yes",#REF!="Yes",#REF!="Yes",#REF!="Yes",#REF!="Yes",#REF!="Yes",#REF!="Yes"),"Yes","No")</f>
        <v>#REF!</v>
      </c>
      <c r="T627" s="2"/>
    </row>
    <row r="628" spans="1:20" ht="25.5" customHeight="1">
      <c r="A628" s="12">
        <f t="shared" si="68"/>
        <v>350</v>
      </c>
      <c r="B628" s="1"/>
      <c r="C628" s="43" t="str">
        <f t="shared" si="67"/>
        <v>B.UUID.350</v>
      </c>
      <c r="D628" s="14" t="s">
        <v>832</v>
      </c>
      <c r="E628" s="14" t="s">
        <v>96</v>
      </c>
      <c r="F628" s="14" t="s">
        <v>537</v>
      </c>
      <c r="G628" s="14" t="s">
        <v>538</v>
      </c>
      <c r="H628" s="16" t="s">
        <v>833</v>
      </c>
      <c r="I628" s="17" t="s">
        <v>60</v>
      </c>
      <c r="J628" s="16" t="s">
        <v>98</v>
      </c>
      <c r="K628" s="17" t="s">
        <v>829</v>
      </c>
      <c r="L628" s="17" t="s">
        <v>21</v>
      </c>
      <c r="M628" s="22" t="str">
        <f>"Démandé si pour question " &amp;C627&amp; ", Réponse = 1.Oui."</f>
        <v>Démandé si pour question B.UUID.349, Réponse = 1.Oui.</v>
      </c>
      <c r="N628" s="17" t="s">
        <v>21</v>
      </c>
      <c r="O628" s="17" t="s">
        <v>24</v>
      </c>
      <c r="P628" s="17" t="s">
        <v>21</v>
      </c>
      <c r="Q628" s="17" t="s">
        <v>25</v>
      </c>
      <c r="R628" s="18" t="s">
        <v>26</v>
      </c>
      <c r="S628" s="18" t="e">
        <f>IF(OR(#REF!="Yes",#REF!="Yes",#REF!="Yes",#REF!="Yes",#REF!="Yes",#REF!="Yes",#REF!="Yes",#REF!="Yes",#REF!="Yes"),"Yes","No")</f>
        <v>#REF!</v>
      </c>
      <c r="T628" s="2"/>
    </row>
    <row r="629" spans="1:20" ht="25.5" customHeight="1">
      <c r="A629" s="12">
        <f t="shared" si="68"/>
        <v>351</v>
      </c>
      <c r="B629" s="1"/>
      <c r="C629" s="43" t="str">
        <f t="shared" si="67"/>
        <v>B.UUID.351</v>
      </c>
      <c r="D629" s="14" t="s">
        <v>834</v>
      </c>
      <c r="E629" s="14" t="s">
        <v>119</v>
      </c>
      <c r="F629" s="14" t="s">
        <v>537</v>
      </c>
      <c r="G629" s="14" t="s">
        <v>538</v>
      </c>
      <c r="H629" s="16" t="s">
        <v>835</v>
      </c>
      <c r="I629" s="17" t="s">
        <v>119</v>
      </c>
      <c r="J629" s="16" t="s">
        <v>120</v>
      </c>
      <c r="K629" s="17" t="s">
        <v>829</v>
      </c>
      <c r="L629" s="17" t="s">
        <v>21</v>
      </c>
      <c r="M629" s="22" t="str">
        <f>"Démandé si pour question " &amp;C628&amp; ", Réponse = 2.Non."</f>
        <v>Démandé si pour question B.UUID.350, Réponse = 2.Non.</v>
      </c>
      <c r="N629" s="17" t="s">
        <v>21</v>
      </c>
      <c r="O629" s="17" t="s">
        <v>24</v>
      </c>
      <c r="P629" s="17" t="s">
        <v>21</v>
      </c>
      <c r="Q629" s="17" t="s">
        <v>25</v>
      </c>
      <c r="R629" s="18" t="s">
        <v>26</v>
      </c>
      <c r="S629" s="18" t="e">
        <f>IF(OR(#REF!="Yes",#REF!="Yes",#REF!="Yes",#REF!="Yes",#REF!="Yes",#REF!="Yes",#REF!="Yes",#REF!="Yes",#REF!="Yes"),"Yes","No")</f>
        <v>#REF!</v>
      </c>
      <c r="T629" s="2"/>
    </row>
    <row r="630" spans="1:20" ht="25.5" customHeight="1">
      <c r="A630" s="12">
        <f t="shared" si="68"/>
        <v>352</v>
      </c>
      <c r="B630" s="1"/>
      <c r="C630" s="43" t="str">
        <f t="shared" si="67"/>
        <v>B.UUID.352</v>
      </c>
      <c r="D630" s="14" t="s">
        <v>836</v>
      </c>
      <c r="E630" s="14" t="s">
        <v>119</v>
      </c>
      <c r="F630" s="14" t="s">
        <v>537</v>
      </c>
      <c r="G630" s="14" t="s">
        <v>538</v>
      </c>
      <c r="H630" s="16" t="s">
        <v>837</v>
      </c>
      <c r="I630" s="17" t="s">
        <v>119</v>
      </c>
      <c r="J630" s="16" t="s">
        <v>120</v>
      </c>
      <c r="K630" s="17" t="s">
        <v>829</v>
      </c>
      <c r="L630" s="17" t="s">
        <v>21</v>
      </c>
      <c r="M630" s="22" t="str">
        <f>"Démandé si pour question " &amp;C627&amp; ", Réponse = 1.Oui."</f>
        <v>Démandé si pour question B.UUID.349, Réponse = 1.Oui.</v>
      </c>
      <c r="N630" s="17" t="s">
        <v>21</v>
      </c>
      <c r="O630" s="17" t="s">
        <v>24</v>
      </c>
      <c r="P630" s="17" t="s">
        <v>21</v>
      </c>
      <c r="Q630" s="17" t="s">
        <v>25</v>
      </c>
      <c r="R630" s="18" t="s">
        <v>26</v>
      </c>
      <c r="S630" s="18" t="e">
        <f>IF(OR(#REF!="Yes",#REF!="Yes",#REF!="Yes",#REF!="Yes",#REF!="Yes",#REF!="Yes",#REF!="Yes",#REF!="Yes",#REF!="Yes"),"Yes","No")</f>
        <v>#REF!</v>
      </c>
      <c r="T630" s="2"/>
    </row>
    <row r="631" spans="1:20" ht="25.5" customHeight="1">
      <c r="A631" s="12">
        <f t="shared" si="68"/>
        <v>353</v>
      </c>
      <c r="B631" s="1"/>
      <c r="C631" s="43" t="str">
        <f t="shared" si="67"/>
        <v>B.UUID.353</v>
      </c>
      <c r="D631" s="25" t="s">
        <v>838</v>
      </c>
      <c r="E631" s="14" t="s">
        <v>121</v>
      </c>
      <c r="F631" s="14" t="s">
        <v>151</v>
      </c>
      <c r="G631" s="14" t="s">
        <v>125</v>
      </c>
      <c r="H631" s="16" t="s">
        <v>122</v>
      </c>
      <c r="I631" s="17" t="s">
        <v>121</v>
      </c>
      <c r="J631" s="16"/>
      <c r="K631" s="17" t="s">
        <v>829</v>
      </c>
      <c r="L631" s="17" t="s">
        <v>21</v>
      </c>
      <c r="M631" s="22"/>
      <c r="N631" s="17" t="s">
        <v>21</v>
      </c>
      <c r="O631" s="17" t="s">
        <v>21</v>
      </c>
      <c r="P631" s="17" t="s">
        <v>21</v>
      </c>
      <c r="Q631" s="17" t="s">
        <v>25</v>
      </c>
      <c r="R631" s="18" t="s">
        <v>26</v>
      </c>
      <c r="S631" s="18" t="s">
        <v>21</v>
      </c>
      <c r="T631" s="2"/>
    </row>
    <row r="632" spans="1:20" ht="25.5" customHeight="1">
      <c r="A632" s="12">
        <f t="shared" si="68"/>
        <v>354</v>
      </c>
      <c r="B632" s="1"/>
      <c r="C632" s="43" t="str">
        <f t="shared" si="67"/>
        <v>B.UUID.354</v>
      </c>
      <c r="D632" s="14" t="s">
        <v>839</v>
      </c>
      <c r="E632" s="14" t="s">
        <v>121</v>
      </c>
      <c r="F632" s="14" t="s">
        <v>151</v>
      </c>
      <c r="G632" s="14" t="s">
        <v>125</v>
      </c>
      <c r="H632" s="16" t="s">
        <v>123</v>
      </c>
      <c r="I632" s="17" t="s">
        <v>121</v>
      </c>
      <c r="J632" s="16"/>
      <c r="K632" s="17" t="s">
        <v>829</v>
      </c>
      <c r="L632" s="17" t="s">
        <v>21</v>
      </c>
      <c r="M632" s="22"/>
      <c r="N632" s="17" t="s">
        <v>21</v>
      </c>
      <c r="O632" s="17" t="s">
        <v>21</v>
      </c>
      <c r="P632" s="17" t="s">
        <v>21</v>
      </c>
      <c r="Q632" s="17" t="s">
        <v>25</v>
      </c>
      <c r="R632" s="18" t="s">
        <v>26</v>
      </c>
      <c r="S632" s="18" t="s">
        <v>21</v>
      </c>
      <c r="T632" s="2"/>
    </row>
    <row r="633" spans="1:20" ht="25.5" customHeight="1">
      <c r="A633" s="12">
        <f t="shared" si="68"/>
        <v>355</v>
      </c>
      <c r="B633" s="1"/>
      <c r="C633" s="43" t="str">
        <f t="shared" si="67"/>
        <v>B.UUID.355</v>
      </c>
      <c r="D633" s="14" t="s">
        <v>840</v>
      </c>
      <c r="E633" s="14" t="s">
        <v>119</v>
      </c>
      <c r="F633" s="14" t="s">
        <v>151</v>
      </c>
      <c r="G633" s="14" t="s">
        <v>125</v>
      </c>
      <c r="H633" s="16" t="s">
        <v>841</v>
      </c>
      <c r="I633" s="17" t="s">
        <v>119</v>
      </c>
      <c r="J633" s="16" t="s">
        <v>120</v>
      </c>
      <c r="K633" s="17" t="s">
        <v>148</v>
      </c>
      <c r="L633" s="17" t="s">
        <v>21</v>
      </c>
      <c r="M633" s="22" t="str">
        <f>"Démandé si pour question " &amp;C627&amp; ", Réponse = 1.Oui."</f>
        <v>Démandé si pour question B.UUID.349, Réponse = 1.Oui.</v>
      </c>
      <c r="N633" s="17" t="s">
        <v>21</v>
      </c>
      <c r="O633" s="17" t="s">
        <v>24</v>
      </c>
      <c r="P633" s="17" t="s">
        <v>21</v>
      </c>
      <c r="Q633" s="17" t="s">
        <v>25</v>
      </c>
      <c r="R633" s="18" t="s">
        <v>26</v>
      </c>
      <c r="S633" s="18" t="s">
        <v>21</v>
      </c>
      <c r="T633" s="2"/>
    </row>
    <row r="634" spans="1:20" ht="25.5" customHeight="1">
      <c r="A634" s="12">
        <f t="shared" si="68"/>
        <v>356</v>
      </c>
      <c r="B634" s="1"/>
      <c r="C634" s="43" t="str">
        <f t="shared" si="67"/>
        <v>B.UUID.356</v>
      </c>
      <c r="D634" s="14" t="s">
        <v>842</v>
      </c>
      <c r="E634" s="14" t="s">
        <v>119</v>
      </c>
      <c r="F634" s="14" t="s">
        <v>537</v>
      </c>
      <c r="G634" s="14" t="s">
        <v>538</v>
      </c>
      <c r="H634" s="16" t="s">
        <v>843</v>
      </c>
      <c r="I634" s="17" t="s">
        <v>119</v>
      </c>
      <c r="J634" s="16" t="s">
        <v>120</v>
      </c>
      <c r="K634" s="17" t="s">
        <v>829</v>
      </c>
      <c r="L634" s="17" t="s">
        <v>21</v>
      </c>
      <c r="M634" s="22" t="str">
        <f>"Démandé si pour question " &amp;C627&amp; ", Réponse = 1.Oui."</f>
        <v>Démandé si pour question B.UUID.349, Réponse = 1.Oui.</v>
      </c>
      <c r="N634" s="17" t="s">
        <v>21</v>
      </c>
      <c r="O634" s="17" t="s">
        <v>24</v>
      </c>
      <c r="P634" s="17" t="s">
        <v>21</v>
      </c>
      <c r="Q634" s="17" t="s">
        <v>25</v>
      </c>
      <c r="R634" s="18" t="s">
        <v>26</v>
      </c>
      <c r="S634" s="18" t="e">
        <f>IF(OR(#REF!="Yes",#REF!="Yes",#REF!="Yes",#REF!="Yes",#REF!="Yes",#REF!="Yes",#REF!="Yes",#REF!="Yes",#REF!="Yes"),"Yes","No")</f>
        <v>#REF!</v>
      </c>
      <c r="T634" s="2"/>
    </row>
    <row r="635" spans="1:20" ht="25.5" customHeight="1" thickBot="1">
      <c r="A635" s="12">
        <f t="shared" si="68"/>
        <v>357</v>
      </c>
      <c r="B635" s="1"/>
      <c r="C635" s="43" t="str">
        <f t="shared" si="67"/>
        <v>B.UUID.357</v>
      </c>
      <c r="D635" s="14" t="s">
        <v>844</v>
      </c>
      <c r="E635" s="14" t="s">
        <v>119</v>
      </c>
      <c r="F635" s="14" t="s">
        <v>537</v>
      </c>
      <c r="G635" s="14" t="s">
        <v>538</v>
      </c>
      <c r="H635" s="16" t="s">
        <v>845</v>
      </c>
      <c r="I635" s="17" t="s">
        <v>119</v>
      </c>
      <c r="J635" s="16" t="s">
        <v>120</v>
      </c>
      <c r="K635" s="17" t="s">
        <v>829</v>
      </c>
      <c r="L635" s="17" t="s">
        <v>21</v>
      </c>
      <c r="M635" s="22" t="str">
        <f>"Démandé si pour question " &amp;C627&amp; ", Réponse = 1.Oui."</f>
        <v>Démandé si pour question B.UUID.349, Réponse = 1.Oui.</v>
      </c>
      <c r="N635" s="17" t="s">
        <v>21</v>
      </c>
      <c r="O635" s="17" t="s">
        <v>24</v>
      </c>
      <c r="P635" s="17" t="s">
        <v>21</v>
      </c>
      <c r="Q635" s="17" t="s">
        <v>25</v>
      </c>
      <c r="R635" s="18" t="s">
        <v>26</v>
      </c>
      <c r="S635" s="18" t="e">
        <f>IF(OR(#REF!="Yes",#REF!="Yes",#REF!="Yes",#REF!="Yes",#REF!="Yes",#REF!="Yes",#REF!="Yes",#REF!="Yes",#REF!="Yes"),"Yes","No")</f>
        <v>#REF!</v>
      </c>
      <c r="T635" s="2"/>
    </row>
    <row r="636" spans="1:20" ht="15" thickBot="1">
      <c r="A636" s="12"/>
      <c r="B636" s="1"/>
      <c r="C636" s="38" t="s">
        <v>846</v>
      </c>
      <c r="D636" s="39"/>
      <c r="E636" s="39"/>
      <c r="F636" s="39"/>
      <c r="G636" s="39"/>
      <c r="H636" s="40"/>
      <c r="I636" s="41"/>
      <c r="J636" s="41"/>
      <c r="K636" s="39"/>
      <c r="L636" s="39"/>
      <c r="M636" s="41"/>
      <c r="N636" s="39"/>
      <c r="O636" s="39"/>
      <c r="P636" s="39"/>
      <c r="Q636" s="39"/>
      <c r="R636" s="42"/>
      <c r="S636" s="42"/>
      <c r="T636" s="2"/>
    </row>
    <row r="637" spans="1:20" ht="25.5" customHeight="1">
      <c r="A637" s="12">
        <f>A635+1</f>
        <v>358</v>
      </c>
      <c r="B637" s="1"/>
      <c r="C637" s="43" t="str">
        <f t="shared" si="67"/>
        <v>B.UUID.358</v>
      </c>
      <c r="D637" s="25" t="s">
        <v>847</v>
      </c>
      <c r="E637" s="14" t="s">
        <v>117</v>
      </c>
      <c r="F637" s="14" t="s">
        <v>537</v>
      </c>
      <c r="G637" s="14" t="s">
        <v>538</v>
      </c>
      <c r="H637" s="16" t="s">
        <v>848</v>
      </c>
      <c r="I637" s="17" t="s">
        <v>60</v>
      </c>
      <c r="J637" s="16" t="s">
        <v>118</v>
      </c>
      <c r="K637" s="17" t="s">
        <v>829</v>
      </c>
      <c r="L637" s="17" t="s">
        <v>21</v>
      </c>
      <c r="M637" s="22" t="s">
        <v>23</v>
      </c>
      <c r="N637" s="17" t="s">
        <v>21</v>
      </c>
      <c r="O637" s="17" t="s">
        <v>24</v>
      </c>
      <c r="P637" s="17" t="s">
        <v>21</v>
      </c>
      <c r="Q637" s="17" t="s">
        <v>25</v>
      </c>
      <c r="R637" s="18" t="s">
        <v>26</v>
      </c>
      <c r="S637" s="18" t="e">
        <f>IF(OR(#REF!="Yes",#REF!="Yes",#REF!="Yes",#REF!="Yes",#REF!="Yes",#REF!="Yes",#REF!="Yes",#REF!="Yes",#REF!="Yes"),"Yes","No")</f>
        <v>#REF!</v>
      </c>
      <c r="T637" s="2"/>
    </row>
    <row r="638" spans="1:20" ht="25.5" customHeight="1">
      <c r="A638" s="12">
        <f t="shared" ref="A638:A646" si="69">A637+1</f>
        <v>359</v>
      </c>
      <c r="B638" s="1"/>
      <c r="C638" s="43" t="str">
        <f t="shared" si="67"/>
        <v>B.UUID.359</v>
      </c>
      <c r="D638" s="14" t="s">
        <v>849</v>
      </c>
      <c r="E638" s="14" t="s">
        <v>96</v>
      </c>
      <c r="F638" s="14" t="s">
        <v>537</v>
      </c>
      <c r="G638" s="14" t="s">
        <v>538</v>
      </c>
      <c r="H638" s="16" t="s">
        <v>850</v>
      </c>
      <c r="I638" s="17" t="s">
        <v>60</v>
      </c>
      <c r="J638" s="16" t="s">
        <v>98</v>
      </c>
      <c r="K638" s="17" t="s">
        <v>829</v>
      </c>
      <c r="L638" s="17" t="s">
        <v>21</v>
      </c>
      <c r="M638" s="22" t="str">
        <f>"Démandé si pour question " &amp;C637&amp; ", Réponse =/= 3. Totalement indisponible"</f>
        <v>Démandé si pour question B.UUID.358, Réponse =/= 3. Totalement indisponible</v>
      </c>
      <c r="N638" s="17" t="s">
        <v>21</v>
      </c>
      <c r="O638" s="17" t="s">
        <v>24</v>
      </c>
      <c r="P638" s="17" t="s">
        <v>21</v>
      </c>
      <c r="Q638" s="17" t="s">
        <v>25</v>
      </c>
      <c r="R638" s="18" t="s">
        <v>26</v>
      </c>
      <c r="S638" s="18" t="e">
        <f>IF(OR(#REF!="Yes",#REF!="Yes",#REF!="Yes",#REF!="Yes",#REF!="Yes",#REF!="Yes",#REF!="Yes",#REF!="Yes",#REF!="Yes"),"Yes","No")</f>
        <v>#REF!</v>
      </c>
      <c r="T638" s="2"/>
    </row>
    <row r="639" spans="1:20" ht="25.5" customHeight="1">
      <c r="A639" s="12">
        <f t="shared" si="69"/>
        <v>360</v>
      </c>
      <c r="B639" s="1"/>
      <c r="C639" s="43" t="str">
        <f t="shared" si="67"/>
        <v>B.UUID.360</v>
      </c>
      <c r="D639" s="14" t="s">
        <v>851</v>
      </c>
      <c r="E639" s="14" t="s">
        <v>96</v>
      </c>
      <c r="F639" s="14" t="s">
        <v>537</v>
      </c>
      <c r="G639" s="14" t="s">
        <v>538</v>
      </c>
      <c r="H639" s="16" t="s">
        <v>852</v>
      </c>
      <c r="I639" s="17" t="s">
        <v>60</v>
      </c>
      <c r="J639" s="16" t="s">
        <v>98</v>
      </c>
      <c r="K639" s="17" t="s">
        <v>829</v>
      </c>
      <c r="L639" s="17" t="s">
        <v>21</v>
      </c>
      <c r="M639" s="22" t="str">
        <f>"Démandé si pour question " &amp;C638&amp; ", Réponse = 1.Oui."</f>
        <v>Démandé si pour question B.UUID.359, Réponse = 1.Oui.</v>
      </c>
      <c r="N639" s="17" t="s">
        <v>21</v>
      </c>
      <c r="O639" s="17" t="s">
        <v>24</v>
      </c>
      <c r="P639" s="17" t="s">
        <v>21</v>
      </c>
      <c r="Q639" s="17" t="s">
        <v>25</v>
      </c>
      <c r="R639" s="18" t="s">
        <v>26</v>
      </c>
      <c r="S639" s="18" t="e">
        <f>IF(OR(#REF!="Yes",#REF!="Yes",#REF!="Yes",#REF!="Yes",#REF!="Yes",#REF!="Yes",#REF!="Yes",#REF!="Yes",#REF!="Yes"),"Yes","No")</f>
        <v>#REF!</v>
      </c>
      <c r="T639" s="2"/>
    </row>
    <row r="640" spans="1:20" ht="25.5" customHeight="1">
      <c r="A640" s="12">
        <f t="shared" si="69"/>
        <v>361</v>
      </c>
      <c r="B640" s="1"/>
      <c r="C640" s="43" t="str">
        <f t="shared" si="67"/>
        <v>B.UUID.361</v>
      </c>
      <c r="D640" s="14" t="s">
        <v>853</v>
      </c>
      <c r="E640" s="14" t="s">
        <v>119</v>
      </c>
      <c r="F640" s="14" t="s">
        <v>537</v>
      </c>
      <c r="G640" s="14" t="s">
        <v>538</v>
      </c>
      <c r="H640" s="16" t="s">
        <v>854</v>
      </c>
      <c r="I640" s="17" t="s">
        <v>119</v>
      </c>
      <c r="J640" s="16" t="s">
        <v>120</v>
      </c>
      <c r="K640" s="17" t="s">
        <v>829</v>
      </c>
      <c r="L640" s="17" t="s">
        <v>21</v>
      </c>
      <c r="M640" s="22" t="str">
        <f>"Démandé si pour question " &amp;C639&amp; ", Réponse = 2.Non."</f>
        <v>Démandé si pour question B.UUID.360, Réponse = 2.Non.</v>
      </c>
      <c r="N640" s="17" t="s">
        <v>21</v>
      </c>
      <c r="O640" s="17" t="s">
        <v>24</v>
      </c>
      <c r="P640" s="17" t="s">
        <v>21</v>
      </c>
      <c r="Q640" s="17" t="s">
        <v>25</v>
      </c>
      <c r="R640" s="18" t="s">
        <v>26</v>
      </c>
      <c r="S640" s="18" t="e">
        <f>IF(OR(#REF!="Yes",#REF!="Yes",#REF!="Yes",#REF!="Yes",#REF!="Yes",#REF!="Yes",#REF!="Yes",#REF!="Yes",#REF!="Yes"),"Yes","No")</f>
        <v>#REF!</v>
      </c>
      <c r="T640" s="2"/>
    </row>
    <row r="641" spans="1:20" ht="25.5" customHeight="1">
      <c r="A641" s="12">
        <f t="shared" si="69"/>
        <v>362</v>
      </c>
      <c r="B641" s="1"/>
      <c r="C641" s="43" t="str">
        <f t="shared" si="67"/>
        <v>B.UUID.362</v>
      </c>
      <c r="D641" s="14" t="s">
        <v>855</v>
      </c>
      <c r="E641" s="14" t="s">
        <v>119</v>
      </c>
      <c r="F641" s="14" t="s">
        <v>537</v>
      </c>
      <c r="G641" s="14" t="s">
        <v>538</v>
      </c>
      <c r="H641" s="16" t="s">
        <v>856</v>
      </c>
      <c r="I641" s="17" t="s">
        <v>119</v>
      </c>
      <c r="J641" s="16" t="s">
        <v>120</v>
      </c>
      <c r="K641" s="17" t="s">
        <v>829</v>
      </c>
      <c r="L641" s="17" t="s">
        <v>21</v>
      </c>
      <c r="M641" s="22" t="str">
        <f>"Démandé si pour question " &amp;C638&amp; ", Réponse = 1.Oui."</f>
        <v>Démandé si pour question B.UUID.359, Réponse = 1.Oui.</v>
      </c>
      <c r="N641" s="17" t="s">
        <v>21</v>
      </c>
      <c r="O641" s="17" t="s">
        <v>24</v>
      </c>
      <c r="P641" s="17" t="s">
        <v>21</v>
      </c>
      <c r="Q641" s="17" t="s">
        <v>25</v>
      </c>
      <c r="R641" s="18" t="s">
        <v>26</v>
      </c>
      <c r="S641" s="18" t="e">
        <f>IF(OR(#REF!="Yes",#REF!="Yes",#REF!="Yes",#REF!="Yes",#REF!="Yes",#REF!="Yes",#REF!="Yes",#REF!="Yes",#REF!="Yes"),"Yes","No")</f>
        <v>#REF!</v>
      </c>
      <c r="T641" s="2"/>
    </row>
    <row r="642" spans="1:20" ht="25.5" customHeight="1">
      <c r="A642" s="12">
        <f t="shared" si="69"/>
        <v>363</v>
      </c>
      <c r="B642" s="1"/>
      <c r="C642" s="43" t="str">
        <f t="shared" si="67"/>
        <v>B.UUID.363</v>
      </c>
      <c r="D642" s="25" t="s">
        <v>857</v>
      </c>
      <c r="E642" s="14" t="s">
        <v>121</v>
      </c>
      <c r="F642" s="14" t="s">
        <v>151</v>
      </c>
      <c r="G642" s="14" t="s">
        <v>125</v>
      </c>
      <c r="H642" s="16" t="s">
        <v>122</v>
      </c>
      <c r="I642" s="17" t="s">
        <v>121</v>
      </c>
      <c r="J642" s="16"/>
      <c r="K642" s="17" t="s">
        <v>829</v>
      </c>
      <c r="L642" s="17" t="s">
        <v>21</v>
      </c>
      <c r="M642" s="22"/>
      <c r="N642" s="17" t="s">
        <v>21</v>
      </c>
      <c r="O642" s="17" t="s">
        <v>21</v>
      </c>
      <c r="P642" s="17" t="s">
        <v>21</v>
      </c>
      <c r="Q642" s="17" t="s">
        <v>25</v>
      </c>
      <c r="R642" s="18" t="s">
        <v>26</v>
      </c>
      <c r="S642" s="18" t="s">
        <v>21</v>
      </c>
      <c r="T642" s="2"/>
    </row>
    <row r="643" spans="1:20" ht="25.5" customHeight="1">
      <c r="A643" s="12">
        <f t="shared" si="69"/>
        <v>364</v>
      </c>
      <c r="B643" s="1"/>
      <c r="C643" s="43" t="str">
        <f t="shared" si="67"/>
        <v>B.UUID.364</v>
      </c>
      <c r="D643" s="14" t="s">
        <v>858</v>
      </c>
      <c r="E643" s="14" t="s">
        <v>121</v>
      </c>
      <c r="F643" s="14" t="s">
        <v>151</v>
      </c>
      <c r="G643" s="14" t="s">
        <v>125</v>
      </c>
      <c r="H643" s="16" t="s">
        <v>123</v>
      </c>
      <c r="I643" s="17" t="s">
        <v>121</v>
      </c>
      <c r="J643" s="16"/>
      <c r="K643" s="17" t="s">
        <v>829</v>
      </c>
      <c r="L643" s="17" t="s">
        <v>21</v>
      </c>
      <c r="M643" s="22"/>
      <c r="N643" s="17" t="s">
        <v>21</v>
      </c>
      <c r="O643" s="17" t="s">
        <v>21</v>
      </c>
      <c r="P643" s="17" t="s">
        <v>21</v>
      </c>
      <c r="Q643" s="17" t="s">
        <v>25</v>
      </c>
      <c r="R643" s="18" t="s">
        <v>26</v>
      </c>
      <c r="S643" s="18" t="s">
        <v>21</v>
      </c>
      <c r="T643" s="2"/>
    </row>
    <row r="644" spans="1:20" ht="25.5" customHeight="1">
      <c r="A644" s="12">
        <f t="shared" si="69"/>
        <v>365</v>
      </c>
      <c r="B644" s="1"/>
      <c r="C644" s="43" t="str">
        <f t="shared" si="67"/>
        <v>B.UUID.365</v>
      </c>
      <c r="D644" s="14" t="s">
        <v>859</v>
      </c>
      <c r="E644" s="14" t="s">
        <v>119</v>
      </c>
      <c r="F644" s="14" t="s">
        <v>151</v>
      </c>
      <c r="G644" s="14" t="s">
        <v>125</v>
      </c>
      <c r="H644" s="16" t="s">
        <v>860</v>
      </c>
      <c r="I644" s="17" t="s">
        <v>119</v>
      </c>
      <c r="J644" s="16" t="s">
        <v>120</v>
      </c>
      <c r="K644" s="17" t="s">
        <v>148</v>
      </c>
      <c r="L644" s="17" t="s">
        <v>21</v>
      </c>
      <c r="M644" s="22" t="str">
        <f>"Démandé si pour question " &amp;C638&amp; ", Réponse = 1.Oui."</f>
        <v>Démandé si pour question B.UUID.359, Réponse = 1.Oui.</v>
      </c>
      <c r="N644" s="17" t="s">
        <v>21</v>
      </c>
      <c r="O644" s="17" t="s">
        <v>24</v>
      </c>
      <c r="P644" s="17" t="s">
        <v>21</v>
      </c>
      <c r="Q644" s="17" t="s">
        <v>25</v>
      </c>
      <c r="R644" s="18" t="s">
        <v>26</v>
      </c>
      <c r="S644" s="18" t="s">
        <v>21</v>
      </c>
      <c r="T644" s="2"/>
    </row>
    <row r="645" spans="1:20" ht="25.5" customHeight="1">
      <c r="A645" s="12">
        <f t="shared" si="69"/>
        <v>366</v>
      </c>
      <c r="B645" s="1"/>
      <c r="C645" s="43" t="str">
        <f t="shared" si="67"/>
        <v>B.UUID.366</v>
      </c>
      <c r="D645" s="14" t="s">
        <v>861</v>
      </c>
      <c r="E645" s="14" t="s">
        <v>119</v>
      </c>
      <c r="F645" s="14" t="s">
        <v>537</v>
      </c>
      <c r="G645" s="14" t="s">
        <v>538</v>
      </c>
      <c r="H645" s="16" t="s">
        <v>862</v>
      </c>
      <c r="I645" s="17" t="s">
        <v>119</v>
      </c>
      <c r="J645" s="16" t="s">
        <v>120</v>
      </c>
      <c r="K645" s="17" t="s">
        <v>829</v>
      </c>
      <c r="L645" s="17" t="s">
        <v>21</v>
      </c>
      <c r="M645" s="22" t="str">
        <f>"Démandé si pour question " &amp;C638&amp; ", Réponse = 1.Oui."</f>
        <v>Démandé si pour question B.UUID.359, Réponse = 1.Oui.</v>
      </c>
      <c r="N645" s="17" t="s">
        <v>21</v>
      </c>
      <c r="O645" s="17" t="s">
        <v>24</v>
      </c>
      <c r="P645" s="17" t="s">
        <v>21</v>
      </c>
      <c r="Q645" s="17" t="s">
        <v>25</v>
      </c>
      <c r="R645" s="18" t="s">
        <v>26</v>
      </c>
      <c r="S645" s="18" t="e">
        <f>IF(OR(#REF!="Yes",#REF!="Yes",#REF!="Yes",#REF!="Yes",#REF!="Yes",#REF!="Yes",#REF!="Yes",#REF!="Yes",#REF!="Yes"),"Yes","No")</f>
        <v>#REF!</v>
      </c>
      <c r="T645" s="2"/>
    </row>
    <row r="646" spans="1:20" ht="25.5" customHeight="1" thickBot="1">
      <c r="A646" s="12">
        <f t="shared" si="69"/>
        <v>367</v>
      </c>
      <c r="B646" s="1"/>
      <c r="C646" s="43" t="str">
        <f t="shared" si="67"/>
        <v>B.UUID.367</v>
      </c>
      <c r="D646" s="14" t="s">
        <v>863</v>
      </c>
      <c r="E646" s="14" t="s">
        <v>119</v>
      </c>
      <c r="F646" s="14" t="s">
        <v>537</v>
      </c>
      <c r="G646" s="14" t="s">
        <v>538</v>
      </c>
      <c r="H646" s="16" t="s">
        <v>864</v>
      </c>
      <c r="I646" s="17" t="s">
        <v>119</v>
      </c>
      <c r="J646" s="16" t="s">
        <v>120</v>
      </c>
      <c r="K646" s="17" t="s">
        <v>829</v>
      </c>
      <c r="L646" s="17" t="s">
        <v>21</v>
      </c>
      <c r="M646" s="22" t="str">
        <f>"Démandé si pour question " &amp;C638&amp; ", Réponse = 1.Oui."</f>
        <v>Démandé si pour question B.UUID.359, Réponse = 1.Oui.</v>
      </c>
      <c r="N646" s="17" t="s">
        <v>21</v>
      </c>
      <c r="O646" s="17" t="s">
        <v>24</v>
      </c>
      <c r="P646" s="17" t="s">
        <v>21</v>
      </c>
      <c r="Q646" s="17" t="s">
        <v>25</v>
      </c>
      <c r="R646" s="18" t="s">
        <v>26</v>
      </c>
      <c r="S646" s="18" t="e">
        <f>IF(OR(#REF!="Yes",#REF!="Yes",#REF!="Yes",#REF!="Yes",#REF!="Yes",#REF!="Yes",#REF!="Yes",#REF!="Yes",#REF!="Yes"),"Yes","No")</f>
        <v>#REF!</v>
      </c>
      <c r="T646" s="2"/>
    </row>
    <row r="647" spans="1:20" ht="15" thickBot="1">
      <c r="A647" s="12"/>
      <c r="B647" s="1"/>
      <c r="C647" s="38" t="s">
        <v>865</v>
      </c>
      <c r="D647" s="39"/>
      <c r="E647" s="51"/>
      <c r="F647" s="39"/>
      <c r="G647" s="39"/>
      <c r="H647" s="40"/>
      <c r="I647" s="41"/>
      <c r="J647" s="41"/>
      <c r="K647" s="39"/>
      <c r="L647" s="39"/>
      <c r="M647" s="41"/>
      <c r="N647" s="39"/>
      <c r="O647" s="39"/>
      <c r="P647" s="39"/>
      <c r="Q647" s="39"/>
      <c r="R647" s="42"/>
      <c r="S647" s="42"/>
      <c r="T647" s="2"/>
    </row>
    <row r="648" spans="1:20" ht="23.5" customHeight="1">
      <c r="A648" s="12">
        <f>A646+1</f>
        <v>368</v>
      </c>
      <c r="B648" s="1"/>
      <c r="C648" s="43" t="str">
        <f t="shared" si="67"/>
        <v>B.UUID.368</v>
      </c>
      <c r="D648" s="25" t="s">
        <v>866</v>
      </c>
      <c r="E648" s="14" t="s">
        <v>117</v>
      </c>
      <c r="F648" s="14" t="s">
        <v>537</v>
      </c>
      <c r="G648" s="14" t="s">
        <v>538</v>
      </c>
      <c r="H648" s="25" t="s">
        <v>867</v>
      </c>
      <c r="I648" s="17" t="s">
        <v>60</v>
      </c>
      <c r="J648" s="16" t="s">
        <v>118</v>
      </c>
      <c r="K648" s="17" t="s">
        <v>829</v>
      </c>
      <c r="L648" s="17" t="s">
        <v>21</v>
      </c>
      <c r="M648" s="22" t="s">
        <v>23</v>
      </c>
      <c r="N648" s="17" t="s">
        <v>21</v>
      </c>
      <c r="O648" s="17" t="s">
        <v>24</v>
      </c>
      <c r="P648" s="17" t="s">
        <v>21</v>
      </c>
      <c r="Q648" s="17" t="s">
        <v>25</v>
      </c>
      <c r="R648" s="18" t="s">
        <v>26</v>
      </c>
      <c r="S648" s="18" t="e">
        <f>IF(OR(#REF!="Yes",#REF!="Yes",#REF!="Yes",#REF!="Yes",#REF!="Yes",#REF!="Yes",#REF!="Yes",#REF!="Yes",#REF!="Yes"),"Yes","No")</f>
        <v>#REF!</v>
      </c>
      <c r="T648" s="2"/>
    </row>
    <row r="649" spans="1:20" ht="23.5" customHeight="1">
      <c r="A649" s="12">
        <f t="shared" ref="A649:A657" si="70">A648+1</f>
        <v>369</v>
      </c>
      <c r="B649" s="1"/>
      <c r="C649" s="43" t="str">
        <f t="shared" si="67"/>
        <v>B.UUID.369</v>
      </c>
      <c r="D649" s="14" t="s">
        <v>868</v>
      </c>
      <c r="E649" s="14" t="s">
        <v>96</v>
      </c>
      <c r="F649" s="14" t="s">
        <v>537</v>
      </c>
      <c r="G649" s="14" t="s">
        <v>538</v>
      </c>
      <c r="H649" s="25" t="s">
        <v>869</v>
      </c>
      <c r="I649" s="17" t="s">
        <v>60</v>
      </c>
      <c r="J649" s="16" t="s">
        <v>98</v>
      </c>
      <c r="K649" s="17" t="s">
        <v>829</v>
      </c>
      <c r="L649" s="17" t="s">
        <v>21</v>
      </c>
      <c r="M649" s="22" t="str">
        <f>"Démandé si pour question " &amp;C648&amp; ", Réponse =/= 3. Totalement indisponible"</f>
        <v>Démandé si pour question B.UUID.368, Réponse =/= 3. Totalement indisponible</v>
      </c>
      <c r="N649" s="17" t="s">
        <v>21</v>
      </c>
      <c r="O649" s="17" t="s">
        <v>24</v>
      </c>
      <c r="P649" s="17" t="s">
        <v>21</v>
      </c>
      <c r="Q649" s="17" t="s">
        <v>25</v>
      </c>
      <c r="R649" s="18" t="s">
        <v>26</v>
      </c>
      <c r="S649" s="18" t="e">
        <f>IF(OR(#REF!="Yes",#REF!="Yes",#REF!="Yes",#REF!="Yes",#REF!="Yes",#REF!="Yes",#REF!="Yes",#REF!="Yes",#REF!="Yes"),"Yes","No")</f>
        <v>#REF!</v>
      </c>
      <c r="T649" s="2"/>
    </row>
    <row r="650" spans="1:20" ht="23.5" customHeight="1">
      <c r="A650" s="12">
        <f t="shared" si="70"/>
        <v>370</v>
      </c>
      <c r="B650" s="1"/>
      <c r="C650" s="43" t="str">
        <f t="shared" si="67"/>
        <v>B.UUID.370</v>
      </c>
      <c r="D650" s="14" t="s">
        <v>870</v>
      </c>
      <c r="E650" s="14" t="s">
        <v>96</v>
      </c>
      <c r="F650" s="14" t="s">
        <v>537</v>
      </c>
      <c r="G650" s="14" t="s">
        <v>538</v>
      </c>
      <c r="H650" s="25" t="s">
        <v>871</v>
      </c>
      <c r="I650" s="17" t="s">
        <v>60</v>
      </c>
      <c r="J650" s="16" t="s">
        <v>98</v>
      </c>
      <c r="K650" s="17" t="s">
        <v>829</v>
      </c>
      <c r="L650" s="17" t="s">
        <v>21</v>
      </c>
      <c r="M650" s="22" t="str">
        <f>"Démandé si pour question " &amp;C649&amp; ", Réponse = 1.Oui."</f>
        <v>Démandé si pour question B.UUID.369, Réponse = 1.Oui.</v>
      </c>
      <c r="N650" s="17" t="s">
        <v>21</v>
      </c>
      <c r="O650" s="17" t="s">
        <v>24</v>
      </c>
      <c r="P650" s="17" t="s">
        <v>21</v>
      </c>
      <c r="Q650" s="17" t="s">
        <v>25</v>
      </c>
      <c r="R650" s="18" t="s">
        <v>26</v>
      </c>
      <c r="S650" s="18" t="e">
        <f>IF(OR(#REF!="Yes",#REF!="Yes",#REF!="Yes",#REF!="Yes",#REF!="Yes",#REF!="Yes",#REF!="Yes",#REF!="Yes",#REF!="Yes"),"Yes","No")</f>
        <v>#REF!</v>
      </c>
      <c r="T650" s="2"/>
    </row>
    <row r="651" spans="1:20" ht="23.5" customHeight="1">
      <c r="A651" s="12">
        <f t="shared" si="70"/>
        <v>371</v>
      </c>
      <c r="B651" s="1"/>
      <c r="C651" s="43" t="str">
        <f t="shared" si="67"/>
        <v>B.UUID.371</v>
      </c>
      <c r="D651" s="14" t="s">
        <v>872</v>
      </c>
      <c r="E651" s="14" t="s">
        <v>119</v>
      </c>
      <c r="F651" s="14" t="s">
        <v>537</v>
      </c>
      <c r="G651" s="14" t="s">
        <v>538</v>
      </c>
      <c r="H651" s="25" t="s">
        <v>873</v>
      </c>
      <c r="I651" s="17" t="s">
        <v>119</v>
      </c>
      <c r="J651" s="16" t="s">
        <v>120</v>
      </c>
      <c r="K651" s="17" t="s">
        <v>829</v>
      </c>
      <c r="L651" s="17" t="s">
        <v>21</v>
      </c>
      <c r="M651" s="22" t="str">
        <f>"Démandé si pour question " &amp;C650&amp; ", Réponse = 2.Non."</f>
        <v>Démandé si pour question B.UUID.370, Réponse = 2.Non.</v>
      </c>
      <c r="N651" s="17" t="s">
        <v>21</v>
      </c>
      <c r="O651" s="17" t="s">
        <v>24</v>
      </c>
      <c r="P651" s="17" t="s">
        <v>21</v>
      </c>
      <c r="Q651" s="17" t="s">
        <v>25</v>
      </c>
      <c r="R651" s="18" t="s">
        <v>26</v>
      </c>
      <c r="S651" s="18" t="e">
        <f>IF(OR(#REF!="Yes",#REF!="Yes",#REF!="Yes",#REF!="Yes",#REF!="Yes",#REF!="Yes",#REF!="Yes",#REF!="Yes",#REF!="Yes"),"Yes","No")</f>
        <v>#REF!</v>
      </c>
      <c r="T651" s="2"/>
    </row>
    <row r="652" spans="1:20" ht="23.5" customHeight="1">
      <c r="A652" s="12">
        <f t="shared" si="70"/>
        <v>372</v>
      </c>
      <c r="B652" s="1"/>
      <c r="C652" s="43" t="str">
        <f t="shared" si="67"/>
        <v>B.UUID.372</v>
      </c>
      <c r="D652" s="14" t="s">
        <v>874</v>
      </c>
      <c r="E652" s="14" t="s">
        <v>119</v>
      </c>
      <c r="F652" s="14" t="s">
        <v>537</v>
      </c>
      <c r="G652" s="14" t="s">
        <v>538</v>
      </c>
      <c r="H652" s="25" t="s">
        <v>875</v>
      </c>
      <c r="I652" s="17" t="s">
        <v>119</v>
      </c>
      <c r="J652" s="16" t="s">
        <v>120</v>
      </c>
      <c r="K652" s="17" t="s">
        <v>829</v>
      </c>
      <c r="L652" s="17" t="s">
        <v>21</v>
      </c>
      <c r="M652" s="22" t="str">
        <f>"Démandé si pour question " &amp;C649&amp; ", Réponse = 1.Oui."</f>
        <v>Démandé si pour question B.UUID.369, Réponse = 1.Oui.</v>
      </c>
      <c r="N652" s="17" t="s">
        <v>21</v>
      </c>
      <c r="O652" s="17" t="s">
        <v>24</v>
      </c>
      <c r="P652" s="17" t="s">
        <v>21</v>
      </c>
      <c r="Q652" s="17" t="s">
        <v>25</v>
      </c>
      <c r="R652" s="18" t="s">
        <v>26</v>
      </c>
      <c r="S652" s="18" t="e">
        <f>IF(OR(#REF!="Yes",#REF!="Yes",#REF!="Yes",#REF!="Yes",#REF!="Yes",#REF!="Yes",#REF!="Yes",#REF!="Yes",#REF!="Yes"),"Yes","No")</f>
        <v>#REF!</v>
      </c>
      <c r="T652" s="2"/>
    </row>
    <row r="653" spans="1:20" ht="23.5" customHeight="1">
      <c r="A653" s="12">
        <f t="shared" si="70"/>
        <v>373</v>
      </c>
      <c r="B653" s="1"/>
      <c r="C653" s="43" t="str">
        <f t="shared" si="67"/>
        <v>B.UUID.373</v>
      </c>
      <c r="D653" s="25" t="s">
        <v>876</v>
      </c>
      <c r="E653" s="14" t="s">
        <v>121</v>
      </c>
      <c r="F653" s="14" t="s">
        <v>151</v>
      </c>
      <c r="G653" s="14" t="s">
        <v>125</v>
      </c>
      <c r="H653" s="25" t="s">
        <v>122</v>
      </c>
      <c r="I653" s="17" t="s">
        <v>121</v>
      </c>
      <c r="J653" s="16"/>
      <c r="K653" s="17" t="s">
        <v>829</v>
      </c>
      <c r="L653" s="17" t="s">
        <v>21</v>
      </c>
      <c r="M653" s="22"/>
      <c r="N653" s="17" t="s">
        <v>21</v>
      </c>
      <c r="O653" s="17" t="s">
        <v>21</v>
      </c>
      <c r="P653" s="17" t="s">
        <v>21</v>
      </c>
      <c r="Q653" s="17" t="s">
        <v>25</v>
      </c>
      <c r="R653" s="18" t="s">
        <v>26</v>
      </c>
      <c r="S653" s="18" t="s">
        <v>21</v>
      </c>
      <c r="T653" s="2"/>
    </row>
    <row r="654" spans="1:20" ht="23.5" customHeight="1">
      <c r="A654" s="12">
        <f t="shared" si="70"/>
        <v>374</v>
      </c>
      <c r="B654" s="1"/>
      <c r="C654" s="43" t="str">
        <f t="shared" si="67"/>
        <v>B.UUID.374</v>
      </c>
      <c r="D654" s="14" t="s">
        <v>877</v>
      </c>
      <c r="E654" s="14" t="s">
        <v>121</v>
      </c>
      <c r="F654" s="14" t="s">
        <v>151</v>
      </c>
      <c r="G654" s="14" t="s">
        <v>125</v>
      </c>
      <c r="H654" s="25" t="s">
        <v>123</v>
      </c>
      <c r="I654" s="17" t="s">
        <v>121</v>
      </c>
      <c r="J654" s="16"/>
      <c r="K654" s="17" t="s">
        <v>829</v>
      </c>
      <c r="L654" s="17" t="s">
        <v>21</v>
      </c>
      <c r="M654" s="22"/>
      <c r="N654" s="17" t="s">
        <v>21</v>
      </c>
      <c r="O654" s="17" t="s">
        <v>21</v>
      </c>
      <c r="P654" s="17" t="s">
        <v>21</v>
      </c>
      <c r="Q654" s="17" t="s">
        <v>25</v>
      </c>
      <c r="R654" s="18" t="s">
        <v>26</v>
      </c>
      <c r="S654" s="18" t="s">
        <v>21</v>
      </c>
      <c r="T654" s="2"/>
    </row>
    <row r="655" spans="1:20" ht="23.5" customHeight="1">
      <c r="A655" s="12">
        <f t="shared" si="70"/>
        <v>375</v>
      </c>
      <c r="B655" s="1"/>
      <c r="C655" s="43" t="str">
        <f t="shared" si="67"/>
        <v>B.UUID.375</v>
      </c>
      <c r="D655" s="14" t="s">
        <v>878</v>
      </c>
      <c r="E655" s="14" t="s">
        <v>119</v>
      </c>
      <c r="F655" s="14" t="s">
        <v>151</v>
      </c>
      <c r="G655" s="14" t="s">
        <v>125</v>
      </c>
      <c r="H655" s="16" t="s">
        <v>879</v>
      </c>
      <c r="I655" s="17" t="s">
        <v>119</v>
      </c>
      <c r="J655" s="16" t="s">
        <v>120</v>
      </c>
      <c r="K655" s="17" t="s">
        <v>148</v>
      </c>
      <c r="L655" s="17" t="s">
        <v>21</v>
      </c>
      <c r="M655" s="22" t="str">
        <f>"Démandé si pour question " &amp;C649&amp; ", Réponse = 1.Oui."</f>
        <v>Démandé si pour question B.UUID.369, Réponse = 1.Oui.</v>
      </c>
      <c r="N655" s="17" t="s">
        <v>21</v>
      </c>
      <c r="O655" s="17" t="s">
        <v>24</v>
      </c>
      <c r="P655" s="17" t="s">
        <v>21</v>
      </c>
      <c r="Q655" s="17" t="s">
        <v>25</v>
      </c>
      <c r="R655" s="18" t="s">
        <v>26</v>
      </c>
      <c r="S655" s="18" t="s">
        <v>21</v>
      </c>
      <c r="T655" s="2"/>
    </row>
    <row r="656" spans="1:20" ht="23.5" customHeight="1">
      <c r="A656" s="12">
        <f t="shared" si="70"/>
        <v>376</v>
      </c>
      <c r="B656" s="1"/>
      <c r="C656" s="43" t="str">
        <f t="shared" si="67"/>
        <v>B.UUID.376</v>
      </c>
      <c r="D656" s="14" t="s">
        <v>880</v>
      </c>
      <c r="E656" s="14" t="s">
        <v>119</v>
      </c>
      <c r="F656" s="14" t="s">
        <v>537</v>
      </c>
      <c r="G656" s="14" t="s">
        <v>538</v>
      </c>
      <c r="H656" s="25" t="s">
        <v>881</v>
      </c>
      <c r="I656" s="17" t="s">
        <v>119</v>
      </c>
      <c r="J656" s="16" t="s">
        <v>120</v>
      </c>
      <c r="K656" s="17" t="s">
        <v>829</v>
      </c>
      <c r="L656" s="17" t="s">
        <v>21</v>
      </c>
      <c r="M656" s="22" t="str">
        <f>"Démandé si pour question " &amp;C649&amp; ", Réponse = 1.Oui."</f>
        <v>Démandé si pour question B.UUID.369, Réponse = 1.Oui.</v>
      </c>
      <c r="N656" s="17" t="s">
        <v>21</v>
      </c>
      <c r="O656" s="17" t="s">
        <v>24</v>
      </c>
      <c r="P656" s="17" t="s">
        <v>21</v>
      </c>
      <c r="Q656" s="17" t="s">
        <v>25</v>
      </c>
      <c r="R656" s="18" t="s">
        <v>26</v>
      </c>
      <c r="S656" s="18" t="e">
        <f>IF(OR(#REF!="Yes",#REF!="Yes",#REF!="Yes",#REF!="Yes",#REF!="Yes",#REF!="Yes",#REF!="Yes",#REF!="Yes",#REF!="Yes"),"Yes","No")</f>
        <v>#REF!</v>
      </c>
      <c r="T656" s="2"/>
    </row>
    <row r="657" spans="1:20" ht="23.5" customHeight="1" thickBot="1">
      <c r="A657" s="12">
        <f t="shared" si="70"/>
        <v>377</v>
      </c>
      <c r="B657" s="1"/>
      <c r="C657" s="43" t="str">
        <f t="shared" si="67"/>
        <v>B.UUID.377</v>
      </c>
      <c r="D657" s="14" t="s">
        <v>882</v>
      </c>
      <c r="E657" s="14" t="s">
        <v>119</v>
      </c>
      <c r="F657" s="14" t="s">
        <v>537</v>
      </c>
      <c r="G657" s="14" t="s">
        <v>538</v>
      </c>
      <c r="H657" s="25" t="s">
        <v>883</v>
      </c>
      <c r="I657" s="17" t="s">
        <v>119</v>
      </c>
      <c r="J657" s="16" t="s">
        <v>120</v>
      </c>
      <c r="K657" s="17" t="s">
        <v>829</v>
      </c>
      <c r="L657" s="17" t="s">
        <v>21</v>
      </c>
      <c r="M657" s="22" t="str">
        <f>"Démandé si pour question " &amp;C649&amp; ", Réponse = 1.Oui."</f>
        <v>Démandé si pour question B.UUID.369, Réponse = 1.Oui.</v>
      </c>
      <c r="N657" s="17" t="s">
        <v>21</v>
      </c>
      <c r="O657" s="17" t="s">
        <v>24</v>
      </c>
      <c r="P657" s="17" t="s">
        <v>21</v>
      </c>
      <c r="Q657" s="17" t="s">
        <v>25</v>
      </c>
      <c r="R657" s="18" t="s">
        <v>26</v>
      </c>
      <c r="S657" s="18" t="e">
        <f>IF(OR(#REF!="Yes",#REF!="Yes",#REF!="Yes",#REF!="Yes",#REF!="Yes",#REF!="Yes",#REF!="Yes",#REF!="Yes",#REF!="Yes"),"Yes","No")</f>
        <v>#REF!</v>
      </c>
      <c r="T657" s="2"/>
    </row>
    <row r="658" spans="1:20" ht="15" thickBot="1">
      <c r="A658" s="12"/>
      <c r="B658" s="1"/>
      <c r="C658" s="38" t="s">
        <v>884</v>
      </c>
      <c r="D658" s="39"/>
      <c r="E658" s="51"/>
      <c r="F658" s="39"/>
      <c r="G658" s="39"/>
      <c r="H658" s="40"/>
      <c r="I658" s="41"/>
      <c r="J658" s="41"/>
      <c r="K658" s="39"/>
      <c r="L658" s="39"/>
      <c r="M658" s="41"/>
      <c r="N658" s="39"/>
      <c r="O658" s="39"/>
      <c r="P658" s="39"/>
      <c r="Q658" s="39"/>
      <c r="R658" s="42"/>
      <c r="S658" s="42"/>
      <c r="T658" s="2"/>
    </row>
    <row r="659" spans="1:20" ht="30" customHeight="1">
      <c r="A659" s="12">
        <f>A657+1</f>
        <v>378</v>
      </c>
      <c r="B659" s="1"/>
      <c r="C659" s="43" t="str">
        <f t="shared" si="67"/>
        <v>B.UUID.378</v>
      </c>
      <c r="D659" s="25" t="s">
        <v>885</v>
      </c>
      <c r="E659" s="14" t="s">
        <v>117</v>
      </c>
      <c r="F659" s="14" t="s">
        <v>537</v>
      </c>
      <c r="G659" s="14" t="s">
        <v>538</v>
      </c>
      <c r="H659" s="25" t="s">
        <v>886</v>
      </c>
      <c r="I659" s="17" t="s">
        <v>60</v>
      </c>
      <c r="J659" s="16" t="s">
        <v>118</v>
      </c>
      <c r="K659" s="17" t="s">
        <v>829</v>
      </c>
      <c r="L659" s="17" t="s">
        <v>21</v>
      </c>
      <c r="M659" s="22" t="s">
        <v>23</v>
      </c>
      <c r="N659" s="17" t="s">
        <v>21</v>
      </c>
      <c r="O659" s="17" t="s">
        <v>24</v>
      </c>
      <c r="P659" s="17" t="s">
        <v>21</v>
      </c>
      <c r="Q659" s="17" t="s">
        <v>25</v>
      </c>
      <c r="R659" s="18" t="s">
        <v>26</v>
      </c>
      <c r="S659" s="18" t="e">
        <f>IF(OR(#REF!="Yes",#REF!="Yes",#REF!="Yes",#REF!="Yes",#REF!="Yes",#REF!="Yes",#REF!="Yes",#REF!="Yes",#REF!="Yes"),"Yes","No")</f>
        <v>#REF!</v>
      </c>
      <c r="T659" s="2"/>
    </row>
    <row r="660" spans="1:20" ht="30" customHeight="1">
      <c r="A660" s="12">
        <f t="shared" ref="A660:A668" si="71">A659+1</f>
        <v>379</v>
      </c>
      <c r="B660" s="1"/>
      <c r="C660" s="43" t="str">
        <f t="shared" si="67"/>
        <v>B.UUID.379</v>
      </c>
      <c r="D660" s="14" t="s">
        <v>887</v>
      </c>
      <c r="E660" s="14" t="s">
        <v>96</v>
      </c>
      <c r="F660" s="14" t="s">
        <v>537</v>
      </c>
      <c r="G660" s="14" t="s">
        <v>538</v>
      </c>
      <c r="H660" s="25" t="s">
        <v>888</v>
      </c>
      <c r="I660" s="17" t="s">
        <v>60</v>
      </c>
      <c r="J660" s="16" t="s">
        <v>98</v>
      </c>
      <c r="K660" s="17" t="s">
        <v>829</v>
      </c>
      <c r="L660" s="17" t="s">
        <v>21</v>
      </c>
      <c r="M660" s="22" t="str">
        <f>"Démandé si pour question " &amp;C659&amp; ", Réponse =/= 3. Totalement indisponible"</f>
        <v>Démandé si pour question B.UUID.378, Réponse =/= 3. Totalement indisponible</v>
      </c>
      <c r="N660" s="17" t="s">
        <v>21</v>
      </c>
      <c r="O660" s="17" t="s">
        <v>24</v>
      </c>
      <c r="P660" s="17" t="s">
        <v>21</v>
      </c>
      <c r="Q660" s="17" t="s">
        <v>25</v>
      </c>
      <c r="R660" s="18" t="s">
        <v>26</v>
      </c>
      <c r="S660" s="18" t="e">
        <f>IF(OR(#REF!="Yes",#REF!="Yes",#REF!="Yes",#REF!="Yes",#REF!="Yes",#REF!="Yes",#REF!="Yes",#REF!="Yes",#REF!="Yes"),"Yes","No")</f>
        <v>#REF!</v>
      </c>
      <c r="T660" s="2"/>
    </row>
    <row r="661" spans="1:20" ht="30" customHeight="1">
      <c r="A661" s="12">
        <f t="shared" si="71"/>
        <v>380</v>
      </c>
      <c r="B661" s="1"/>
      <c r="C661" s="43" t="str">
        <f t="shared" si="67"/>
        <v>B.UUID.380</v>
      </c>
      <c r="D661" s="14" t="s">
        <v>889</v>
      </c>
      <c r="E661" s="14" t="s">
        <v>96</v>
      </c>
      <c r="F661" s="14" t="s">
        <v>537</v>
      </c>
      <c r="G661" s="14" t="s">
        <v>538</v>
      </c>
      <c r="H661" s="25" t="s">
        <v>890</v>
      </c>
      <c r="I661" s="17" t="s">
        <v>60</v>
      </c>
      <c r="J661" s="16" t="s">
        <v>98</v>
      </c>
      <c r="K661" s="17" t="s">
        <v>829</v>
      </c>
      <c r="L661" s="17" t="s">
        <v>21</v>
      </c>
      <c r="M661" s="22" t="str">
        <f>"Démandé si pour question " &amp;C660&amp; ", Réponse = 1.Oui."</f>
        <v>Démandé si pour question B.UUID.379, Réponse = 1.Oui.</v>
      </c>
      <c r="N661" s="17" t="s">
        <v>21</v>
      </c>
      <c r="O661" s="17" t="s">
        <v>24</v>
      </c>
      <c r="P661" s="17" t="s">
        <v>21</v>
      </c>
      <c r="Q661" s="17" t="s">
        <v>25</v>
      </c>
      <c r="R661" s="18" t="s">
        <v>26</v>
      </c>
      <c r="S661" s="18" t="e">
        <f>IF(OR(#REF!="Yes",#REF!="Yes",#REF!="Yes",#REF!="Yes",#REF!="Yes",#REF!="Yes",#REF!="Yes",#REF!="Yes",#REF!="Yes"),"Yes","No")</f>
        <v>#REF!</v>
      </c>
      <c r="T661" s="2"/>
    </row>
    <row r="662" spans="1:20" ht="30" customHeight="1">
      <c r="A662" s="12">
        <f t="shared" si="71"/>
        <v>381</v>
      </c>
      <c r="B662" s="1"/>
      <c r="C662" s="43" t="str">
        <f t="shared" si="67"/>
        <v>B.UUID.381</v>
      </c>
      <c r="D662" s="14" t="s">
        <v>891</v>
      </c>
      <c r="E662" s="14" t="s">
        <v>119</v>
      </c>
      <c r="F662" s="14" t="s">
        <v>537</v>
      </c>
      <c r="G662" s="14" t="s">
        <v>538</v>
      </c>
      <c r="H662" s="25" t="s">
        <v>892</v>
      </c>
      <c r="I662" s="17" t="s">
        <v>119</v>
      </c>
      <c r="J662" s="16" t="s">
        <v>120</v>
      </c>
      <c r="K662" s="17" t="s">
        <v>829</v>
      </c>
      <c r="L662" s="17" t="s">
        <v>21</v>
      </c>
      <c r="M662" s="22" t="str">
        <f>"Démandé si pour question " &amp;C661&amp; ", Réponse = 2.Non."</f>
        <v>Démandé si pour question B.UUID.380, Réponse = 2.Non.</v>
      </c>
      <c r="N662" s="17" t="s">
        <v>21</v>
      </c>
      <c r="O662" s="17" t="s">
        <v>24</v>
      </c>
      <c r="P662" s="17" t="s">
        <v>21</v>
      </c>
      <c r="Q662" s="17" t="s">
        <v>25</v>
      </c>
      <c r="R662" s="18" t="s">
        <v>26</v>
      </c>
      <c r="S662" s="18" t="e">
        <f>IF(OR(#REF!="Yes",#REF!="Yes",#REF!="Yes",#REF!="Yes",#REF!="Yes",#REF!="Yes",#REF!="Yes",#REF!="Yes",#REF!="Yes"),"Yes","No")</f>
        <v>#REF!</v>
      </c>
      <c r="T662" s="2"/>
    </row>
    <row r="663" spans="1:20" ht="30" customHeight="1">
      <c r="A663" s="12">
        <f t="shared" si="71"/>
        <v>382</v>
      </c>
      <c r="B663" s="1"/>
      <c r="C663" s="43" t="str">
        <f t="shared" si="67"/>
        <v>B.UUID.382</v>
      </c>
      <c r="D663" s="14" t="s">
        <v>893</v>
      </c>
      <c r="E663" s="14" t="s">
        <v>119</v>
      </c>
      <c r="F663" s="14" t="s">
        <v>537</v>
      </c>
      <c r="G663" s="14" t="s">
        <v>538</v>
      </c>
      <c r="H663" s="25" t="s">
        <v>894</v>
      </c>
      <c r="I663" s="17" t="s">
        <v>119</v>
      </c>
      <c r="J663" s="16" t="s">
        <v>120</v>
      </c>
      <c r="K663" s="17" t="s">
        <v>829</v>
      </c>
      <c r="L663" s="17" t="s">
        <v>21</v>
      </c>
      <c r="M663" s="22" t="str">
        <f>"Démandé si pour question " &amp;C660&amp; ", Réponse = 1.Oui."</f>
        <v>Démandé si pour question B.UUID.379, Réponse = 1.Oui.</v>
      </c>
      <c r="N663" s="17" t="s">
        <v>21</v>
      </c>
      <c r="O663" s="17" t="s">
        <v>24</v>
      </c>
      <c r="P663" s="17" t="s">
        <v>21</v>
      </c>
      <c r="Q663" s="17" t="s">
        <v>25</v>
      </c>
      <c r="R663" s="18" t="s">
        <v>26</v>
      </c>
      <c r="S663" s="18" t="e">
        <f>IF(OR(#REF!="Yes",#REF!="Yes",#REF!="Yes",#REF!="Yes",#REF!="Yes",#REF!="Yes",#REF!="Yes",#REF!="Yes",#REF!="Yes"),"Yes","No")</f>
        <v>#REF!</v>
      </c>
      <c r="T663" s="2"/>
    </row>
    <row r="664" spans="1:20" ht="30" customHeight="1">
      <c r="A664" s="12">
        <f t="shared" si="71"/>
        <v>383</v>
      </c>
      <c r="B664" s="1"/>
      <c r="C664" s="43" t="str">
        <f t="shared" si="67"/>
        <v>B.UUID.383</v>
      </c>
      <c r="D664" s="25" t="s">
        <v>895</v>
      </c>
      <c r="E664" s="14" t="s">
        <v>121</v>
      </c>
      <c r="F664" s="14" t="s">
        <v>151</v>
      </c>
      <c r="G664" s="14" t="s">
        <v>125</v>
      </c>
      <c r="H664" s="25" t="s">
        <v>122</v>
      </c>
      <c r="I664" s="17" t="s">
        <v>121</v>
      </c>
      <c r="J664" s="16"/>
      <c r="K664" s="17" t="s">
        <v>829</v>
      </c>
      <c r="L664" s="17" t="s">
        <v>21</v>
      </c>
      <c r="M664" s="22"/>
      <c r="N664" s="17" t="s">
        <v>21</v>
      </c>
      <c r="O664" s="17" t="s">
        <v>21</v>
      </c>
      <c r="P664" s="17" t="s">
        <v>21</v>
      </c>
      <c r="Q664" s="17" t="s">
        <v>25</v>
      </c>
      <c r="R664" s="18" t="s">
        <v>26</v>
      </c>
      <c r="S664" s="18" t="s">
        <v>21</v>
      </c>
      <c r="T664" s="2"/>
    </row>
    <row r="665" spans="1:20" ht="30" customHeight="1">
      <c r="A665" s="12">
        <f t="shared" si="71"/>
        <v>384</v>
      </c>
      <c r="B665" s="1"/>
      <c r="C665" s="43" t="str">
        <f t="shared" si="67"/>
        <v>B.UUID.384</v>
      </c>
      <c r="D665" s="14" t="s">
        <v>896</v>
      </c>
      <c r="E665" s="14" t="s">
        <v>121</v>
      </c>
      <c r="F665" s="14" t="s">
        <v>151</v>
      </c>
      <c r="G665" s="14" t="s">
        <v>125</v>
      </c>
      <c r="H665" s="25" t="s">
        <v>123</v>
      </c>
      <c r="I665" s="17" t="s">
        <v>121</v>
      </c>
      <c r="J665" s="16"/>
      <c r="K665" s="17" t="s">
        <v>829</v>
      </c>
      <c r="L665" s="17" t="s">
        <v>21</v>
      </c>
      <c r="M665" s="22"/>
      <c r="N665" s="17" t="s">
        <v>21</v>
      </c>
      <c r="O665" s="17" t="s">
        <v>21</v>
      </c>
      <c r="P665" s="17" t="s">
        <v>21</v>
      </c>
      <c r="Q665" s="17" t="s">
        <v>25</v>
      </c>
      <c r="R665" s="18" t="s">
        <v>26</v>
      </c>
      <c r="S665" s="18" t="s">
        <v>21</v>
      </c>
      <c r="T665" s="2"/>
    </row>
    <row r="666" spans="1:20" ht="30" customHeight="1">
      <c r="A666" s="12">
        <f t="shared" si="71"/>
        <v>385</v>
      </c>
      <c r="B666" s="1"/>
      <c r="C666" s="43" t="str">
        <f t="shared" si="67"/>
        <v>B.UUID.385</v>
      </c>
      <c r="D666" s="14" t="s">
        <v>897</v>
      </c>
      <c r="E666" s="14" t="s">
        <v>119</v>
      </c>
      <c r="F666" s="14" t="s">
        <v>151</v>
      </c>
      <c r="G666" s="14" t="s">
        <v>125</v>
      </c>
      <c r="H666" s="16" t="s">
        <v>898</v>
      </c>
      <c r="I666" s="17" t="s">
        <v>119</v>
      </c>
      <c r="J666" s="16" t="s">
        <v>120</v>
      </c>
      <c r="K666" s="17" t="s">
        <v>148</v>
      </c>
      <c r="L666" s="17" t="s">
        <v>21</v>
      </c>
      <c r="M666" s="22" t="str">
        <f>"Démandé si pour question " &amp;C660&amp; ", Réponse = 1.Oui."</f>
        <v>Démandé si pour question B.UUID.379, Réponse = 1.Oui.</v>
      </c>
      <c r="N666" s="17" t="s">
        <v>21</v>
      </c>
      <c r="O666" s="17" t="s">
        <v>24</v>
      </c>
      <c r="P666" s="17" t="s">
        <v>21</v>
      </c>
      <c r="Q666" s="17" t="s">
        <v>25</v>
      </c>
      <c r="R666" s="18" t="s">
        <v>26</v>
      </c>
      <c r="S666" s="18" t="s">
        <v>21</v>
      </c>
      <c r="T666" s="2"/>
    </row>
    <row r="667" spans="1:20" ht="30" customHeight="1">
      <c r="A667" s="12">
        <f t="shared" si="71"/>
        <v>386</v>
      </c>
      <c r="B667" s="1"/>
      <c r="C667" s="43" t="str">
        <f t="shared" si="67"/>
        <v>B.UUID.386</v>
      </c>
      <c r="D667" s="14" t="s">
        <v>899</v>
      </c>
      <c r="E667" s="14" t="s">
        <v>119</v>
      </c>
      <c r="F667" s="14" t="s">
        <v>537</v>
      </c>
      <c r="G667" s="14" t="s">
        <v>538</v>
      </c>
      <c r="H667" s="25" t="s">
        <v>900</v>
      </c>
      <c r="I667" s="17" t="s">
        <v>119</v>
      </c>
      <c r="J667" s="16" t="s">
        <v>120</v>
      </c>
      <c r="K667" s="17" t="s">
        <v>829</v>
      </c>
      <c r="L667" s="17" t="s">
        <v>21</v>
      </c>
      <c r="M667" s="22" t="str">
        <f>"Démandé si pour question " &amp;C660&amp; ", Réponse = 1.Oui."</f>
        <v>Démandé si pour question B.UUID.379, Réponse = 1.Oui.</v>
      </c>
      <c r="N667" s="17" t="s">
        <v>21</v>
      </c>
      <c r="O667" s="17" t="s">
        <v>24</v>
      </c>
      <c r="P667" s="17" t="s">
        <v>21</v>
      </c>
      <c r="Q667" s="17" t="s">
        <v>25</v>
      </c>
      <c r="R667" s="18" t="s">
        <v>26</v>
      </c>
      <c r="S667" s="18" t="e">
        <f>IF(OR(#REF!="Yes",#REF!="Yes",#REF!="Yes",#REF!="Yes",#REF!="Yes",#REF!="Yes",#REF!="Yes",#REF!="Yes",#REF!="Yes"),"Yes","No")</f>
        <v>#REF!</v>
      </c>
      <c r="T667" s="2"/>
    </row>
    <row r="668" spans="1:20" ht="30" customHeight="1" thickBot="1">
      <c r="A668" s="12">
        <f t="shared" si="71"/>
        <v>387</v>
      </c>
      <c r="B668" s="1"/>
      <c r="C668" s="43" t="str">
        <f t="shared" si="67"/>
        <v>B.UUID.387</v>
      </c>
      <c r="D668" s="14" t="s">
        <v>901</v>
      </c>
      <c r="E668" s="14" t="s">
        <v>119</v>
      </c>
      <c r="F668" s="14" t="s">
        <v>537</v>
      </c>
      <c r="G668" s="14" t="s">
        <v>538</v>
      </c>
      <c r="H668" s="25" t="s">
        <v>902</v>
      </c>
      <c r="I668" s="17" t="s">
        <v>119</v>
      </c>
      <c r="J668" s="16" t="s">
        <v>120</v>
      </c>
      <c r="K668" s="17" t="s">
        <v>829</v>
      </c>
      <c r="L668" s="17" t="s">
        <v>21</v>
      </c>
      <c r="M668" s="22" t="str">
        <f>"Démandé si pour question " &amp;C660&amp; ", Réponse = 1.Oui."</f>
        <v>Démandé si pour question B.UUID.379, Réponse = 1.Oui.</v>
      </c>
      <c r="N668" s="17" t="s">
        <v>21</v>
      </c>
      <c r="O668" s="17" t="s">
        <v>24</v>
      </c>
      <c r="P668" s="17" t="s">
        <v>21</v>
      </c>
      <c r="Q668" s="17" t="s">
        <v>25</v>
      </c>
      <c r="R668" s="18" t="s">
        <v>26</v>
      </c>
      <c r="S668" s="18" t="e">
        <f>IF(OR(#REF!="Yes",#REF!="Yes",#REF!="Yes",#REF!="Yes",#REF!="Yes",#REF!="Yes",#REF!="Yes",#REF!="Yes",#REF!="Yes"),"Yes","No")</f>
        <v>#REF!</v>
      </c>
      <c r="T668" s="2"/>
    </row>
    <row r="669" spans="1:20" ht="15" thickBot="1">
      <c r="A669" s="12"/>
      <c r="B669" s="1"/>
      <c r="C669" s="38" t="s">
        <v>903</v>
      </c>
      <c r="D669" s="39"/>
      <c r="E669" s="51"/>
      <c r="F669" s="39"/>
      <c r="G669" s="39"/>
      <c r="H669" s="40"/>
      <c r="I669" s="41"/>
      <c r="J669" s="41"/>
      <c r="K669" s="39"/>
      <c r="L669" s="39"/>
      <c r="M669" s="41"/>
      <c r="N669" s="39"/>
      <c r="O669" s="39"/>
      <c r="P669" s="39"/>
      <c r="Q669" s="39"/>
      <c r="R669" s="42"/>
      <c r="S669" s="42"/>
      <c r="T669" s="2"/>
    </row>
    <row r="670" spans="1:20" ht="27" customHeight="1">
      <c r="A670" s="12">
        <f>A668+1</f>
        <v>388</v>
      </c>
      <c r="B670" s="1"/>
      <c r="C670" s="43" t="str">
        <f t="shared" si="67"/>
        <v>B.UUID.388</v>
      </c>
      <c r="D670" s="25" t="s">
        <v>904</v>
      </c>
      <c r="E670" s="14" t="s">
        <v>117</v>
      </c>
      <c r="F670" s="14" t="s">
        <v>537</v>
      </c>
      <c r="G670" s="14" t="s">
        <v>538</v>
      </c>
      <c r="H670" s="25" t="s">
        <v>905</v>
      </c>
      <c r="I670" s="17" t="s">
        <v>60</v>
      </c>
      <c r="J670" s="16" t="s">
        <v>118</v>
      </c>
      <c r="K670" s="17" t="s">
        <v>829</v>
      </c>
      <c r="L670" s="17" t="s">
        <v>21</v>
      </c>
      <c r="M670" s="22" t="s">
        <v>23</v>
      </c>
      <c r="N670" s="17" t="s">
        <v>21</v>
      </c>
      <c r="O670" s="17" t="s">
        <v>24</v>
      </c>
      <c r="P670" s="17" t="s">
        <v>21</v>
      </c>
      <c r="Q670" s="17" t="s">
        <v>25</v>
      </c>
      <c r="R670" s="18" t="s">
        <v>26</v>
      </c>
      <c r="S670" s="18" t="e">
        <f>IF(OR(#REF!="Yes",#REF!="Yes",#REF!="Yes",#REF!="Yes",#REF!="Yes",#REF!="Yes",#REF!="Yes",#REF!="Yes",#REF!="Yes"),"Yes","No")</f>
        <v>#REF!</v>
      </c>
      <c r="T670" s="2"/>
    </row>
    <row r="671" spans="1:20" ht="27" customHeight="1">
      <c r="A671" s="12">
        <f t="shared" ref="A671:A680" si="72">A670+1</f>
        <v>389</v>
      </c>
      <c r="B671" s="1"/>
      <c r="C671" s="43" t="str">
        <f t="shared" si="67"/>
        <v>B.UUID.389</v>
      </c>
      <c r="D671" s="14" t="s">
        <v>906</v>
      </c>
      <c r="E671" s="14" t="s">
        <v>96</v>
      </c>
      <c r="F671" s="14" t="s">
        <v>537</v>
      </c>
      <c r="G671" s="14" t="s">
        <v>538</v>
      </c>
      <c r="H671" s="25" t="s">
        <v>907</v>
      </c>
      <c r="I671" s="17" t="s">
        <v>60</v>
      </c>
      <c r="J671" s="16" t="s">
        <v>98</v>
      </c>
      <c r="K671" s="17" t="s">
        <v>829</v>
      </c>
      <c r="L671" s="17" t="s">
        <v>21</v>
      </c>
      <c r="M671" s="22" t="str">
        <f>"Démandé si pour question " &amp;C670&amp; ", Réponse =/= 3. Totalement indisponible"</f>
        <v>Démandé si pour question B.UUID.388, Réponse =/= 3. Totalement indisponible</v>
      </c>
      <c r="N671" s="17" t="s">
        <v>21</v>
      </c>
      <c r="O671" s="17" t="s">
        <v>24</v>
      </c>
      <c r="P671" s="17" t="s">
        <v>21</v>
      </c>
      <c r="Q671" s="17" t="s">
        <v>25</v>
      </c>
      <c r="R671" s="18" t="s">
        <v>26</v>
      </c>
      <c r="S671" s="18" t="e">
        <f>IF(OR(#REF!="Yes",#REF!="Yes",#REF!="Yes",#REF!="Yes",#REF!="Yes",#REF!="Yes",#REF!="Yes",#REF!="Yes",#REF!="Yes"),"Yes","No")</f>
        <v>#REF!</v>
      </c>
      <c r="T671" s="2"/>
    </row>
    <row r="672" spans="1:20" ht="27" customHeight="1">
      <c r="A672" s="12">
        <f t="shared" si="72"/>
        <v>390</v>
      </c>
      <c r="B672" s="1"/>
      <c r="C672" s="43" t="str">
        <f t="shared" si="67"/>
        <v>B.UUID.390</v>
      </c>
      <c r="D672" s="14" t="s">
        <v>908</v>
      </c>
      <c r="E672" s="14" t="s">
        <v>96</v>
      </c>
      <c r="F672" s="14" t="s">
        <v>537</v>
      </c>
      <c r="G672" s="14" t="s">
        <v>538</v>
      </c>
      <c r="H672" s="25" t="s">
        <v>909</v>
      </c>
      <c r="I672" s="17" t="s">
        <v>60</v>
      </c>
      <c r="J672" s="16" t="s">
        <v>98</v>
      </c>
      <c r="K672" s="17" t="s">
        <v>829</v>
      </c>
      <c r="L672" s="17" t="s">
        <v>21</v>
      </c>
      <c r="M672" s="22" t="str">
        <f>"Démandé si pour question " &amp;C671&amp; ", Réponse = 1.Oui."</f>
        <v>Démandé si pour question B.UUID.389, Réponse = 1.Oui.</v>
      </c>
      <c r="N672" s="17" t="s">
        <v>21</v>
      </c>
      <c r="O672" s="17" t="s">
        <v>24</v>
      </c>
      <c r="P672" s="17" t="s">
        <v>21</v>
      </c>
      <c r="Q672" s="17" t="s">
        <v>25</v>
      </c>
      <c r="R672" s="18" t="s">
        <v>26</v>
      </c>
      <c r="S672" s="18" t="e">
        <f>IF(OR(#REF!="Yes",#REF!="Yes",#REF!="Yes",#REF!="Yes",#REF!="Yes",#REF!="Yes",#REF!="Yes",#REF!="Yes",#REF!="Yes"),"Yes","No")</f>
        <v>#REF!</v>
      </c>
      <c r="T672" s="2"/>
    </row>
    <row r="673" spans="1:20" ht="27" customHeight="1">
      <c r="A673" s="12">
        <f t="shared" si="72"/>
        <v>391</v>
      </c>
      <c r="B673" s="1"/>
      <c r="C673" s="43" t="str">
        <f t="shared" si="67"/>
        <v>B.UUID.391</v>
      </c>
      <c r="D673" s="14" t="s">
        <v>910</v>
      </c>
      <c r="E673" s="14" t="s">
        <v>119</v>
      </c>
      <c r="F673" s="14" t="s">
        <v>537</v>
      </c>
      <c r="G673" s="14" t="s">
        <v>538</v>
      </c>
      <c r="H673" s="25" t="s">
        <v>911</v>
      </c>
      <c r="I673" s="17" t="s">
        <v>119</v>
      </c>
      <c r="J673" s="16" t="s">
        <v>120</v>
      </c>
      <c r="K673" s="17" t="s">
        <v>829</v>
      </c>
      <c r="L673" s="17" t="s">
        <v>21</v>
      </c>
      <c r="M673" s="22" t="str">
        <f>"Démandé si pour question " &amp;C672&amp; ", Réponse = 2.Non."</f>
        <v>Démandé si pour question B.UUID.390, Réponse = 2.Non.</v>
      </c>
      <c r="N673" s="17" t="s">
        <v>21</v>
      </c>
      <c r="O673" s="17" t="s">
        <v>24</v>
      </c>
      <c r="P673" s="17" t="s">
        <v>21</v>
      </c>
      <c r="Q673" s="17" t="s">
        <v>25</v>
      </c>
      <c r="R673" s="18" t="s">
        <v>26</v>
      </c>
      <c r="S673" s="18" t="e">
        <f>IF(OR(#REF!="Yes",#REF!="Yes",#REF!="Yes",#REF!="Yes",#REF!="Yes",#REF!="Yes",#REF!="Yes",#REF!="Yes",#REF!="Yes"),"Yes","No")</f>
        <v>#REF!</v>
      </c>
      <c r="T673" s="2"/>
    </row>
    <row r="674" spans="1:20" ht="27" customHeight="1">
      <c r="A674" s="12">
        <f t="shared" si="72"/>
        <v>392</v>
      </c>
      <c r="B674" s="1"/>
      <c r="C674" s="43" t="str">
        <f t="shared" si="67"/>
        <v>B.UUID.392</v>
      </c>
      <c r="D674" s="14" t="s">
        <v>912</v>
      </c>
      <c r="E674" s="14" t="s">
        <v>119</v>
      </c>
      <c r="F674" s="14" t="s">
        <v>537</v>
      </c>
      <c r="G674" s="14" t="s">
        <v>538</v>
      </c>
      <c r="H674" s="25" t="s">
        <v>913</v>
      </c>
      <c r="I674" s="17" t="s">
        <v>119</v>
      </c>
      <c r="J674" s="16" t="s">
        <v>120</v>
      </c>
      <c r="K674" s="17" t="s">
        <v>829</v>
      </c>
      <c r="L674" s="17" t="s">
        <v>21</v>
      </c>
      <c r="M674" s="22" t="str">
        <f>"Démandé si pour question " &amp;C671&amp; ", Réponse = 1.Oui."</f>
        <v>Démandé si pour question B.UUID.389, Réponse = 1.Oui.</v>
      </c>
      <c r="N674" s="17" t="s">
        <v>21</v>
      </c>
      <c r="O674" s="17" t="s">
        <v>24</v>
      </c>
      <c r="P674" s="17" t="s">
        <v>21</v>
      </c>
      <c r="Q674" s="17" t="s">
        <v>25</v>
      </c>
      <c r="R674" s="18" t="s">
        <v>26</v>
      </c>
      <c r="S674" s="18" t="e">
        <f>IF(OR(#REF!="Yes",#REF!="Yes",#REF!="Yes",#REF!="Yes",#REF!="Yes",#REF!="Yes",#REF!="Yes",#REF!="Yes",#REF!="Yes"),"Yes","No")</f>
        <v>#REF!</v>
      </c>
      <c r="T674" s="2"/>
    </row>
    <row r="675" spans="1:20" ht="27" customHeight="1">
      <c r="A675" s="12">
        <f t="shared" si="72"/>
        <v>393</v>
      </c>
      <c r="B675" s="1"/>
      <c r="C675" s="43" t="str">
        <f t="shared" si="67"/>
        <v>B.UUID.393</v>
      </c>
      <c r="D675" s="52" t="s">
        <v>914</v>
      </c>
      <c r="E675" s="14" t="s">
        <v>121</v>
      </c>
      <c r="F675" s="14" t="s">
        <v>537</v>
      </c>
      <c r="G675" s="14" t="s">
        <v>538</v>
      </c>
      <c r="H675" s="25" t="s">
        <v>915</v>
      </c>
      <c r="I675" s="17" t="s">
        <v>121</v>
      </c>
      <c r="J675" s="16"/>
      <c r="K675" s="17" t="s">
        <v>829</v>
      </c>
      <c r="L675" s="17" t="s">
        <v>21</v>
      </c>
      <c r="M675" s="22"/>
      <c r="N675" s="17" t="s">
        <v>21</v>
      </c>
      <c r="O675" s="17" t="s">
        <v>21</v>
      </c>
      <c r="P675" s="17" t="s">
        <v>21</v>
      </c>
      <c r="Q675" s="17" t="s">
        <v>25</v>
      </c>
      <c r="R675" s="18" t="s">
        <v>26</v>
      </c>
      <c r="S675" s="18" t="s">
        <v>21</v>
      </c>
      <c r="T675" s="2"/>
    </row>
    <row r="676" spans="1:20" ht="27" customHeight="1">
      <c r="A676" s="12">
        <f t="shared" si="72"/>
        <v>394</v>
      </c>
      <c r="B676" s="1"/>
      <c r="C676" s="43" t="str">
        <f t="shared" si="67"/>
        <v>B.UUID.394</v>
      </c>
      <c r="D676" s="25" t="s">
        <v>916</v>
      </c>
      <c r="E676" s="14" t="s">
        <v>121</v>
      </c>
      <c r="F676" s="14" t="s">
        <v>151</v>
      </c>
      <c r="G676" s="14" t="s">
        <v>125</v>
      </c>
      <c r="H676" s="25" t="s">
        <v>122</v>
      </c>
      <c r="I676" s="17" t="s">
        <v>121</v>
      </c>
      <c r="J676" s="16"/>
      <c r="K676" s="17" t="s">
        <v>829</v>
      </c>
      <c r="L676" s="17" t="s">
        <v>21</v>
      </c>
      <c r="M676" s="22"/>
      <c r="N676" s="17" t="s">
        <v>21</v>
      </c>
      <c r="O676" s="17" t="s">
        <v>21</v>
      </c>
      <c r="P676" s="17" t="s">
        <v>21</v>
      </c>
      <c r="Q676" s="17" t="s">
        <v>25</v>
      </c>
      <c r="R676" s="18" t="s">
        <v>26</v>
      </c>
      <c r="S676" s="18" t="s">
        <v>21</v>
      </c>
      <c r="T676" s="2"/>
    </row>
    <row r="677" spans="1:20" ht="27" customHeight="1">
      <c r="A677" s="12">
        <f t="shared" si="72"/>
        <v>395</v>
      </c>
      <c r="B677" s="1"/>
      <c r="C677" s="43" t="str">
        <f t="shared" si="67"/>
        <v>B.UUID.395</v>
      </c>
      <c r="D677" s="14" t="s">
        <v>917</v>
      </c>
      <c r="E677" s="14" t="s">
        <v>121</v>
      </c>
      <c r="F677" s="14" t="s">
        <v>151</v>
      </c>
      <c r="G677" s="14" t="s">
        <v>125</v>
      </c>
      <c r="H677" s="25" t="s">
        <v>123</v>
      </c>
      <c r="I677" s="17" t="s">
        <v>121</v>
      </c>
      <c r="J677" s="16"/>
      <c r="K677" s="17" t="s">
        <v>829</v>
      </c>
      <c r="L677" s="17" t="s">
        <v>21</v>
      </c>
      <c r="M677" s="22"/>
      <c r="N677" s="17" t="s">
        <v>21</v>
      </c>
      <c r="O677" s="17" t="s">
        <v>21</v>
      </c>
      <c r="P677" s="17" t="s">
        <v>21</v>
      </c>
      <c r="Q677" s="17" t="s">
        <v>25</v>
      </c>
      <c r="R677" s="18" t="s">
        <v>26</v>
      </c>
      <c r="S677" s="18" t="s">
        <v>21</v>
      </c>
      <c r="T677" s="2"/>
    </row>
    <row r="678" spans="1:20" ht="27" customHeight="1">
      <c r="A678" s="12">
        <f t="shared" si="72"/>
        <v>396</v>
      </c>
      <c r="B678" s="1"/>
      <c r="C678" s="43" t="str">
        <f t="shared" si="67"/>
        <v>B.UUID.396</v>
      </c>
      <c r="D678" s="14" t="s">
        <v>918</v>
      </c>
      <c r="E678" s="14" t="s">
        <v>119</v>
      </c>
      <c r="F678" s="14" t="s">
        <v>151</v>
      </c>
      <c r="G678" s="14" t="s">
        <v>125</v>
      </c>
      <c r="H678" s="16" t="s">
        <v>919</v>
      </c>
      <c r="I678" s="17" t="s">
        <v>119</v>
      </c>
      <c r="J678" s="16" t="s">
        <v>120</v>
      </c>
      <c r="K678" s="17" t="s">
        <v>148</v>
      </c>
      <c r="L678" s="17" t="s">
        <v>21</v>
      </c>
      <c r="M678" s="22" t="str">
        <f>"Démandé si pour question " &amp;C672&amp; ", Réponse = 1.Oui."</f>
        <v>Démandé si pour question B.UUID.390, Réponse = 1.Oui.</v>
      </c>
      <c r="N678" s="17" t="s">
        <v>21</v>
      </c>
      <c r="O678" s="17" t="s">
        <v>24</v>
      </c>
      <c r="P678" s="17" t="s">
        <v>21</v>
      </c>
      <c r="Q678" s="17" t="s">
        <v>25</v>
      </c>
      <c r="R678" s="18" t="s">
        <v>26</v>
      </c>
      <c r="S678" s="18" t="s">
        <v>21</v>
      </c>
      <c r="T678" s="2"/>
    </row>
    <row r="679" spans="1:20" ht="27" customHeight="1">
      <c r="A679" s="12">
        <f t="shared" si="72"/>
        <v>397</v>
      </c>
      <c r="B679" s="1"/>
      <c r="C679" s="43" t="str">
        <f t="shared" si="67"/>
        <v>B.UUID.397</v>
      </c>
      <c r="D679" s="14" t="s">
        <v>920</v>
      </c>
      <c r="E679" s="14" t="s">
        <v>119</v>
      </c>
      <c r="F679" s="14" t="s">
        <v>537</v>
      </c>
      <c r="G679" s="14" t="s">
        <v>538</v>
      </c>
      <c r="H679" s="25" t="s">
        <v>921</v>
      </c>
      <c r="I679" s="17" t="s">
        <v>119</v>
      </c>
      <c r="J679" s="16" t="s">
        <v>120</v>
      </c>
      <c r="K679" s="17" t="s">
        <v>829</v>
      </c>
      <c r="L679" s="17" t="s">
        <v>21</v>
      </c>
      <c r="M679" s="22" t="str">
        <f>"Démandé si pour question " &amp;C671&amp; ", Réponse = 1.Oui."</f>
        <v>Démandé si pour question B.UUID.389, Réponse = 1.Oui.</v>
      </c>
      <c r="N679" s="17" t="s">
        <v>21</v>
      </c>
      <c r="O679" s="17" t="s">
        <v>24</v>
      </c>
      <c r="P679" s="17" t="s">
        <v>21</v>
      </c>
      <c r="Q679" s="17" t="s">
        <v>25</v>
      </c>
      <c r="R679" s="18" t="s">
        <v>26</v>
      </c>
      <c r="S679" s="18" t="e">
        <f>IF(OR(#REF!="Yes",#REF!="Yes",#REF!="Yes",#REF!="Yes",#REF!="Yes",#REF!="Yes",#REF!="Yes",#REF!="Yes",#REF!="Yes"),"Yes","No")</f>
        <v>#REF!</v>
      </c>
      <c r="T679" s="2"/>
    </row>
    <row r="680" spans="1:20" ht="27" customHeight="1" thickBot="1">
      <c r="A680" s="12">
        <f t="shared" si="72"/>
        <v>398</v>
      </c>
      <c r="B680" s="1"/>
      <c r="C680" s="43" t="str">
        <f t="shared" si="67"/>
        <v>B.UUID.398</v>
      </c>
      <c r="D680" s="14" t="s">
        <v>922</v>
      </c>
      <c r="E680" s="14" t="s">
        <v>119</v>
      </c>
      <c r="F680" s="14" t="s">
        <v>537</v>
      </c>
      <c r="G680" s="14" t="s">
        <v>538</v>
      </c>
      <c r="H680" s="25" t="s">
        <v>923</v>
      </c>
      <c r="I680" s="17" t="s">
        <v>119</v>
      </c>
      <c r="J680" s="16" t="s">
        <v>120</v>
      </c>
      <c r="K680" s="17" t="s">
        <v>829</v>
      </c>
      <c r="L680" s="17" t="s">
        <v>21</v>
      </c>
      <c r="M680" s="22" t="str">
        <f>"Démandé si pour question " &amp;C671&amp; ", Réponse = 1.Oui."</f>
        <v>Démandé si pour question B.UUID.389, Réponse = 1.Oui.</v>
      </c>
      <c r="N680" s="17" t="s">
        <v>21</v>
      </c>
      <c r="O680" s="17" t="s">
        <v>24</v>
      </c>
      <c r="P680" s="17" t="s">
        <v>21</v>
      </c>
      <c r="Q680" s="17" t="s">
        <v>25</v>
      </c>
      <c r="R680" s="18" t="s">
        <v>26</v>
      </c>
      <c r="S680" s="18" t="e">
        <f>IF(OR(#REF!="Yes",#REF!="Yes",#REF!="Yes",#REF!="Yes",#REF!="Yes",#REF!="Yes",#REF!="Yes",#REF!="Yes",#REF!="Yes"),"Yes","No")</f>
        <v>#REF!</v>
      </c>
      <c r="T680" s="2"/>
    </row>
    <row r="681" spans="1:20" ht="15" thickBot="1">
      <c r="A681" s="12"/>
      <c r="B681" s="1"/>
      <c r="C681" s="45" t="s">
        <v>924</v>
      </c>
      <c r="D681" s="46"/>
      <c r="E681" s="46"/>
      <c r="F681" s="46"/>
      <c r="G681" s="46"/>
      <c r="H681" s="47"/>
      <c r="I681" s="48"/>
      <c r="J681" s="48"/>
      <c r="K681" s="46"/>
      <c r="L681" s="46"/>
      <c r="M681" s="48"/>
      <c r="N681" s="46"/>
      <c r="O681" s="46"/>
      <c r="P681" s="46"/>
      <c r="Q681" s="46"/>
      <c r="R681" s="49"/>
      <c r="S681" s="49"/>
      <c r="T681" s="2"/>
    </row>
    <row r="682" spans="1:20" ht="25.5" customHeight="1">
      <c r="A682" s="12">
        <f>A680+1</f>
        <v>399</v>
      </c>
      <c r="B682" s="1"/>
      <c r="C682" s="43" t="str">
        <f t="shared" si="67"/>
        <v>B.UUID.399</v>
      </c>
      <c r="D682" s="14" t="s">
        <v>925</v>
      </c>
      <c r="E682" s="14" t="s">
        <v>124</v>
      </c>
      <c r="F682" s="14" t="s">
        <v>537</v>
      </c>
      <c r="G682" s="14" t="s">
        <v>538</v>
      </c>
      <c r="H682" s="16" t="s">
        <v>926</v>
      </c>
      <c r="I682" s="17" t="s">
        <v>60</v>
      </c>
      <c r="J682" s="16" t="s">
        <v>126</v>
      </c>
      <c r="K682" s="17" t="s">
        <v>829</v>
      </c>
      <c r="L682" s="17" t="s">
        <v>21</v>
      </c>
      <c r="M682" s="22" t="str">
        <f>"Démandé si pour question " &amp;C627&amp; ", Réponse = 1.Oui, OU si pour question " &amp;C649&amp; ", Réponse = 1.Oui, OU si pour question " &amp;C660&amp; ", Réponse = 1.Oui      "</f>
        <v xml:space="preserve">Démandé si pour question B.UUID.349, Réponse = 1.Oui, OU si pour question B.UUID.369, Réponse = 1.Oui, OU si pour question B.UUID.379, Réponse = 1.Oui      </v>
      </c>
      <c r="N682" s="17" t="s">
        <v>21</v>
      </c>
      <c r="O682" s="17" t="s">
        <v>24</v>
      </c>
      <c r="P682" s="17" t="s">
        <v>21</v>
      </c>
      <c r="Q682" s="17" t="s">
        <v>25</v>
      </c>
      <c r="R682" s="18" t="s">
        <v>26</v>
      </c>
      <c r="S682" s="18" t="s">
        <v>337</v>
      </c>
      <c r="T682" s="2"/>
    </row>
    <row r="683" spans="1:20" ht="25.5" customHeight="1">
      <c r="A683" s="12">
        <f t="shared" ref="A683:A686" si="73">A682+1</f>
        <v>400</v>
      </c>
      <c r="B683" s="1"/>
      <c r="C683" s="43" t="str">
        <f t="shared" si="67"/>
        <v>B.UUID.400</v>
      </c>
      <c r="D683" s="14" t="s">
        <v>927</v>
      </c>
      <c r="E683" s="14" t="s">
        <v>127</v>
      </c>
      <c r="F683" s="14" t="s">
        <v>537</v>
      </c>
      <c r="G683" s="14" t="s">
        <v>538</v>
      </c>
      <c r="H683" s="16" t="s">
        <v>928</v>
      </c>
      <c r="I683" s="17" t="s">
        <v>92</v>
      </c>
      <c r="J683" s="16" t="s">
        <v>128</v>
      </c>
      <c r="K683" s="17" t="s">
        <v>829</v>
      </c>
      <c r="L683" s="17" t="s">
        <v>21</v>
      </c>
      <c r="M683" s="22" t="str">
        <f>"Démandé si pour question " &amp;C682&amp; ", Réponse = 2. Oui, les prix augmenteront."</f>
        <v>Démandé si pour question B.UUID.399, Réponse = 2. Oui, les prix augmenteront.</v>
      </c>
      <c r="N683" s="17" t="s">
        <v>21</v>
      </c>
      <c r="O683" s="17" t="s">
        <v>24</v>
      </c>
      <c r="P683" s="17" t="s">
        <v>21</v>
      </c>
      <c r="Q683" s="17" t="s">
        <v>25</v>
      </c>
      <c r="R683" s="18" t="s">
        <v>26</v>
      </c>
      <c r="S683" s="18" t="s">
        <v>337</v>
      </c>
      <c r="T683" s="2"/>
    </row>
    <row r="684" spans="1:20" ht="25.5" customHeight="1">
      <c r="A684" s="12">
        <f t="shared" si="73"/>
        <v>401</v>
      </c>
      <c r="B684" s="1"/>
      <c r="C684" s="43" t="str">
        <f t="shared" si="67"/>
        <v>B.UUID.401</v>
      </c>
      <c r="D684" s="14" t="s">
        <v>929</v>
      </c>
      <c r="E684" s="14" t="s">
        <v>83</v>
      </c>
      <c r="F684" s="14" t="s">
        <v>537</v>
      </c>
      <c r="G684" s="14" t="s">
        <v>538</v>
      </c>
      <c r="H684" s="16" t="s">
        <v>50</v>
      </c>
      <c r="I684" s="17" t="s">
        <v>83</v>
      </c>
      <c r="J684" s="16" t="s">
        <v>83</v>
      </c>
      <c r="K684" s="17" t="s">
        <v>829</v>
      </c>
      <c r="L684" s="17" t="s">
        <v>21</v>
      </c>
      <c r="M684" s="22" t="str">
        <f>"Démandé si pour question " &amp;C683&amp; ", Réponse = 11.Autre."</f>
        <v>Démandé si pour question B.UUID.400, Réponse = 11.Autre.</v>
      </c>
      <c r="N684" s="17" t="s">
        <v>21</v>
      </c>
      <c r="O684" s="17" t="s">
        <v>24</v>
      </c>
      <c r="P684" s="17" t="s">
        <v>21</v>
      </c>
      <c r="Q684" s="17" t="s">
        <v>25</v>
      </c>
      <c r="R684" s="18" t="s">
        <v>26</v>
      </c>
      <c r="S684" s="18" t="s">
        <v>337</v>
      </c>
      <c r="T684" s="2"/>
    </row>
    <row r="685" spans="1:20" ht="25.5" customHeight="1">
      <c r="A685" s="12">
        <f t="shared" si="73"/>
        <v>402</v>
      </c>
      <c r="B685" s="1"/>
      <c r="C685" s="43" t="str">
        <f t="shared" si="67"/>
        <v>B.UUID.402</v>
      </c>
      <c r="D685" s="14" t="s">
        <v>930</v>
      </c>
      <c r="E685" s="14" t="s">
        <v>129</v>
      </c>
      <c r="F685" s="14" t="s">
        <v>537</v>
      </c>
      <c r="G685" s="14" t="s">
        <v>538</v>
      </c>
      <c r="H685" s="16" t="s">
        <v>931</v>
      </c>
      <c r="I685" s="17" t="s">
        <v>92</v>
      </c>
      <c r="J685" s="16" t="s">
        <v>130</v>
      </c>
      <c r="K685" s="17" t="s">
        <v>829</v>
      </c>
      <c r="L685" s="17" t="s">
        <v>21</v>
      </c>
      <c r="M685" s="22" t="str">
        <f>"Démandé si pour question " &amp;C682&amp; ", Réponse = 2. Oui, les prix augmenteront."</f>
        <v>Démandé si pour question B.UUID.399, Réponse = 2. Oui, les prix augmenteront.</v>
      </c>
      <c r="N685" s="17" t="s">
        <v>21</v>
      </c>
      <c r="O685" s="17" t="s">
        <v>24</v>
      </c>
      <c r="P685" s="17" t="s">
        <v>21</v>
      </c>
      <c r="Q685" s="17" t="s">
        <v>25</v>
      </c>
      <c r="R685" s="18" t="s">
        <v>26</v>
      </c>
      <c r="S685" s="18" t="s">
        <v>337</v>
      </c>
      <c r="T685" s="2"/>
    </row>
    <row r="686" spans="1:20" ht="25.5" customHeight="1" thickBot="1">
      <c r="A686" s="12">
        <f t="shared" si="73"/>
        <v>403</v>
      </c>
      <c r="B686" s="1"/>
      <c r="C686" s="43" t="str">
        <f t="shared" si="67"/>
        <v>B.UUID.403</v>
      </c>
      <c r="D686" s="14" t="s">
        <v>932</v>
      </c>
      <c r="E686" s="14" t="s">
        <v>83</v>
      </c>
      <c r="F686" s="14" t="s">
        <v>537</v>
      </c>
      <c r="G686" s="14" t="s">
        <v>538</v>
      </c>
      <c r="H686" s="16" t="s">
        <v>50</v>
      </c>
      <c r="I686" s="17" t="s">
        <v>83</v>
      </c>
      <c r="J686" s="16" t="s">
        <v>83</v>
      </c>
      <c r="K686" s="17" t="s">
        <v>829</v>
      </c>
      <c r="L686" s="17" t="s">
        <v>21</v>
      </c>
      <c r="M686" s="22" t="str">
        <f>"Démandé si pour question " &amp;C685&amp; ", Réponse = 12.Autre."</f>
        <v>Démandé si pour question B.UUID.402, Réponse = 12.Autre.</v>
      </c>
      <c r="N686" s="17" t="s">
        <v>21</v>
      </c>
      <c r="O686" s="17" t="s">
        <v>24</v>
      </c>
      <c r="P686" s="17" t="s">
        <v>21</v>
      </c>
      <c r="Q686" s="17" t="s">
        <v>25</v>
      </c>
      <c r="R686" s="18" t="s">
        <v>26</v>
      </c>
      <c r="S686" s="18" t="s">
        <v>337</v>
      </c>
      <c r="T686" s="2"/>
    </row>
    <row r="687" spans="1:20" ht="15" thickBot="1">
      <c r="A687" s="12"/>
      <c r="B687" s="1"/>
      <c r="C687" s="45" t="s">
        <v>933</v>
      </c>
      <c r="D687" s="46"/>
      <c r="E687" s="46"/>
      <c r="F687" s="46"/>
      <c r="G687" s="46"/>
      <c r="H687" s="47"/>
      <c r="I687" s="48"/>
      <c r="J687" s="48"/>
      <c r="K687" s="46"/>
      <c r="L687" s="46"/>
      <c r="M687" s="48"/>
      <c r="N687" s="46"/>
      <c r="O687" s="46"/>
      <c r="P687" s="46"/>
      <c r="Q687" s="46"/>
      <c r="R687" s="49"/>
      <c r="S687" s="49"/>
      <c r="T687" s="2"/>
    </row>
    <row r="688" spans="1:20" ht="25.5" customHeight="1">
      <c r="A688" s="12">
        <f>A686+1</f>
        <v>404</v>
      </c>
      <c r="B688" s="1"/>
      <c r="C688" s="43" t="str">
        <f t="shared" si="67"/>
        <v>B.UUID.404</v>
      </c>
      <c r="D688" s="14" t="s">
        <v>934</v>
      </c>
      <c r="E688" s="14" t="s">
        <v>131</v>
      </c>
      <c r="F688" s="14" t="s">
        <v>151</v>
      </c>
      <c r="G688" s="14" t="s">
        <v>125</v>
      </c>
      <c r="H688" s="16" t="s">
        <v>935</v>
      </c>
      <c r="I688" s="17" t="s">
        <v>60</v>
      </c>
      <c r="J688" s="16" t="s">
        <v>132</v>
      </c>
      <c r="K688" s="17" t="s">
        <v>829</v>
      </c>
      <c r="L688" s="17" t="s">
        <v>21</v>
      </c>
      <c r="M688" s="22" t="str">
        <f>M682</f>
        <v xml:space="preserve">Démandé si pour question B.UUID.349, Réponse = 1.Oui, OU si pour question B.UUID.369, Réponse = 1.Oui, OU si pour question B.UUID.379, Réponse = 1.Oui      </v>
      </c>
      <c r="N688" s="17" t="s">
        <v>21</v>
      </c>
      <c r="O688" s="17" t="s">
        <v>24</v>
      </c>
      <c r="P688" s="17" t="s">
        <v>21</v>
      </c>
      <c r="Q688" s="17" t="s">
        <v>25</v>
      </c>
      <c r="R688" s="18" t="s">
        <v>26</v>
      </c>
      <c r="S688" s="18" t="s">
        <v>21</v>
      </c>
      <c r="T688" s="2"/>
    </row>
    <row r="689" spans="1:37" ht="25.5" customHeight="1">
      <c r="A689" s="12">
        <f t="shared" ref="A689:A701" si="74">A688+1</f>
        <v>405</v>
      </c>
      <c r="B689" s="1"/>
      <c r="C689" s="43" t="str">
        <f t="shared" si="67"/>
        <v>B.UUID.405</v>
      </c>
      <c r="D689" s="14" t="s">
        <v>936</v>
      </c>
      <c r="E689" s="14" t="s">
        <v>83</v>
      </c>
      <c r="F689" s="14" t="s">
        <v>151</v>
      </c>
      <c r="G689" s="14" t="s">
        <v>125</v>
      </c>
      <c r="H689" s="16" t="s">
        <v>50</v>
      </c>
      <c r="I689" s="17" t="s">
        <v>83</v>
      </c>
      <c r="J689" s="16" t="s">
        <v>83</v>
      </c>
      <c r="K689" s="17" t="s">
        <v>829</v>
      </c>
      <c r="L689" s="17" t="s">
        <v>21</v>
      </c>
      <c r="M689" s="22" t="str">
        <f>"Démandé si pour question " &amp;C688&amp; ", Réponse = 3.Autre."</f>
        <v>Démandé si pour question B.UUID.404, Réponse = 3.Autre.</v>
      </c>
      <c r="N689" s="17" t="s">
        <v>21</v>
      </c>
      <c r="O689" s="17" t="s">
        <v>24</v>
      </c>
      <c r="P689" s="17" t="s">
        <v>21</v>
      </c>
      <c r="Q689" s="17" t="s">
        <v>25</v>
      </c>
      <c r="R689" s="18" t="s">
        <v>26</v>
      </c>
      <c r="S689" s="18" t="s">
        <v>21</v>
      </c>
      <c r="T689" s="2"/>
    </row>
    <row r="690" spans="1:37" ht="25.5" customHeight="1">
      <c r="A690" s="12">
        <f t="shared" si="74"/>
        <v>406</v>
      </c>
      <c r="B690" s="1"/>
      <c r="C690" s="43" t="str">
        <f t="shared" ref="C690:C701" si="75">CONCATENATE(LEFT($C$35,2),"UUID.",A690)</f>
        <v>B.UUID.406</v>
      </c>
      <c r="D690" s="14" t="s">
        <v>937</v>
      </c>
      <c r="E690" s="14" t="s">
        <v>133</v>
      </c>
      <c r="F690" s="14" t="s">
        <v>151</v>
      </c>
      <c r="G690" s="14" t="s">
        <v>125</v>
      </c>
      <c r="H690" s="16" t="s">
        <v>938</v>
      </c>
      <c r="I690" s="17" t="s">
        <v>60</v>
      </c>
      <c r="J690" s="16" t="s">
        <v>134</v>
      </c>
      <c r="K690" s="17" t="s">
        <v>829</v>
      </c>
      <c r="L690" s="17" t="s">
        <v>21</v>
      </c>
      <c r="M690" s="22" t="str">
        <f>"Démandé si pour question " &amp;C688&amp; ", Réponse = 1.Oui."</f>
        <v>Démandé si pour question B.UUID.404, Réponse = 1.Oui.</v>
      </c>
      <c r="N690" s="17" t="s">
        <v>21</v>
      </c>
      <c r="O690" s="17" t="s">
        <v>24</v>
      </c>
      <c r="P690" s="17" t="s">
        <v>21</v>
      </c>
      <c r="Q690" s="17" t="s">
        <v>25</v>
      </c>
      <c r="R690" s="18" t="s">
        <v>26</v>
      </c>
      <c r="S690" s="18" t="s">
        <v>21</v>
      </c>
      <c r="T690" s="2"/>
    </row>
    <row r="691" spans="1:37" ht="25.5" customHeight="1">
      <c r="A691" s="12">
        <f t="shared" si="74"/>
        <v>407</v>
      </c>
      <c r="B691" s="1"/>
      <c r="C691" s="43" t="str">
        <f t="shared" si="75"/>
        <v>B.UUID.407</v>
      </c>
      <c r="D691" s="14" t="s">
        <v>939</v>
      </c>
      <c r="E691" s="14" t="s">
        <v>83</v>
      </c>
      <c r="F691" s="14" t="s">
        <v>151</v>
      </c>
      <c r="G691" s="14" t="s">
        <v>125</v>
      </c>
      <c r="H691" s="16" t="s">
        <v>50</v>
      </c>
      <c r="I691" s="17" t="s">
        <v>83</v>
      </c>
      <c r="J691" s="16" t="s">
        <v>83</v>
      </c>
      <c r="K691" s="17" t="s">
        <v>829</v>
      </c>
      <c r="L691" s="17" t="s">
        <v>21</v>
      </c>
      <c r="M691" s="22" t="str">
        <f>"Démandé si pour question " &amp;C690&amp; ", Réponse = 8.Autre."</f>
        <v>Démandé si pour question B.UUID.406, Réponse = 8.Autre.</v>
      </c>
      <c r="N691" s="17" t="s">
        <v>21</v>
      </c>
      <c r="O691" s="17" t="s">
        <v>24</v>
      </c>
      <c r="P691" s="17" t="s">
        <v>21</v>
      </c>
      <c r="Q691" s="17" t="s">
        <v>25</v>
      </c>
      <c r="R691" s="18" t="s">
        <v>26</v>
      </c>
      <c r="S691" s="18" t="s">
        <v>21</v>
      </c>
      <c r="T691" s="2"/>
    </row>
    <row r="692" spans="1:37" ht="25.5" customHeight="1">
      <c r="A692" s="12">
        <f t="shared" si="74"/>
        <v>408</v>
      </c>
      <c r="B692" s="1"/>
      <c r="C692" s="43" t="str">
        <f t="shared" si="75"/>
        <v>B.UUID.408</v>
      </c>
      <c r="D692" s="14" t="s">
        <v>940</v>
      </c>
      <c r="E692" s="14" t="s">
        <v>133</v>
      </c>
      <c r="F692" s="14" t="s">
        <v>151</v>
      </c>
      <c r="G692" s="14" t="s">
        <v>125</v>
      </c>
      <c r="H692" s="16" t="s">
        <v>941</v>
      </c>
      <c r="I692" s="17" t="s">
        <v>60</v>
      </c>
      <c r="J692" s="16" t="s">
        <v>135</v>
      </c>
      <c r="K692" s="17" t="s">
        <v>829</v>
      </c>
      <c r="L692" s="17" t="s">
        <v>21</v>
      </c>
      <c r="M692" s="22" t="str">
        <f>"Démandé si pour question " &amp;C688&amp; ", Réponse = 2.Non."</f>
        <v>Démandé si pour question B.UUID.404, Réponse = 2.Non.</v>
      </c>
      <c r="N692" s="17" t="s">
        <v>21</v>
      </c>
      <c r="O692" s="17" t="s">
        <v>24</v>
      </c>
      <c r="P692" s="17" t="s">
        <v>21</v>
      </c>
      <c r="Q692" s="17" t="s">
        <v>25</v>
      </c>
      <c r="R692" s="18" t="s">
        <v>26</v>
      </c>
      <c r="S692" s="18" t="s">
        <v>21</v>
      </c>
      <c r="T692" s="2"/>
    </row>
    <row r="693" spans="1:37" ht="25.5" customHeight="1">
      <c r="A693" s="12">
        <f t="shared" si="74"/>
        <v>409</v>
      </c>
      <c r="B693" s="1"/>
      <c r="C693" s="43" t="str">
        <f t="shared" si="75"/>
        <v>B.UUID.409</v>
      </c>
      <c r="D693" s="14" t="s">
        <v>942</v>
      </c>
      <c r="E693" s="14" t="s">
        <v>83</v>
      </c>
      <c r="F693" s="14" t="s">
        <v>151</v>
      </c>
      <c r="G693" s="14" t="s">
        <v>125</v>
      </c>
      <c r="H693" s="16" t="s">
        <v>50</v>
      </c>
      <c r="I693" s="17" t="s">
        <v>83</v>
      </c>
      <c r="J693" s="25" t="s">
        <v>83</v>
      </c>
      <c r="K693" s="17" t="s">
        <v>829</v>
      </c>
      <c r="L693" s="17" t="s">
        <v>21</v>
      </c>
      <c r="M693" s="22" t="str">
        <f>"Démandé si pour question " &amp;C692&amp; ", Réponse = 8.Autre."</f>
        <v>Démandé si pour question B.UUID.408, Réponse = 8.Autre.</v>
      </c>
      <c r="N693" s="17" t="s">
        <v>21</v>
      </c>
      <c r="O693" s="17" t="s">
        <v>24</v>
      </c>
      <c r="P693" s="17" t="s">
        <v>21</v>
      </c>
      <c r="Q693" s="17" t="s">
        <v>25</v>
      </c>
      <c r="R693" s="18" t="s">
        <v>26</v>
      </c>
      <c r="S693" s="18" t="s">
        <v>21</v>
      </c>
      <c r="T693" s="2"/>
    </row>
    <row r="694" spans="1:37" ht="25.5" customHeight="1">
      <c r="A694" s="12">
        <f t="shared" si="74"/>
        <v>410</v>
      </c>
      <c r="B694" s="1"/>
      <c r="C694" s="43" t="str">
        <f t="shared" si="75"/>
        <v>B.UUID.410</v>
      </c>
      <c r="D694" s="14" t="s">
        <v>943</v>
      </c>
      <c r="E694" s="14" t="s">
        <v>131</v>
      </c>
      <c r="F694" s="14" t="s">
        <v>151</v>
      </c>
      <c r="G694" s="14" t="s">
        <v>125</v>
      </c>
      <c r="H694" s="16" t="s">
        <v>944</v>
      </c>
      <c r="I694" s="17" t="s">
        <v>60</v>
      </c>
      <c r="J694" s="25" t="s">
        <v>132</v>
      </c>
      <c r="K694" s="17" t="s">
        <v>829</v>
      </c>
      <c r="L694" s="17" t="s">
        <v>21</v>
      </c>
      <c r="M694" s="22" t="str">
        <f>M682</f>
        <v xml:space="preserve">Démandé si pour question B.UUID.349, Réponse = 1.Oui, OU si pour question B.UUID.369, Réponse = 1.Oui, OU si pour question B.UUID.379, Réponse = 1.Oui      </v>
      </c>
      <c r="N694" s="17" t="s">
        <v>21</v>
      </c>
      <c r="O694" s="17" t="s">
        <v>24</v>
      </c>
      <c r="P694" s="17" t="s">
        <v>21</v>
      </c>
      <c r="Q694" s="17" t="s">
        <v>25</v>
      </c>
      <c r="R694" s="18" t="s">
        <v>26</v>
      </c>
      <c r="S694" s="18" t="s">
        <v>21</v>
      </c>
      <c r="T694" s="2"/>
    </row>
    <row r="695" spans="1:37" ht="25.5" customHeight="1">
      <c r="A695" s="12">
        <f t="shared" si="74"/>
        <v>411</v>
      </c>
      <c r="B695" s="1"/>
      <c r="C695" s="43" t="str">
        <f t="shared" si="75"/>
        <v>B.UUID.411</v>
      </c>
      <c r="D695" s="14" t="s">
        <v>945</v>
      </c>
      <c r="E695" s="14" t="s">
        <v>946</v>
      </c>
      <c r="F695" s="14" t="s">
        <v>151</v>
      </c>
      <c r="G695" s="14" t="s">
        <v>125</v>
      </c>
      <c r="H695" s="16" t="s">
        <v>137</v>
      </c>
      <c r="I695" s="17" t="s">
        <v>92</v>
      </c>
      <c r="J695" s="25" t="s">
        <v>947</v>
      </c>
      <c r="K695" s="17" t="s">
        <v>829</v>
      </c>
      <c r="L695" s="17" t="s">
        <v>139</v>
      </c>
      <c r="M695" s="17" t="s">
        <v>23</v>
      </c>
      <c r="N695" s="17" t="s">
        <v>21</v>
      </c>
      <c r="O695" s="17" t="s">
        <v>24</v>
      </c>
      <c r="P695" s="17" t="s">
        <v>21</v>
      </c>
      <c r="Q695" s="17" t="s">
        <v>25</v>
      </c>
      <c r="R695" s="18" t="s">
        <v>26</v>
      </c>
      <c r="S695" s="18" t="s">
        <v>21</v>
      </c>
      <c r="T695" s="2"/>
    </row>
    <row r="696" spans="1:37" ht="25.5" customHeight="1">
      <c r="A696" s="12">
        <f t="shared" si="74"/>
        <v>412</v>
      </c>
      <c r="B696" s="1"/>
      <c r="C696" s="43" t="str">
        <f t="shared" si="75"/>
        <v>B.UUID.412</v>
      </c>
      <c r="D696" s="14" t="s">
        <v>948</v>
      </c>
      <c r="E696" s="14" t="s">
        <v>946</v>
      </c>
      <c r="F696" s="14" t="s">
        <v>151</v>
      </c>
      <c r="G696" s="14" t="s">
        <v>125</v>
      </c>
      <c r="H696" s="16" t="s">
        <v>140</v>
      </c>
      <c r="I696" s="17" t="s">
        <v>92</v>
      </c>
      <c r="J696" s="25" t="s">
        <v>947</v>
      </c>
      <c r="K696" s="17" t="s">
        <v>829</v>
      </c>
      <c r="L696" s="17" t="s">
        <v>139</v>
      </c>
      <c r="M696" s="17" t="s">
        <v>23</v>
      </c>
      <c r="N696" s="17" t="s">
        <v>21</v>
      </c>
      <c r="O696" s="17" t="s">
        <v>24</v>
      </c>
      <c r="P696" s="17" t="s">
        <v>21</v>
      </c>
      <c r="Q696" s="17" t="s">
        <v>25</v>
      </c>
      <c r="R696" s="18" t="s">
        <v>26</v>
      </c>
      <c r="S696" s="18" t="s">
        <v>21</v>
      </c>
      <c r="T696" s="2"/>
    </row>
    <row r="697" spans="1:37" ht="25.5" customHeight="1">
      <c r="A697" s="12">
        <f t="shared" si="74"/>
        <v>413</v>
      </c>
      <c r="B697" s="1"/>
      <c r="C697" s="43" t="str">
        <f t="shared" si="75"/>
        <v>B.UUID.413</v>
      </c>
      <c r="D697" s="14" t="s">
        <v>949</v>
      </c>
      <c r="E697" s="14" t="s">
        <v>141</v>
      </c>
      <c r="F697" s="14" t="s">
        <v>151</v>
      </c>
      <c r="G697" s="14" t="s">
        <v>125</v>
      </c>
      <c r="H697" s="16" t="s">
        <v>142</v>
      </c>
      <c r="I697" s="17" t="s">
        <v>60</v>
      </c>
      <c r="J697" s="25" t="s">
        <v>143</v>
      </c>
      <c r="K697" s="17" t="s">
        <v>829</v>
      </c>
      <c r="L697" s="17" t="s">
        <v>21</v>
      </c>
      <c r="M697" s="17" t="s">
        <v>23</v>
      </c>
      <c r="N697" s="17" t="s">
        <v>21</v>
      </c>
      <c r="O697" s="17" t="s">
        <v>24</v>
      </c>
      <c r="P697" s="17" t="s">
        <v>21</v>
      </c>
      <c r="Q697" s="17" t="s">
        <v>25</v>
      </c>
      <c r="R697" s="18" t="s">
        <v>26</v>
      </c>
      <c r="S697" s="18" t="s">
        <v>21</v>
      </c>
      <c r="T697" s="2"/>
    </row>
    <row r="698" spans="1:37" ht="25.5" customHeight="1">
      <c r="A698" s="12">
        <f t="shared" si="74"/>
        <v>414</v>
      </c>
      <c r="B698" s="1"/>
      <c r="C698" s="43" t="str">
        <f t="shared" si="75"/>
        <v>B.UUID.414</v>
      </c>
      <c r="D698" s="14" t="s">
        <v>950</v>
      </c>
      <c r="E698" s="14" t="s">
        <v>946</v>
      </c>
      <c r="F698" s="14" t="s">
        <v>151</v>
      </c>
      <c r="G698" s="14" t="s">
        <v>125</v>
      </c>
      <c r="H698" s="16" t="s">
        <v>144</v>
      </c>
      <c r="I698" s="17" t="s">
        <v>92</v>
      </c>
      <c r="J698" s="25" t="s">
        <v>947</v>
      </c>
      <c r="K698" s="17" t="s">
        <v>829</v>
      </c>
      <c r="L698" s="17" t="s">
        <v>139</v>
      </c>
      <c r="M698" s="22" t="str">
        <f>"Démandé si pour question " &amp;C697&amp; ", Réponse = 1.Oui."</f>
        <v>Démandé si pour question B.UUID.413, Réponse = 1.Oui.</v>
      </c>
      <c r="N698" s="17" t="s">
        <v>21</v>
      </c>
      <c r="O698" s="17" t="s">
        <v>24</v>
      </c>
      <c r="P698" s="17" t="s">
        <v>21</v>
      </c>
      <c r="Q698" s="17" t="s">
        <v>25</v>
      </c>
      <c r="R698" s="18" t="s">
        <v>26</v>
      </c>
      <c r="S698" s="18" t="s">
        <v>21</v>
      </c>
      <c r="T698" s="2"/>
    </row>
    <row r="699" spans="1:37" ht="25.5" customHeight="1">
      <c r="A699" s="12">
        <f t="shared" si="74"/>
        <v>415</v>
      </c>
      <c r="B699" s="1"/>
      <c r="C699" s="43" t="str">
        <f t="shared" si="75"/>
        <v>B.UUID.415</v>
      </c>
      <c r="D699" s="14" t="s">
        <v>951</v>
      </c>
      <c r="E699" s="14" t="s">
        <v>83</v>
      </c>
      <c r="F699" s="14" t="s">
        <v>151</v>
      </c>
      <c r="G699" s="14" t="s">
        <v>125</v>
      </c>
      <c r="H699" s="16" t="s">
        <v>50</v>
      </c>
      <c r="I699" s="17" t="s">
        <v>83</v>
      </c>
      <c r="J699" s="25" t="s">
        <v>83</v>
      </c>
      <c r="K699" s="17" t="s">
        <v>829</v>
      </c>
      <c r="L699" s="17" t="s">
        <v>21</v>
      </c>
      <c r="M699" s="22" t="str">
        <f>"Démandé si pour question " &amp;C698&amp; ", Réponse = 5.Autre."</f>
        <v>Démandé si pour question B.UUID.414, Réponse = 5.Autre.</v>
      </c>
      <c r="N699" s="17" t="s">
        <v>21</v>
      </c>
      <c r="O699" s="17" t="s">
        <v>24</v>
      </c>
      <c r="P699" s="17" t="s">
        <v>21</v>
      </c>
      <c r="Q699" s="17" t="s">
        <v>25</v>
      </c>
      <c r="R699" s="18" t="s">
        <v>26</v>
      </c>
      <c r="S699" s="18" t="s">
        <v>21</v>
      </c>
      <c r="T699" s="2"/>
    </row>
    <row r="700" spans="1:37" ht="25.5" customHeight="1">
      <c r="A700" s="12">
        <f t="shared" si="74"/>
        <v>416</v>
      </c>
      <c r="B700" s="1"/>
      <c r="C700" s="43" t="str">
        <f t="shared" si="75"/>
        <v>B.UUID.416</v>
      </c>
      <c r="D700" s="14" t="s">
        <v>952</v>
      </c>
      <c r="E700" s="14" t="s">
        <v>145</v>
      </c>
      <c r="F700" s="14" t="s">
        <v>151</v>
      </c>
      <c r="G700" s="14" t="s">
        <v>125</v>
      </c>
      <c r="H700" s="16" t="s">
        <v>146</v>
      </c>
      <c r="I700" s="17" t="s">
        <v>92</v>
      </c>
      <c r="J700" s="16" t="s">
        <v>147</v>
      </c>
      <c r="K700" s="17" t="s">
        <v>829</v>
      </c>
      <c r="L700" s="17" t="s">
        <v>21</v>
      </c>
      <c r="M700" s="22" t="str">
        <f>"Démandé si pour question " &amp;C697&amp; ", Réponse = 1.Oui."</f>
        <v>Démandé si pour question B.UUID.413, Réponse = 1.Oui.</v>
      </c>
      <c r="N700" s="17" t="s">
        <v>21</v>
      </c>
      <c r="O700" s="17" t="s">
        <v>24</v>
      </c>
      <c r="P700" s="17" t="s">
        <v>21</v>
      </c>
      <c r="Q700" s="17" t="s">
        <v>25</v>
      </c>
      <c r="R700" s="18" t="s">
        <v>26</v>
      </c>
      <c r="S700" s="18" t="s">
        <v>21</v>
      </c>
      <c r="T700" s="2"/>
    </row>
    <row r="701" spans="1:37" ht="25.5" customHeight="1" thickBot="1">
      <c r="A701" s="12">
        <f t="shared" si="74"/>
        <v>417</v>
      </c>
      <c r="B701" s="1"/>
      <c r="C701" s="43" t="str">
        <f t="shared" si="75"/>
        <v>B.UUID.417</v>
      </c>
      <c r="D701" s="28" t="s">
        <v>953</v>
      </c>
      <c r="E701" s="28" t="s">
        <v>83</v>
      </c>
      <c r="F701" s="28" t="s">
        <v>151</v>
      </c>
      <c r="G701" s="28" t="s">
        <v>125</v>
      </c>
      <c r="H701" s="53" t="s">
        <v>50</v>
      </c>
      <c r="I701" s="30" t="s">
        <v>83</v>
      </c>
      <c r="J701" s="53" t="s">
        <v>83</v>
      </c>
      <c r="K701" s="30" t="s">
        <v>829</v>
      </c>
      <c r="L701" s="30" t="s">
        <v>21</v>
      </c>
      <c r="M701" s="54" t="str">
        <f>"Démandé si pour question " &amp;C700&amp; ", Réponse = 9.Autre."</f>
        <v>Démandé si pour question B.UUID.416, Réponse = 9.Autre.</v>
      </c>
      <c r="N701" s="30" t="s">
        <v>21</v>
      </c>
      <c r="O701" s="30" t="s">
        <v>24</v>
      </c>
      <c r="P701" s="30" t="s">
        <v>21</v>
      </c>
      <c r="Q701" s="30" t="s">
        <v>25</v>
      </c>
      <c r="R701" s="55" t="s">
        <v>26</v>
      </c>
      <c r="S701" s="55" t="s">
        <v>21</v>
      </c>
      <c r="T701" s="2"/>
    </row>
    <row r="702" spans="1:37" ht="15" thickBot="1">
      <c r="A702" s="12"/>
      <c r="B702" s="2"/>
      <c r="C702" s="2"/>
      <c r="D702" s="2"/>
      <c r="E702" s="2"/>
      <c r="F702" s="2"/>
      <c r="G702" s="2"/>
      <c r="H702" s="2"/>
      <c r="I702" s="2"/>
      <c r="J702" s="2"/>
      <c r="K702" s="2"/>
      <c r="L702" s="2"/>
      <c r="M702" s="2"/>
      <c r="N702" s="2"/>
      <c r="O702" s="2"/>
      <c r="P702" s="2"/>
      <c r="Q702" s="2"/>
      <c r="R702" s="2"/>
      <c r="S702" s="2"/>
      <c r="T702" s="2"/>
    </row>
    <row r="703" spans="1:37" s="83" customFormat="1" ht="20.149999999999999" customHeight="1" thickBot="1">
      <c r="A703" s="12"/>
      <c r="B703" s="1" t="s">
        <v>2127</v>
      </c>
      <c r="C703" s="5" t="s">
        <v>4610</v>
      </c>
      <c r="D703" s="6"/>
      <c r="E703" s="6"/>
      <c r="F703" s="6"/>
      <c r="G703" s="6"/>
      <c r="H703" s="6"/>
      <c r="I703" s="6"/>
      <c r="J703" s="6"/>
      <c r="K703" s="6"/>
      <c r="L703" s="6"/>
      <c r="M703" s="6"/>
      <c r="N703" s="6"/>
      <c r="O703" s="6"/>
      <c r="P703" s="6"/>
      <c r="Q703" s="6"/>
      <c r="R703" s="7"/>
      <c r="S703" s="7"/>
      <c r="T703" s="71"/>
      <c r="U703" s="71"/>
      <c r="V703" s="71"/>
      <c r="W703" s="71"/>
      <c r="X703" s="71"/>
      <c r="Y703" s="71"/>
      <c r="Z703" s="71"/>
      <c r="AA703" s="71"/>
      <c r="AB703" s="71"/>
      <c r="AC703" s="71"/>
      <c r="AK703" s="71"/>
    </row>
    <row r="704" spans="1:37" s="71" customFormat="1">
      <c r="A704" s="12">
        <v>1</v>
      </c>
      <c r="B704" s="1"/>
      <c r="C704" s="43" t="str">
        <f>CONCATENATE(LEFT($C$703,2),"UUID.",A704)</f>
        <v>C.UUID.1</v>
      </c>
      <c r="D704" s="14" t="s">
        <v>2130</v>
      </c>
      <c r="E704" s="14"/>
      <c r="F704" s="14" t="s">
        <v>151</v>
      </c>
      <c r="G704" s="14" t="s">
        <v>125</v>
      </c>
      <c r="H704" s="14" t="s">
        <v>2131</v>
      </c>
      <c r="I704" s="14"/>
      <c r="J704" s="14"/>
      <c r="K704" s="14" t="s">
        <v>2126</v>
      </c>
      <c r="L704" s="17" t="s">
        <v>21</v>
      </c>
      <c r="M704" s="17" t="s">
        <v>21</v>
      </c>
      <c r="N704" s="17" t="s">
        <v>21</v>
      </c>
      <c r="O704" s="17" t="s">
        <v>24</v>
      </c>
      <c r="P704" s="17" t="s">
        <v>21</v>
      </c>
      <c r="Q704" s="17" t="s">
        <v>25</v>
      </c>
      <c r="R704" s="18" t="s">
        <v>26</v>
      </c>
      <c r="S704" s="18" t="s">
        <v>21</v>
      </c>
    </row>
    <row r="705" spans="1:37" s="71" customFormat="1">
      <c r="A705" s="12">
        <v>2</v>
      </c>
      <c r="B705" s="1"/>
      <c r="C705" s="43" t="str">
        <f t="shared" ref="C705:C740" si="76">CONCATENATE(LEFT($C$703,2),"UUID.",A705)</f>
        <v>C.UUID.2</v>
      </c>
      <c r="D705" s="14" t="s">
        <v>150</v>
      </c>
      <c r="E705" s="14" t="s">
        <v>117</v>
      </c>
      <c r="F705" s="14" t="s">
        <v>151</v>
      </c>
      <c r="G705" s="14" t="s">
        <v>125</v>
      </c>
      <c r="H705" s="14" t="s">
        <v>2134</v>
      </c>
      <c r="I705" s="14" t="s">
        <v>2133</v>
      </c>
      <c r="J705" s="14"/>
      <c r="K705" s="14" t="s">
        <v>2126</v>
      </c>
      <c r="L705" s="17" t="s">
        <v>21</v>
      </c>
      <c r="M705" s="17" t="s">
        <v>21</v>
      </c>
      <c r="N705" s="17" t="s">
        <v>21</v>
      </c>
      <c r="O705" s="17" t="s">
        <v>24</v>
      </c>
      <c r="P705" s="17" t="s">
        <v>21</v>
      </c>
      <c r="Q705" s="17" t="s">
        <v>25</v>
      </c>
      <c r="R705" s="18" t="s">
        <v>26</v>
      </c>
      <c r="S705" s="18" t="s">
        <v>21</v>
      </c>
    </row>
    <row r="706" spans="1:37" s="71" customFormat="1">
      <c r="A706" s="12">
        <v>3</v>
      </c>
      <c r="B706" s="1"/>
      <c r="C706" s="43" t="str">
        <f t="shared" si="76"/>
        <v>C.UUID.3</v>
      </c>
      <c r="D706" s="14" t="s">
        <v>163</v>
      </c>
      <c r="E706" s="14" t="s">
        <v>117</v>
      </c>
      <c r="F706" s="14" t="s">
        <v>151</v>
      </c>
      <c r="G706" s="14" t="s">
        <v>125</v>
      </c>
      <c r="H706" s="14" t="s">
        <v>2135</v>
      </c>
      <c r="I706" s="14" t="s">
        <v>2133</v>
      </c>
      <c r="J706" s="14"/>
      <c r="K706" s="14" t="s">
        <v>2126</v>
      </c>
      <c r="L706" s="17" t="s">
        <v>21</v>
      </c>
      <c r="M706" s="17" t="s">
        <v>21</v>
      </c>
      <c r="N706" s="17" t="s">
        <v>21</v>
      </c>
      <c r="O706" s="17" t="s">
        <v>24</v>
      </c>
      <c r="P706" s="17" t="s">
        <v>21</v>
      </c>
      <c r="Q706" s="17" t="s">
        <v>25</v>
      </c>
      <c r="R706" s="18" t="s">
        <v>26</v>
      </c>
      <c r="S706" s="18" t="s">
        <v>21</v>
      </c>
    </row>
    <row r="707" spans="1:37" s="83" customFormat="1">
      <c r="A707" s="12">
        <v>4</v>
      </c>
      <c r="B707" s="1"/>
      <c r="C707" s="43" t="str">
        <f t="shared" si="76"/>
        <v>C.UUID.4</v>
      </c>
      <c r="D707" s="14" t="s">
        <v>171</v>
      </c>
      <c r="E707" s="14" t="s">
        <v>117</v>
      </c>
      <c r="F707" s="14" t="s">
        <v>151</v>
      </c>
      <c r="G707" s="14" t="s">
        <v>125</v>
      </c>
      <c r="H707" s="14" t="s">
        <v>2136</v>
      </c>
      <c r="I707" s="14" t="s">
        <v>2133</v>
      </c>
      <c r="J707" s="14"/>
      <c r="K707" s="14" t="s">
        <v>2126</v>
      </c>
      <c r="L707" s="17" t="s">
        <v>21</v>
      </c>
      <c r="M707" s="17" t="s">
        <v>21</v>
      </c>
      <c r="N707" s="17" t="s">
        <v>21</v>
      </c>
      <c r="O707" s="17" t="s">
        <v>24</v>
      </c>
      <c r="P707" s="17" t="s">
        <v>21</v>
      </c>
      <c r="Q707" s="17" t="s">
        <v>25</v>
      </c>
      <c r="R707" s="18" t="s">
        <v>26</v>
      </c>
      <c r="S707" s="18" t="s">
        <v>21</v>
      </c>
      <c r="T707" s="71"/>
      <c r="U707" s="71"/>
      <c r="V707" s="71"/>
      <c r="W707" s="71"/>
      <c r="X707" s="71"/>
      <c r="Y707" s="71"/>
      <c r="Z707" s="71"/>
      <c r="AA707" s="71"/>
      <c r="AB707" s="71"/>
      <c r="AC707" s="71"/>
      <c r="AK707" s="71"/>
    </row>
    <row r="708" spans="1:37" s="83" customFormat="1">
      <c r="A708" s="12">
        <v>5</v>
      </c>
      <c r="B708" s="1"/>
      <c r="C708" s="43" t="str">
        <f t="shared" si="76"/>
        <v>C.UUID.5</v>
      </c>
      <c r="D708" s="14" t="s">
        <v>178</v>
      </c>
      <c r="E708" s="14" t="s">
        <v>117</v>
      </c>
      <c r="F708" s="14" t="s">
        <v>151</v>
      </c>
      <c r="G708" s="14" t="s">
        <v>125</v>
      </c>
      <c r="H708" s="14" t="s">
        <v>2137</v>
      </c>
      <c r="I708" s="14" t="s">
        <v>2133</v>
      </c>
      <c r="J708" s="14"/>
      <c r="K708" s="14" t="s">
        <v>2126</v>
      </c>
      <c r="L708" s="17" t="s">
        <v>21</v>
      </c>
      <c r="M708" s="17" t="s">
        <v>21</v>
      </c>
      <c r="N708" s="17" t="s">
        <v>21</v>
      </c>
      <c r="O708" s="17" t="s">
        <v>24</v>
      </c>
      <c r="P708" s="17" t="s">
        <v>21</v>
      </c>
      <c r="Q708" s="17" t="s">
        <v>25</v>
      </c>
      <c r="R708" s="18" t="s">
        <v>26</v>
      </c>
      <c r="S708" s="18" t="s">
        <v>21</v>
      </c>
      <c r="T708" s="71"/>
      <c r="U708" s="71"/>
      <c r="V708" s="71"/>
      <c r="W708" s="71"/>
      <c r="X708" s="71"/>
      <c r="Y708" s="71"/>
      <c r="Z708" s="71"/>
      <c r="AA708" s="71"/>
      <c r="AB708" s="71"/>
      <c r="AC708" s="71"/>
      <c r="AK708" s="71"/>
    </row>
    <row r="709" spans="1:37" s="83" customFormat="1">
      <c r="A709" s="12">
        <v>6</v>
      </c>
      <c r="B709" s="1"/>
      <c r="C709" s="43" t="str">
        <f t="shared" si="76"/>
        <v>C.UUID.6</v>
      </c>
      <c r="D709" s="14" t="s">
        <v>186</v>
      </c>
      <c r="E709" s="14" t="s">
        <v>117</v>
      </c>
      <c r="F709" s="14" t="s">
        <v>151</v>
      </c>
      <c r="G709" s="14" t="s">
        <v>125</v>
      </c>
      <c r="H709" s="14" t="s">
        <v>2138</v>
      </c>
      <c r="I709" s="14" t="s">
        <v>2133</v>
      </c>
      <c r="J709" s="14"/>
      <c r="K709" s="14" t="s">
        <v>2126</v>
      </c>
      <c r="L709" s="17" t="s">
        <v>21</v>
      </c>
      <c r="M709" s="17" t="s">
        <v>21</v>
      </c>
      <c r="N709" s="17" t="s">
        <v>21</v>
      </c>
      <c r="O709" s="17" t="s">
        <v>24</v>
      </c>
      <c r="P709" s="17" t="s">
        <v>21</v>
      </c>
      <c r="Q709" s="17" t="s">
        <v>25</v>
      </c>
      <c r="R709" s="18" t="s">
        <v>26</v>
      </c>
      <c r="S709" s="18" t="s">
        <v>21</v>
      </c>
      <c r="T709" s="71"/>
      <c r="U709" s="71"/>
      <c r="V709" s="71"/>
      <c r="W709" s="71"/>
      <c r="X709" s="71"/>
      <c r="Y709" s="71"/>
      <c r="Z709" s="71"/>
      <c r="AA709" s="71"/>
      <c r="AB709" s="71"/>
      <c r="AC709" s="71"/>
      <c r="AK709" s="71"/>
    </row>
    <row r="710" spans="1:37" s="83" customFormat="1">
      <c r="A710" s="12">
        <v>7</v>
      </c>
      <c r="B710" s="1"/>
      <c r="C710" s="43" t="str">
        <f t="shared" si="76"/>
        <v>C.UUID.7</v>
      </c>
      <c r="D710" s="14" t="s">
        <v>194</v>
      </c>
      <c r="E710" s="14" t="s">
        <v>117</v>
      </c>
      <c r="F710" s="14" t="s">
        <v>151</v>
      </c>
      <c r="G710" s="14" t="s">
        <v>125</v>
      </c>
      <c r="H710" s="14" t="s">
        <v>2139</v>
      </c>
      <c r="I710" s="14" t="s">
        <v>2133</v>
      </c>
      <c r="J710" s="14"/>
      <c r="K710" s="14" t="s">
        <v>2126</v>
      </c>
      <c r="L710" s="17" t="s">
        <v>21</v>
      </c>
      <c r="M710" s="17" t="s">
        <v>21</v>
      </c>
      <c r="N710" s="17" t="s">
        <v>21</v>
      </c>
      <c r="O710" s="17" t="s">
        <v>24</v>
      </c>
      <c r="P710" s="17" t="s">
        <v>21</v>
      </c>
      <c r="Q710" s="17" t="s">
        <v>25</v>
      </c>
      <c r="R710" s="18" t="s">
        <v>26</v>
      </c>
      <c r="S710" s="18" t="s">
        <v>21</v>
      </c>
      <c r="T710" s="71"/>
      <c r="U710" s="71"/>
      <c r="V710" s="71"/>
      <c r="W710" s="71"/>
      <c r="X710" s="71"/>
      <c r="Y710" s="71"/>
      <c r="Z710" s="71"/>
      <c r="AA710" s="71"/>
      <c r="AB710" s="71"/>
      <c r="AC710" s="71"/>
      <c r="AK710" s="71"/>
    </row>
    <row r="711" spans="1:37" s="83" customFormat="1">
      <c r="A711" s="12">
        <v>8</v>
      </c>
      <c r="B711" s="1"/>
      <c r="C711" s="43" t="str">
        <f t="shared" si="76"/>
        <v>C.UUID.8</v>
      </c>
      <c r="D711" s="14" t="s">
        <v>202</v>
      </c>
      <c r="E711" s="14" t="s">
        <v>117</v>
      </c>
      <c r="F711" s="14" t="s">
        <v>151</v>
      </c>
      <c r="G711" s="14" t="s">
        <v>125</v>
      </c>
      <c r="H711" s="14" t="s">
        <v>2140</v>
      </c>
      <c r="I711" s="14" t="s">
        <v>2133</v>
      </c>
      <c r="J711" s="14"/>
      <c r="K711" s="14" t="s">
        <v>2126</v>
      </c>
      <c r="L711" s="17" t="s">
        <v>21</v>
      </c>
      <c r="M711" s="17" t="s">
        <v>21</v>
      </c>
      <c r="N711" s="17" t="s">
        <v>21</v>
      </c>
      <c r="O711" s="17" t="s">
        <v>24</v>
      </c>
      <c r="P711" s="17" t="s">
        <v>21</v>
      </c>
      <c r="Q711" s="17" t="s">
        <v>25</v>
      </c>
      <c r="R711" s="18" t="s">
        <v>26</v>
      </c>
      <c r="S711" s="18" t="s">
        <v>21</v>
      </c>
      <c r="T711" s="71"/>
      <c r="U711" s="71"/>
      <c r="V711" s="71"/>
      <c r="W711" s="71"/>
      <c r="X711" s="71"/>
      <c r="Y711" s="71"/>
      <c r="Z711" s="71"/>
      <c r="AA711" s="71"/>
      <c r="AB711" s="71"/>
      <c r="AC711" s="71"/>
      <c r="AK711" s="71"/>
    </row>
    <row r="712" spans="1:37" s="83" customFormat="1">
      <c r="A712" s="12">
        <v>9</v>
      </c>
      <c r="B712" s="1"/>
      <c r="C712" s="43" t="str">
        <f t="shared" si="76"/>
        <v>C.UUID.9</v>
      </c>
      <c r="D712" s="14" t="s">
        <v>239</v>
      </c>
      <c r="E712" s="14" t="s">
        <v>117</v>
      </c>
      <c r="F712" s="14" t="s">
        <v>151</v>
      </c>
      <c r="G712" s="14" t="s">
        <v>125</v>
      </c>
      <c r="H712" s="14" t="s">
        <v>2141</v>
      </c>
      <c r="I712" s="14" t="s">
        <v>2133</v>
      </c>
      <c r="J712" s="14"/>
      <c r="K712" s="14" t="s">
        <v>2126</v>
      </c>
      <c r="L712" s="17" t="s">
        <v>21</v>
      </c>
      <c r="M712" s="17" t="s">
        <v>21</v>
      </c>
      <c r="N712" s="17" t="s">
        <v>21</v>
      </c>
      <c r="O712" s="17" t="s">
        <v>24</v>
      </c>
      <c r="P712" s="17" t="s">
        <v>21</v>
      </c>
      <c r="Q712" s="17" t="s">
        <v>25</v>
      </c>
      <c r="R712" s="18" t="s">
        <v>26</v>
      </c>
      <c r="S712" s="18" t="s">
        <v>21</v>
      </c>
      <c r="T712" s="71"/>
      <c r="U712" s="71"/>
      <c r="V712" s="71"/>
      <c r="W712" s="71"/>
      <c r="X712" s="71"/>
      <c r="Y712" s="71"/>
      <c r="Z712" s="71"/>
      <c r="AA712" s="71"/>
      <c r="AB712" s="71"/>
      <c r="AC712" s="71"/>
      <c r="AK712" s="71"/>
    </row>
    <row r="713" spans="1:37" s="83" customFormat="1">
      <c r="A713" s="12">
        <v>10</v>
      </c>
      <c r="B713" s="1"/>
      <c r="C713" s="43" t="str">
        <f t="shared" si="76"/>
        <v>C.UUID.10</v>
      </c>
      <c r="D713" s="14" t="s">
        <v>247</v>
      </c>
      <c r="E713" s="14" t="s">
        <v>117</v>
      </c>
      <c r="F713" s="14" t="s">
        <v>151</v>
      </c>
      <c r="G713" s="14" t="s">
        <v>125</v>
      </c>
      <c r="H713" s="14" t="s">
        <v>2142</v>
      </c>
      <c r="I713" s="14" t="s">
        <v>2133</v>
      </c>
      <c r="J713" s="14"/>
      <c r="K713" s="14" t="s">
        <v>2126</v>
      </c>
      <c r="L713" s="17" t="s">
        <v>21</v>
      </c>
      <c r="M713" s="17" t="s">
        <v>21</v>
      </c>
      <c r="N713" s="17" t="s">
        <v>21</v>
      </c>
      <c r="O713" s="17" t="s">
        <v>24</v>
      </c>
      <c r="P713" s="17" t="s">
        <v>21</v>
      </c>
      <c r="Q713" s="17" t="s">
        <v>25</v>
      </c>
      <c r="R713" s="18" t="s">
        <v>26</v>
      </c>
      <c r="S713" s="18" t="s">
        <v>21</v>
      </c>
      <c r="T713" s="71"/>
      <c r="U713" s="71"/>
      <c r="V713" s="71"/>
      <c r="W713" s="71"/>
      <c r="X713" s="71"/>
      <c r="Y713" s="71"/>
      <c r="Z713" s="71"/>
      <c r="AA713" s="71"/>
      <c r="AB713" s="71"/>
      <c r="AC713" s="71"/>
      <c r="AK713" s="71"/>
    </row>
    <row r="714" spans="1:37" s="83" customFormat="1">
      <c r="A714" s="12">
        <v>11</v>
      </c>
      <c r="B714" s="1"/>
      <c r="C714" s="43" t="str">
        <f t="shared" si="76"/>
        <v>C.UUID.11</v>
      </c>
      <c r="D714" s="14" t="s">
        <v>286</v>
      </c>
      <c r="E714" s="14" t="s">
        <v>117</v>
      </c>
      <c r="F714" s="14" t="s">
        <v>151</v>
      </c>
      <c r="G714" s="14" t="s">
        <v>125</v>
      </c>
      <c r="H714" s="14" t="s">
        <v>2143</v>
      </c>
      <c r="I714" s="14" t="s">
        <v>2133</v>
      </c>
      <c r="J714" s="14"/>
      <c r="K714" s="14" t="s">
        <v>2126</v>
      </c>
      <c r="L714" s="17" t="s">
        <v>21</v>
      </c>
      <c r="M714" s="17" t="s">
        <v>21</v>
      </c>
      <c r="N714" s="17" t="s">
        <v>21</v>
      </c>
      <c r="O714" s="17" t="s">
        <v>24</v>
      </c>
      <c r="P714" s="17" t="s">
        <v>21</v>
      </c>
      <c r="Q714" s="17" t="s">
        <v>25</v>
      </c>
      <c r="R714" s="18" t="s">
        <v>26</v>
      </c>
      <c r="S714" s="18" t="s">
        <v>21</v>
      </c>
      <c r="T714" s="71"/>
      <c r="U714" s="71"/>
      <c r="V714" s="71"/>
      <c r="W714" s="71"/>
      <c r="X714" s="71"/>
      <c r="Y714" s="71"/>
      <c r="Z714" s="71"/>
      <c r="AA714" s="71"/>
      <c r="AB714" s="71"/>
      <c r="AC714" s="71"/>
      <c r="AK714" s="71"/>
    </row>
    <row r="715" spans="1:37" s="83" customFormat="1">
      <c r="A715" s="12">
        <v>12</v>
      </c>
      <c r="B715" s="1"/>
      <c r="C715" s="43" t="str">
        <f t="shared" si="76"/>
        <v>C.UUID.12</v>
      </c>
      <c r="D715" s="14" t="s">
        <v>294</v>
      </c>
      <c r="E715" s="14" t="s">
        <v>117</v>
      </c>
      <c r="F715" s="14" t="s">
        <v>151</v>
      </c>
      <c r="G715" s="14" t="s">
        <v>125</v>
      </c>
      <c r="H715" s="14" t="s">
        <v>2144</v>
      </c>
      <c r="I715" s="14" t="s">
        <v>2133</v>
      </c>
      <c r="J715" s="14"/>
      <c r="K715" s="14" t="s">
        <v>2126</v>
      </c>
      <c r="L715" s="17" t="s">
        <v>21</v>
      </c>
      <c r="M715" s="17" t="s">
        <v>21</v>
      </c>
      <c r="N715" s="17" t="s">
        <v>21</v>
      </c>
      <c r="O715" s="17" t="s">
        <v>24</v>
      </c>
      <c r="P715" s="17" t="s">
        <v>21</v>
      </c>
      <c r="Q715" s="17" t="s">
        <v>25</v>
      </c>
      <c r="R715" s="18" t="s">
        <v>26</v>
      </c>
      <c r="S715" s="18" t="s">
        <v>21</v>
      </c>
      <c r="T715" s="71"/>
      <c r="U715" s="71"/>
      <c r="V715" s="71"/>
      <c r="W715" s="71"/>
      <c r="X715" s="71"/>
      <c r="Y715" s="71"/>
      <c r="Z715" s="71"/>
      <c r="AA715" s="71"/>
      <c r="AB715" s="71"/>
      <c r="AC715" s="71"/>
      <c r="AK715" s="71"/>
    </row>
    <row r="716" spans="1:37" s="71" customFormat="1">
      <c r="A716" s="12">
        <v>13</v>
      </c>
      <c r="B716" s="1"/>
      <c r="C716" s="43" t="str">
        <f t="shared" si="76"/>
        <v>C.UUID.13</v>
      </c>
      <c r="D716" s="14" t="s">
        <v>301</v>
      </c>
      <c r="E716" s="14" t="s">
        <v>117</v>
      </c>
      <c r="F716" s="14" t="s">
        <v>151</v>
      </c>
      <c r="G716" s="14" t="s">
        <v>125</v>
      </c>
      <c r="H716" s="14" t="s">
        <v>2145</v>
      </c>
      <c r="I716" s="14" t="s">
        <v>2133</v>
      </c>
      <c r="J716" s="14"/>
      <c r="K716" s="14" t="s">
        <v>2126</v>
      </c>
      <c r="L716" s="17" t="s">
        <v>21</v>
      </c>
      <c r="M716" s="17" t="s">
        <v>21</v>
      </c>
      <c r="N716" s="17" t="s">
        <v>21</v>
      </c>
      <c r="O716" s="17" t="s">
        <v>24</v>
      </c>
      <c r="P716" s="17" t="s">
        <v>21</v>
      </c>
      <c r="Q716" s="17" t="s">
        <v>25</v>
      </c>
      <c r="R716" s="18" t="s">
        <v>26</v>
      </c>
      <c r="S716" s="18" t="s">
        <v>21</v>
      </c>
    </row>
    <row r="717" spans="1:37" s="71" customFormat="1">
      <c r="A717" s="12">
        <v>14</v>
      </c>
      <c r="B717" s="1"/>
      <c r="C717" s="43" t="str">
        <f t="shared" si="76"/>
        <v>C.UUID.14</v>
      </c>
      <c r="D717" s="14" t="s">
        <v>340</v>
      </c>
      <c r="E717" s="14" t="s">
        <v>117</v>
      </c>
      <c r="F717" s="14" t="s">
        <v>151</v>
      </c>
      <c r="G717" s="14" t="s">
        <v>125</v>
      </c>
      <c r="H717" s="14" t="s">
        <v>2146</v>
      </c>
      <c r="I717" s="14" t="s">
        <v>2133</v>
      </c>
      <c r="J717" s="14"/>
      <c r="K717" s="14" t="s">
        <v>2126</v>
      </c>
      <c r="L717" s="17" t="s">
        <v>21</v>
      </c>
      <c r="M717" s="17" t="s">
        <v>21</v>
      </c>
      <c r="N717" s="17" t="s">
        <v>21</v>
      </c>
      <c r="O717" s="17" t="s">
        <v>24</v>
      </c>
      <c r="P717" s="17" t="s">
        <v>21</v>
      </c>
      <c r="Q717" s="17" t="s">
        <v>25</v>
      </c>
      <c r="R717" s="18" t="s">
        <v>26</v>
      </c>
      <c r="S717" s="18" t="s">
        <v>21</v>
      </c>
    </row>
    <row r="718" spans="1:37" s="71" customFormat="1">
      <c r="A718" s="12">
        <v>15</v>
      </c>
      <c r="B718" s="1"/>
      <c r="C718" s="43" t="str">
        <f t="shared" si="76"/>
        <v>C.UUID.15</v>
      </c>
      <c r="D718" s="14" t="s">
        <v>347</v>
      </c>
      <c r="E718" s="14" t="s">
        <v>117</v>
      </c>
      <c r="F718" s="14" t="s">
        <v>151</v>
      </c>
      <c r="G718" s="14" t="s">
        <v>125</v>
      </c>
      <c r="H718" s="14" t="s">
        <v>2147</v>
      </c>
      <c r="I718" s="14" t="s">
        <v>2133</v>
      </c>
      <c r="J718" s="14"/>
      <c r="K718" s="14" t="s">
        <v>2126</v>
      </c>
      <c r="L718" s="17" t="s">
        <v>21</v>
      </c>
      <c r="M718" s="17" t="s">
        <v>21</v>
      </c>
      <c r="N718" s="17" t="s">
        <v>21</v>
      </c>
      <c r="O718" s="17" t="s">
        <v>24</v>
      </c>
      <c r="P718" s="17" t="s">
        <v>21</v>
      </c>
      <c r="Q718" s="17" t="s">
        <v>25</v>
      </c>
      <c r="R718" s="18" t="s">
        <v>26</v>
      </c>
      <c r="S718" s="18" t="s">
        <v>21</v>
      </c>
    </row>
    <row r="719" spans="1:37" s="71" customFormat="1">
      <c r="A719" s="12">
        <v>16</v>
      </c>
      <c r="B719" s="1"/>
      <c r="C719" s="43" t="str">
        <f t="shared" si="76"/>
        <v>C.UUID.16</v>
      </c>
      <c r="D719" s="14" t="s">
        <v>361</v>
      </c>
      <c r="E719" s="14" t="s">
        <v>117</v>
      </c>
      <c r="F719" s="14" t="s">
        <v>151</v>
      </c>
      <c r="G719" s="14" t="s">
        <v>125</v>
      </c>
      <c r="H719" s="14" t="s">
        <v>2148</v>
      </c>
      <c r="I719" s="14" t="s">
        <v>2133</v>
      </c>
      <c r="J719" s="14"/>
      <c r="K719" s="14" t="s">
        <v>2126</v>
      </c>
      <c r="L719" s="17" t="s">
        <v>21</v>
      </c>
      <c r="M719" s="17" t="s">
        <v>21</v>
      </c>
      <c r="N719" s="17" t="s">
        <v>21</v>
      </c>
      <c r="O719" s="17" t="s">
        <v>24</v>
      </c>
      <c r="P719" s="17" t="s">
        <v>21</v>
      </c>
      <c r="Q719" s="17" t="s">
        <v>25</v>
      </c>
      <c r="R719" s="18" t="s">
        <v>26</v>
      </c>
      <c r="S719" s="18" t="s">
        <v>21</v>
      </c>
    </row>
    <row r="720" spans="1:37" s="71" customFormat="1">
      <c r="A720" s="12">
        <v>17</v>
      </c>
      <c r="B720" s="1"/>
      <c r="C720" s="43" t="str">
        <f t="shared" si="76"/>
        <v>C.UUID.17</v>
      </c>
      <c r="D720" s="14" t="s">
        <v>354</v>
      </c>
      <c r="E720" s="14" t="s">
        <v>117</v>
      </c>
      <c r="F720" s="14" t="s">
        <v>151</v>
      </c>
      <c r="G720" s="14" t="s">
        <v>125</v>
      </c>
      <c r="H720" s="14" t="s">
        <v>2149</v>
      </c>
      <c r="I720" s="14" t="s">
        <v>2133</v>
      </c>
      <c r="J720" s="14"/>
      <c r="K720" s="14" t="s">
        <v>2126</v>
      </c>
      <c r="L720" s="17" t="s">
        <v>21</v>
      </c>
      <c r="M720" s="17" t="s">
        <v>21</v>
      </c>
      <c r="N720" s="17" t="s">
        <v>21</v>
      </c>
      <c r="O720" s="17" t="s">
        <v>24</v>
      </c>
      <c r="P720" s="17" t="s">
        <v>21</v>
      </c>
      <c r="Q720" s="17" t="s">
        <v>25</v>
      </c>
      <c r="R720" s="18" t="s">
        <v>26</v>
      </c>
      <c r="S720" s="18" t="s">
        <v>21</v>
      </c>
    </row>
    <row r="721" spans="1:37" s="71" customFormat="1">
      <c r="A721" s="12">
        <v>18</v>
      </c>
      <c r="B721" s="1"/>
      <c r="C721" s="43" t="str">
        <f t="shared" si="76"/>
        <v>C.UUID.18</v>
      </c>
      <c r="D721" s="14" t="s">
        <v>2150</v>
      </c>
      <c r="E721" s="14" t="s">
        <v>117</v>
      </c>
      <c r="F721" s="14" t="s">
        <v>151</v>
      </c>
      <c r="G721" s="14" t="s">
        <v>125</v>
      </c>
      <c r="H721" s="14" t="s">
        <v>2151</v>
      </c>
      <c r="I721" s="14" t="s">
        <v>2133</v>
      </c>
      <c r="J721" s="14"/>
      <c r="K721" s="14" t="s">
        <v>2126</v>
      </c>
      <c r="L721" s="17" t="s">
        <v>21</v>
      </c>
      <c r="M721" s="17" t="s">
        <v>21</v>
      </c>
      <c r="N721" s="17" t="s">
        <v>21</v>
      </c>
      <c r="O721" s="17" t="s">
        <v>24</v>
      </c>
      <c r="P721" s="17" t="s">
        <v>21</v>
      </c>
      <c r="Q721" s="17" t="s">
        <v>25</v>
      </c>
      <c r="R721" s="18" t="s">
        <v>26</v>
      </c>
      <c r="S721" s="18" t="s">
        <v>21</v>
      </c>
    </row>
    <row r="722" spans="1:37" s="71" customFormat="1">
      <c r="A722" s="12">
        <v>19</v>
      </c>
      <c r="B722" s="1"/>
      <c r="C722" s="43" t="str">
        <f t="shared" si="76"/>
        <v>C.UUID.19</v>
      </c>
      <c r="D722" s="14" t="s">
        <v>436</v>
      </c>
      <c r="E722" s="14" t="s">
        <v>117</v>
      </c>
      <c r="F722" s="14" t="s">
        <v>151</v>
      </c>
      <c r="G722" s="14" t="s">
        <v>125</v>
      </c>
      <c r="H722" s="14" t="s">
        <v>2152</v>
      </c>
      <c r="I722" s="14" t="s">
        <v>2133</v>
      </c>
      <c r="J722" s="14"/>
      <c r="K722" s="14" t="s">
        <v>2126</v>
      </c>
      <c r="L722" s="17" t="s">
        <v>21</v>
      </c>
      <c r="M722" s="17" t="s">
        <v>21</v>
      </c>
      <c r="N722" s="17" t="s">
        <v>21</v>
      </c>
      <c r="O722" s="17" t="s">
        <v>24</v>
      </c>
      <c r="P722" s="17" t="s">
        <v>21</v>
      </c>
      <c r="Q722" s="17" t="s">
        <v>25</v>
      </c>
      <c r="R722" s="18" t="s">
        <v>26</v>
      </c>
      <c r="S722" s="18" t="s">
        <v>21</v>
      </c>
    </row>
    <row r="723" spans="1:37" s="71" customFormat="1">
      <c r="A723" s="12">
        <v>20</v>
      </c>
      <c r="B723" s="1"/>
      <c r="C723" s="43" t="str">
        <f t="shared" si="76"/>
        <v>C.UUID.20</v>
      </c>
      <c r="D723" s="14" t="s">
        <v>443</v>
      </c>
      <c r="E723" s="14" t="s">
        <v>117</v>
      </c>
      <c r="F723" s="14" t="s">
        <v>151</v>
      </c>
      <c r="G723" s="14" t="s">
        <v>125</v>
      </c>
      <c r="H723" s="14" t="s">
        <v>2153</v>
      </c>
      <c r="I723" s="14" t="s">
        <v>2133</v>
      </c>
      <c r="J723" s="14"/>
      <c r="K723" s="14" t="s">
        <v>2126</v>
      </c>
      <c r="L723" s="17" t="s">
        <v>21</v>
      </c>
      <c r="M723" s="17" t="s">
        <v>21</v>
      </c>
      <c r="N723" s="17" t="s">
        <v>21</v>
      </c>
      <c r="O723" s="17" t="s">
        <v>24</v>
      </c>
      <c r="P723" s="17" t="s">
        <v>21</v>
      </c>
      <c r="Q723" s="17" t="s">
        <v>25</v>
      </c>
      <c r="R723" s="18" t="s">
        <v>26</v>
      </c>
      <c r="S723" s="18" t="s">
        <v>21</v>
      </c>
    </row>
    <row r="724" spans="1:37" s="71" customFormat="1">
      <c r="A724" s="12">
        <v>21</v>
      </c>
      <c r="B724" s="1"/>
      <c r="C724" s="43" t="str">
        <f t="shared" si="76"/>
        <v>C.UUID.21</v>
      </c>
      <c r="D724" s="14" t="s">
        <v>482</v>
      </c>
      <c r="E724" s="14" t="s">
        <v>117</v>
      </c>
      <c r="F724" s="14" t="s">
        <v>151</v>
      </c>
      <c r="G724" s="14" t="s">
        <v>125</v>
      </c>
      <c r="H724" s="14" t="s">
        <v>2154</v>
      </c>
      <c r="I724" s="14" t="s">
        <v>2133</v>
      </c>
      <c r="J724" s="14"/>
      <c r="K724" s="14" t="s">
        <v>2126</v>
      </c>
      <c r="L724" s="17" t="s">
        <v>21</v>
      </c>
      <c r="M724" s="17" t="s">
        <v>21</v>
      </c>
      <c r="N724" s="17" t="s">
        <v>21</v>
      </c>
      <c r="O724" s="17" t="s">
        <v>24</v>
      </c>
      <c r="P724" s="17" t="s">
        <v>21</v>
      </c>
      <c r="Q724" s="17" t="s">
        <v>25</v>
      </c>
      <c r="R724" s="18" t="s">
        <v>26</v>
      </c>
      <c r="S724" s="18" t="s">
        <v>21</v>
      </c>
    </row>
    <row r="725" spans="1:37" s="71" customFormat="1">
      <c r="A725" s="12">
        <v>22</v>
      </c>
      <c r="B725" s="1"/>
      <c r="C725" s="43" t="str">
        <f t="shared" si="76"/>
        <v>C.UUID.22</v>
      </c>
      <c r="D725" s="14" t="s">
        <v>490</v>
      </c>
      <c r="E725" s="14" t="s">
        <v>117</v>
      </c>
      <c r="F725" s="14" t="s">
        <v>151</v>
      </c>
      <c r="G725" s="14" t="s">
        <v>125</v>
      </c>
      <c r="H725" s="14" t="s">
        <v>2155</v>
      </c>
      <c r="I725" s="14" t="s">
        <v>2133</v>
      </c>
      <c r="J725" s="14"/>
      <c r="K725" s="14" t="s">
        <v>2126</v>
      </c>
      <c r="L725" s="17" t="s">
        <v>21</v>
      </c>
      <c r="M725" s="17" t="s">
        <v>21</v>
      </c>
      <c r="N725" s="17" t="s">
        <v>21</v>
      </c>
      <c r="O725" s="17" t="s">
        <v>24</v>
      </c>
      <c r="P725" s="17" t="s">
        <v>21</v>
      </c>
      <c r="Q725" s="17" t="s">
        <v>25</v>
      </c>
      <c r="R725" s="18" t="s">
        <v>26</v>
      </c>
      <c r="S725" s="18" t="s">
        <v>21</v>
      </c>
    </row>
    <row r="726" spans="1:37" s="83" customFormat="1" ht="20.149999999999999" customHeight="1">
      <c r="A726" s="12">
        <v>23</v>
      </c>
      <c r="B726" s="1"/>
      <c r="C726" s="43" t="str">
        <f>CONCATENATE(LEFT($C$703,2),"UUID.",A726)</f>
        <v>C.UUID.23</v>
      </c>
      <c r="D726" s="14" t="s">
        <v>497</v>
      </c>
      <c r="E726" s="14" t="s">
        <v>117</v>
      </c>
      <c r="F726" s="14" t="s">
        <v>151</v>
      </c>
      <c r="G726" s="14" t="s">
        <v>125</v>
      </c>
      <c r="H726" s="14" t="s">
        <v>2156</v>
      </c>
      <c r="I726" s="14" t="s">
        <v>2133</v>
      </c>
      <c r="J726" s="14"/>
      <c r="K726" s="14" t="s">
        <v>2126</v>
      </c>
      <c r="L726" s="17" t="s">
        <v>21</v>
      </c>
      <c r="M726" s="17" t="s">
        <v>21</v>
      </c>
      <c r="N726" s="17" t="s">
        <v>21</v>
      </c>
      <c r="O726" s="17" t="s">
        <v>24</v>
      </c>
      <c r="P726" s="17" t="s">
        <v>21</v>
      </c>
      <c r="Q726" s="17" t="s">
        <v>25</v>
      </c>
      <c r="R726" s="18" t="s">
        <v>26</v>
      </c>
      <c r="S726" s="18" t="s">
        <v>21</v>
      </c>
      <c r="T726" s="71"/>
      <c r="U726" s="71"/>
      <c r="V726" s="71"/>
      <c r="W726" s="71"/>
      <c r="X726" s="71"/>
      <c r="Y726" s="71"/>
      <c r="Z726" s="71"/>
      <c r="AA726" s="71"/>
      <c r="AB726" s="71"/>
      <c r="AC726" s="71"/>
      <c r="AK726" s="71"/>
    </row>
    <row r="727" spans="1:37" s="83" customFormat="1" ht="20.149999999999999" customHeight="1">
      <c r="A727" s="12">
        <v>24</v>
      </c>
      <c r="B727" s="1"/>
      <c r="C727" s="43" t="str">
        <f t="shared" si="76"/>
        <v>C.UUID.24</v>
      </c>
      <c r="D727" s="14" t="s">
        <v>2160</v>
      </c>
      <c r="E727" s="14" t="s">
        <v>117</v>
      </c>
      <c r="F727" s="14" t="s">
        <v>151</v>
      </c>
      <c r="G727" s="14" t="s">
        <v>125</v>
      </c>
      <c r="H727" s="14" t="s">
        <v>2161</v>
      </c>
      <c r="I727" s="14" t="s">
        <v>2133</v>
      </c>
      <c r="J727" s="14"/>
      <c r="K727" s="14" t="s">
        <v>2126</v>
      </c>
      <c r="L727" s="17" t="s">
        <v>21</v>
      </c>
      <c r="M727" s="17" t="s">
        <v>21</v>
      </c>
      <c r="N727" s="17" t="s">
        <v>21</v>
      </c>
      <c r="O727" s="17" t="s">
        <v>24</v>
      </c>
      <c r="P727" s="17" t="s">
        <v>21</v>
      </c>
      <c r="Q727" s="17" t="s">
        <v>25</v>
      </c>
      <c r="R727" s="18" t="s">
        <v>26</v>
      </c>
      <c r="S727" s="18" t="s">
        <v>21</v>
      </c>
      <c r="T727" s="71"/>
      <c r="U727" s="71"/>
      <c r="V727" s="71"/>
      <c r="W727" s="71"/>
      <c r="X727" s="71"/>
      <c r="Y727" s="71"/>
      <c r="Z727" s="71"/>
      <c r="AA727" s="71"/>
      <c r="AB727" s="71"/>
      <c r="AC727" s="71"/>
      <c r="AK727" s="71"/>
    </row>
    <row r="728" spans="1:37" s="83" customFormat="1" ht="20.149999999999999" customHeight="1">
      <c r="A728" s="12">
        <v>25</v>
      </c>
      <c r="B728" s="1"/>
      <c r="C728" s="43" t="str">
        <f t="shared" si="76"/>
        <v>C.UUID.25</v>
      </c>
      <c r="D728" s="14" t="s">
        <v>536</v>
      </c>
      <c r="E728" s="14" t="s">
        <v>117</v>
      </c>
      <c r="F728" s="14" t="s">
        <v>151</v>
      </c>
      <c r="G728" s="14" t="s">
        <v>125</v>
      </c>
      <c r="H728" s="14" t="s">
        <v>2162</v>
      </c>
      <c r="I728" s="14" t="s">
        <v>2133</v>
      </c>
      <c r="J728" s="14"/>
      <c r="K728" s="14" t="s">
        <v>2126</v>
      </c>
      <c r="L728" s="17" t="s">
        <v>21</v>
      </c>
      <c r="M728" s="17" t="s">
        <v>21</v>
      </c>
      <c r="N728" s="17" t="s">
        <v>21</v>
      </c>
      <c r="O728" s="17" t="s">
        <v>24</v>
      </c>
      <c r="P728" s="17" t="s">
        <v>21</v>
      </c>
      <c r="Q728" s="17" t="s">
        <v>25</v>
      </c>
      <c r="R728" s="18" t="s">
        <v>26</v>
      </c>
      <c r="S728" s="18" t="s">
        <v>21</v>
      </c>
      <c r="T728" s="71"/>
      <c r="U728" s="71"/>
      <c r="V728" s="71"/>
      <c r="W728" s="71"/>
      <c r="X728" s="71"/>
      <c r="Y728" s="71"/>
      <c r="Z728" s="71"/>
      <c r="AA728" s="71"/>
      <c r="AB728" s="71"/>
      <c r="AC728" s="71"/>
      <c r="AK728" s="71"/>
    </row>
    <row r="729" spans="1:37" s="71" customFormat="1" ht="15" customHeight="1">
      <c r="A729" s="12">
        <v>26</v>
      </c>
      <c r="B729" s="1"/>
      <c r="C729" s="43" t="str">
        <f t="shared" si="76"/>
        <v>C.UUID.26</v>
      </c>
      <c r="D729" s="14" t="s">
        <v>580</v>
      </c>
      <c r="E729" s="14" t="s">
        <v>117</v>
      </c>
      <c r="F729" s="14" t="s">
        <v>151</v>
      </c>
      <c r="G729" s="14" t="s">
        <v>125</v>
      </c>
      <c r="H729" s="14" t="s">
        <v>2163</v>
      </c>
      <c r="I729" s="14" t="s">
        <v>2133</v>
      </c>
      <c r="J729" s="14"/>
      <c r="K729" s="14" t="s">
        <v>2126</v>
      </c>
      <c r="L729" s="17" t="s">
        <v>21</v>
      </c>
      <c r="M729" s="17" t="s">
        <v>21</v>
      </c>
      <c r="N729" s="17" t="s">
        <v>21</v>
      </c>
      <c r="O729" s="17" t="s">
        <v>24</v>
      </c>
      <c r="P729" s="17" t="s">
        <v>21</v>
      </c>
      <c r="Q729" s="17" t="s">
        <v>25</v>
      </c>
      <c r="R729" s="18" t="s">
        <v>26</v>
      </c>
      <c r="S729" s="18" t="s">
        <v>21</v>
      </c>
    </row>
    <row r="730" spans="1:37" s="71" customFormat="1" ht="15" customHeight="1">
      <c r="A730" s="12">
        <v>27</v>
      </c>
      <c r="B730" s="1"/>
      <c r="C730" s="43" t="str">
        <f t="shared" si="76"/>
        <v>C.UUID.27</v>
      </c>
      <c r="D730" s="14" t="s">
        <v>593</v>
      </c>
      <c r="E730" s="14" t="s">
        <v>117</v>
      </c>
      <c r="F730" s="14" t="s">
        <v>151</v>
      </c>
      <c r="G730" s="14" t="s">
        <v>125</v>
      </c>
      <c r="H730" s="14" t="s">
        <v>2164</v>
      </c>
      <c r="I730" s="14" t="s">
        <v>2133</v>
      </c>
      <c r="J730" s="14"/>
      <c r="K730" s="14" t="s">
        <v>2126</v>
      </c>
      <c r="L730" s="17" t="s">
        <v>21</v>
      </c>
      <c r="M730" s="17" t="s">
        <v>21</v>
      </c>
      <c r="N730" s="17" t="s">
        <v>21</v>
      </c>
      <c r="O730" s="17" t="s">
        <v>24</v>
      </c>
      <c r="P730" s="17" t="s">
        <v>21</v>
      </c>
      <c r="Q730" s="17" t="s">
        <v>25</v>
      </c>
      <c r="R730" s="18" t="s">
        <v>26</v>
      </c>
      <c r="S730" s="18" t="s">
        <v>21</v>
      </c>
    </row>
    <row r="731" spans="1:37" s="71" customFormat="1" ht="16" customHeight="1">
      <c r="A731" s="12">
        <v>28</v>
      </c>
      <c r="B731" s="1"/>
      <c r="C731" s="43" t="str">
        <f t="shared" si="76"/>
        <v>C.UUID.28</v>
      </c>
      <c r="D731" s="14" t="s">
        <v>614</v>
      </c>
      <c r="E731" s="14" t="s">
        <v>117</v>
      </c>
      <c r="F731" s="14" t="s">
        <v>151</v>
      </c>
      <c r="G731" s="14" t="s">
        <v>125</v>
      </c>
      <c r="H731" s="14" t="s">
        <v>2165</v>
      </c>
      <c r="I731" s="14" t="s">
        <v>2133</v>
      </c>
      <c r="J731" s="14"/>
      <c r="K731" s="14" t="s">
        <v>2126</v>
      </c>
      <c r="L731" s="17" t="s">
        <v>21</v>
      </c>
      <c r="M731" s="17" t="s">
        <v>21</v>
      </c>
      <c r="N731" s="17" t="s">
        <v>21</v>
      </c>
      <c r="O731" s="17" t="s">
        <v>24</v>
      </c>
      <c r="P731" s="17" t="s">
        <v>21</v>
      </c>
      <c r="Q731" s="17" t="s">
        <v>25</v>
      </c>
      <c r="R731" s="18" t="s">
        <v>26</v>
      </c>
      <c r="S731" s="18" t="s">
        <v>21</v>
      </c>
    </row>
    <row r="732" spans="1:37" s="71" customFormat="1" ht="15" customHeight="1">
      <c r="A732" s="12">
        <v>29</v>
      </c>
      <c r="B732" s="1"/>
      <c r="C732" s="43" t="str">
        <f t="shared" si="76"/>
        <v>C.UUID.29</v>
      </c>
      <c r="D732" s="14" t="s">
        <v>2166</v>
      </c>
      <c r="E732" s="14" t="s">
        <v>117</v>
      </c>
      <c r="F732" s="14" t="s">
        <v>151</v>
      </c>
      <c r="G732" s="14" t="s">
        <v>125</v>
      </c>
      <c r="H732" s="14" t="s">
        <v>2167</v>
      </c>
      <c r="I732" s="14" t="s">
        <v>2133</v>
      </c>
      <c r="J732" s="14"/>
      <c r="K732" s="14" t="s">
        <v>2126</v>
      </c>
      <c r="L732" s="17" t="s">
        <v>21</v>
      </c>
      <c r="M732" s="17" t="s">
        <v>21</v>
      </c>
      <c r="N732" s="17" t="s">
        <v>21</v>
      </c>
      <c r="O732" s="17" t="s">
        <v>24</v>
      </c>
      <c r="P732" s="17" t="s">
        <v>21</v>
      </c>
      <c r="Q732" s="17" t="s">
        <v>25</v>
      </c>
      <c r="R732" s="18" t="s">
        <v>26</v>
      </c>
      <c r="S732" s="18" t="s">
        <v>21</v>
      </c>
    </row>
    <row r="733" spans="1:37" s="71" customFormat="1" ht="15" customHeight="1">
      <c r="A733" s="12">
        <v>30</v>
      </c>
      <c r="B733" s="1"/>
      <c r="C733" s="43" t="str">
        <f t="shared" si="76"/>
        <v>C.UUID.30</v>
      </c>
      <c r="D733" s="14" t="s">
        <v>706</v>
      </c>
      <c r="E733" s="14" t="s">
        <v>117</v>
      </c>
      <c r="F733" s="14" t="s">
        <v>151</v>
      </c>
      <c r="G733" s="14" t="s">
        <v>125</v>
      </c>
      <c r="H733" s="14" t="s">
        <v>2168</v>
      </c>
      <c r="I733" s="14" t="s">
        <v>2133</v>
      </c>
      <c r="J733" s="14"/>
      <c r="K733" s="14" t="s">
        <v>2126</v>
      </c>
      <c r="L733" s="17" t="s">
        <v>21</v>
      </c>
      <c r="M733" s="17" t="s">
        <v>21</v>
      </c>
      <c r="N733" s="17" t="s">
        <v>21</v>
      </c>
      <c r="O733" s="17" t="s">
        <v>24</v>
      </c>
      <c r="P733" s="17" t="s">
        <v>21</v>
      </c>
      <c r="Q733" s="17" t="s">
        <v>25</v>
      </c>
      <c r="R733" s="18" t="s">
        <v>26</v>
      </c>
      <c r="S733" s="18" t="s">
        <v>21</v>
      </c>
    </row>
    <row r="734" spans="1:37" s="71" customFormat="1" ht="15" customHeight="1">
      <c r="A734" s="12">
        <v>31</v>
      </c>
      <c r="B734" s="1"/>
      <c r="C734" s="43" t="str">
        <f t="shared" si="76"/>
        <v>C.UUID.31</v>
      </c>
      <c r="D734" s="14" t="s">
        <v>2171</v>
      </c>
      <c r="E734" s="14" t="s">
        <v>117</v>
      </c>
      <c r="F734" s="14" t="s">
        <v>151</v>
      </c>
      <c r="G734" s="14" t="s">
        <v>125</v>
      </c>
      <c r="H734" s="14" t="s">
        <v>2172</v>
      </c>
      <c r="I734" s="14" t="s">
        <v>2133</v>
      </c>
      <c r="J734" s="14"/>
      <c r="K734" s="14" t="s">
        <v>2126</v>
      </c>
      <c r="L734" s="17" t="s">
        <v>21</v>
      </c>
      <c r="M734" s="17" t="s">
        <v>21</v>
      </c>
      <c r="N734" s="17" t="s">
        <v>21</v>
      </c>
      <c r="O734" s="17" t="s">
        <v>24</v>
      </c>
      <c r="P734" s="17" t="s">
        <v>21</v>
      </c>
      <c r="Q734" s="17" t="s">
        <v>25</v>
      </c>
      <c r="R734" s="18" t="s">
        <v>26</v>
      </c>
      <c r="S734" s="18" t="s">
        <v>21</v>
      </c>
    </row>
    <row r="735" spans="1:37" s="83" customFormat="1" ht="20.149999999999999" customHeight="1">
      <c r="A735" s="12">
        <v>32</v>
      </c>
      <c r="B735" s="1"/>
      <c r="C735" s="43" t="str">
        <f t="shared" si="76"/>
        <v>C.UUID.32</v>
      </c>
      <c r="D735" s="14" t="s">
        <v>758</v>
      </c>
      <c r="E735" s="14" t="s">
        <v>117</v>
      </c>
      <c r="F735" s="14" t="s">
        <v>151</v>
      </c>
      <c r="G735" s="14" t="s">
        <v>125</v>
      </c>
      <c r="H735" s="14" t="s">
        <v>2173</v>
      </c>
      <c r="I735" s="14" t="s">
        <v>2133</v>
      </c>
      <c r="J735" s="14"/>
      <c r="K735" s="14" t="s">
        <v>2126</v>
      </c>
      <c r="L735" s="17" t="s">
        <v>21</v>
      </c>
      <c r="M735" s="17" t="s">
        <v>21</v>
      </c>
      <c r="N735" s="17" t="s">
        <v>21</v>
      </c>
      <c r="O735" s="17" t="s">
        <v>24</v>
      </c>
      <c r="P735" s="17" t="s">
        <v>21</v>
      </c>
      <c r="Q735" s="17" t="s">
        <v>25</v>
      </c>
      <c r="R735" s="18" t="s">
        <v>26</v>
      </c>
      <c r="S735" s="18" t="s">
        <v>21</v>
      </c>
      <c r="T735" s="71"/>
      <c r="U735" s="71"/>
      <c r="V735" s="71"/>
      <c r="W735" s="71"/>
      <c r="X735" s="71"/>
      <c r="Y735" s="71"/>
      <c r="Z735" s="71"/>
      <c r="AA735" s="71"/>
      <c r="AB735" s="71"/>
      <c r="AC735" s="71"/>
      <c r="AK735" s="71"/>
    </row>
    <row r="736" spans="1:37" s="83" customFormat="1" ht="20.149999999999999" customHeight="1">
      <c r="A736" s="12">
        <v>33</v>
      </c>
      <c r="B736" s="1"/>
      <c r="C736" s="43" t="str">
        <f t="shared" si="76"/>
        <v>C.UUID.33</v>
      </c>
      <c r="D736" s="14" t="s">
        <v>777</v>
      </c>
      <c r="E736" s="14" t="s">
        <v>117</v>
      </c>
      <c r="F736" s="14" t="s">
        <v>151</v>
      </c>
      <c r="G736" s="14" t="s">
        <v>125</v>
      </c>
      <c r="H736" s="14" t="s">
        <v>2174</v>
      </c>
      <c r="I736" s="14" t="s">
        <v>2133</v>
      </c>
      <c r="J736" s="14"/>
      <c r="K736" s="14" t="s">
        <v>2126</v>
      </c>
      <c r="L736" s="17" t="s">
        <v>21</v>
      </c>
      <c r="M736" s="17" t="s">
        <v>21</v>
      </c>
      <c r="N736" s="17" t="s">
        <v>21</v>
      </c>
      <c r="O736" s="17" t="s">
        <v>24</v>
      </c>
      <c r="P736" s="17" t="s">
        <v>21</v>
      </c>
      <c r="Q736" s="17" t="s">
        <v>25</v>
      </c>
      <c r="R736" s="18" t="s">
        <v>26</v>
      </c>
      <c r="S736" s="18" t="s">
        <v>21</v>
      </c>
      <c r="T736" s="71"/>
      <c r="U736" s="71"/>
      <c r="V736" s="71"/>
      <c r="W736" s="71"/>
      <c r="X736" s="71"/>
      <c r="Y736" s="71"/>
      <c r="Z736" s="71"/>
      <c r="AA736" s="71"/>
      <c r="AB736" s="71"/>
      <c r="AC736" s="71"/>
      <c r="AK736" s="71"/>
    </row>
    <row r="737" spans="1:37" s="83" customFormat="1" ht="20.149999999999999" customHeight="1">
      <c r="A737" s="12">
        <v>34</v>
      </c>
      <c r="B737" s="1"/>
      <c r="C737" s="43" t="str">
        <f t="shared" si="76"/>
        <v>C.UUID.34</v>
      </c>
      <c r="D737" s="14" t="s">
        <v>2177</v>
      </c>
      <c r="E737" s="14" t="s">
        <v>117</v>
      </c>
      <c r="F737" s="14" t="s">
        <v>151</v>
      </c>
      <c r="G737" s="14" t="s">
        <v>125</v>
      </c>
      <c r="H737" s="14" t="s">
        <v>2178</v>
      </c>
      <c r="I737" s="14" t="s">
        <v>2133</v>
      </c>
      <c r="J737" s="14"/>
      <c r="K737" s="14" t="s">
        <v>2126</v>
      </c>
      <c r="L737" s="17" t="s">
        <v>21</v>
      </c>
      <c r="M737" s="17" t="s">
        <v>21</v>
      </c>
      <c r="N737" s="17" t="s">
        <v>21</v>
      </c>
      <c r="O737" s="17" t="s">
        <v>24</v>
      </c>
      <c r="P737" s="17" t="s">
        <v>21</v>
      </c>
      <c r="Q737" s="17" t="s">
        <v>25</v>
      </c>
      <c r="R737" s="18" t="s">
        <v>26</v>
      </c>
      <c r="S737" s="18" t="s">
        <v>21</v>
      </c>
      <c r="T737" s="71"/>
      <c r="U737" s="71"/>
      <c r="V737" s="71"/>
      <c r="W737" s="71"/>
      <c r="X737" s="71"/>
      <c r="Y737" s="71"/>
      <c r="Z737" s="71"/>
      <c r="AA737" s="71"/>
      <c r="AB737" s="71"/>
      <c r="AC737" s="71"/>
      <c r="AK737" s="71"/>
    </row>
    <row r="738" spans="1:37" s="71" customFormat="1" ht="15" customHeight="1">
      <c r="A738" s="12">
        <v>35</v>
      </c>
      <c r="B738" s="1"/>
      <c r="C738" s="43" t="str">
        <f t="shared" si="76"/>
        <v>C.UUID.35</v>
      </c>
      <c r="D738" s="14" t="s">
        <v>866</v>
      </c>
      <c r="E738" s="14" t="s">
        <v>117</v>
      </c>
      <c r="F738" s="14" t="s">
        <v>151</v>
      </c>
      <c r="G738" s="14" t="s">
        <v>125</v>
      </c>
      <c r="H738" s="14" t="s">
        <v>2179</v>
      </c>
      <c r="I738" s="14" t="s">
        <v>2133</v>
      </c>
      <c r="J738" s="14"/>
      <c r="K738" s="14" t="s">
        <v>2126</v>
      </c>
      <c r="L738" s="17" t="s">
        <v>21</v>
      </c>
      <c r="M738" s="17" t="s">
        <v>21</v>
      </c>
      <c r="N738" s="17" t="s">
        <v>21</v>
      </c>
      <c r="O738" s="17" t="s">
        <v>24</v>
      </c>
      <c r="P738" s="17" t="s">
        <v>21</v>
      </c>
      <c r="Q738" s="17" t="s">
        <v>25</v>
      </c>
      <c r="R738" s="18" t="s">
        <v>26</v>
      </c>
      <c r="S738" s="18" t="s">
        <v>21</v>
      </c>
    </row>
    <row r="739" spans="1:37" s="71" customFormat="1" ht="15" customHeight="1">
      <c r="A739" s="12">
        <v>36</v>
      </c>
      <c r="B739" s="1"/>
      <c r="C739" s="43" t="str">
        <f t="shared" si="76"/>
        <v>C.UUID.36</v>
      </c>
      <c r="D739" s="14" t="s">
        <v>885</v>
      </c>
      <c r="E739" s="14" t="s">
        <v>117</v>
      </c>
      <c r="F739" s="14" t="s">
        <v>151</v>
      </c>
      <c r="G739" s="14" t="s">
        <v>125</v>
      </c>
      <c r="H739" s="14" t="s">
        <v>2180</v>
      </c>
      <c r="I739" s="14" t="s">
        <v>2133</v>
      </c>
      <c r="J739" s="14"/>
      <c r="K739" s="14" t="s">
        <v>2126</v>
      </c>
      <c r="L739" s="17" t="s">
        <v>21</v>
      </c>
      <c r="M739" s="17" t="s">
        <v>21</v>
      </c>
      <c r="N739" s="17" t="s">
        <v>21</v>
      </c>
      <c r="O739" s="17" t="s">
        <v>24</v>
      </c>
      <c r="P739" s="17" t="s">
        <v>21</v>
      </c>
      <c r="Q739" s="17" t="s">
        <v>25</v>
      </c>
      <c r="R739" s="18" t="s">
        <v>26</v>
      </c>
      <c r="S739" s="18" t="s">
        <v>21</v>
      </c>
    </row>
    <row r="740" spans="1:37" s="83" customFormat="1" ht="20.149999999999999" customHeight="1">
      <c r="A740" s="12">
        <v>37</v>
      </c>
      <c r="B740" s="1"/>
      <c r="C740" s="43" t="str">
        <f t="shared" si="76"/>
        <v>C.UUID.37</v>
      </c>
      <c r="D740" s="14" t="s">
        <v>904</v>
      </c>
      <c r="E740" s="14" t="s">
        <v>117</v>
      </c>
      <c r="F740" s="14" t="s">
        <v>151</v>
      </c>
      <c r="G740" s="14" t="s">
        <v>125</v>
      </c>
      <c r="H740" s="14" t="s">
        <v>2181</v>
      </c>
      <c r="I740" s="14" t="s">
        <v>2133</v>
      </c>
      <c r="J740" s="14"/>
      <c r="K740" s="14" t="s">
        <v>2126</v>
      </c>
      <c r="L740" s="17" t="s">
        <v>21</v>
      </c>
      <c r="M740" s="17" t="s">
        <v>21</v>
      </c>
      <c r="N740" s="17" t="s">
        <v>21</v>
      </c>
      <c r="O740" s="17" t="s">
        <v>24</v>
      </c>
      <c r="P740" s="17" t="s">
        <v>21</v>
      </c>
      <c r="Q740" s="17" t="s">
        <v>25</v>
      </c>
      <c r="R740" s="18" t="s">
        <v>26</v>
      </c>
      <c r="S740" s="18" t="s">
        <v>21</v>
      </c>
      <c r="T740" s="71"/>
      <c r="U740" s="71"/>
      <c r="V740" s="71"/>
      <c r="W740" s="71"/>
      <c r="X740" s="71"/>
      <c r="Y740" s="71"/>
      <c r="Z740" s="71"/>
      <c r="AA740" s="71"/>
      <c r="AB740" s="71"/>
      <c r="AC740" s="71"/>
      <c r="AK740" s="71"/>
    </row>
    <row r="741" spans="1:37" ht="15" thickBot="1">
      <c r="A741" s="2"/>
      <c r="B741" s="2"/>
      <c r="C741" s="2"/>
      <c r="D741" s="2"/>
      <c r="E741" s="2"/>
      <c r="F741" s="2"/>
      <c r="G741" s="2"/>
      <c r="H741" s="2"/>
      <c r="I741" s="2"/>
      <c r="J741" s="2"/>
      <c r="K741" s="2"/>
      <c r="L741" s="2"/>
      <c r="M741" s="2"/>
      <c r="N741" s="2"/>
      <c r="O741" s="2"/>
      <c r="P741" s="2"/>
      <c r="Q741" s="2"/>
      <c r="R741" s="2"/>
      <c r="S741" s="2"/>
      <c r="T741" s="2"/>
    </row>
    <row r="742" spans="1:37" ht="15" thickBot="1">
      <c r="A742" s="1"/>
      <c r="B742" s="1"/>
      <c r="C742" s="5" t="s">
        <v>4609</v>
      </c>
      <c r="D742" s="6"/>
      <c r="E742" s="6"/>
      <c r="F742" s="6"/>
      <c r="G742" s="6"/>
      <c r="H742" s="6"/>
      <c r="I742" s="6"/>
      <c r="J742" s="6"/>
      <c r="K742" s="6"/>
      <c r="L742" s="6"/>
      <c r="M742" s="6"/>
      <c r="N742" s="6"/>
      <c r="O742" s="6"/>
      <c r="P742" s="6"/>
      <c r="Q742" s="6"/>
      <c r="R742" s="7"/>
      <c r="S742" s="7"/>
      <c r="T742" s="2"/>
    </row>
    <row r="743" spans="1:37" ht="15" thickBot="1">
      <c r="A743" s="1"/>
      <c r="B743" s="1"/>
      <c r="C743" s="8" t="s">
        <v>2</v>
      </c>
      <c r="D743" s="9" t="s">
        <v>3</v>
      </c>
      <c r="E743" s="9" t="s">
        <v>4</v>
      </c>
      <c r="F743" s="9" t="s">
        <v>5</v>
      </c>
      <c r="G743" s="9" t="s">
        <v>6</v>
      </c>
      <c r="H743" s="10" t="s">
        <v>7</v>
      </c>
      <c r="I743" s="11" t="s">
        <v>8</v>
      </c>
      <c r="J743" s="11" t="s">
        <v>9</v>
      </c>
      <c r="K743" s="9" t="s">
        <v>10</v>
      </c>
      <c r="L743" s="9" t="s">
        <v>11</v>
      </c>
      <c r="M743" s="11" t="s">
        <v>12</v>
      </c>
      <c r="N743" s="9" t="s">
        <v>13</v>
      </c>
      <c r="O743" s="9" t="s">
        <v>14</v>
      </c>
      <c r="P743" s="9" t="s">
        <v>15</v>
      </c>
      <c r="Q743" s="9" t="s">
        <v>16</v>
      </c>
      <c r="R743" s="9" t="s">
        <v>17</v>
      </c>
      <c r="S743" s="9" t="s">
        <v>18</v>
      </c>
      <c r="T743" s="2"/>
    </row>
    <row r="744" spans="1:37" ht="23.5" customHeight="1">
      <c r="A744" s="12">
        <v>1</v>
      </c>
      <c r="B744" s="1"/>
      <c r="C744" s="14" t="str">
        <f>CONCATENATE(LEFT($C$742,2),"UUID.",A744)</f>
        <v>D.UUID.1</v>
      </c>
      <c r="D744" s="57" t="s">
        <v>954</v>
      </c>
      <c r="E744" s="58" t="s">
        <v>955</v>
      </c>
      <c r="F744" s="58" t="s">
        <v>956</v>
      </c>
      <c r="G744" s="58" t="s">
        <v>957</v>
      </c>
      <c r="H744" s="59" t="s">
        <v>958</v>
      </c>
      <c r="I744" s="60" t="s">
        <v>92</v>
      </c>
      <c r="J744" s="59" t="s">
        <v>959</v>
      </c>
      <c r="K744" s="60" t="s">
        <v>21</v>
      </c>
      <c r="L744" s="60" t="s">
        <v>21</v>
      </c>
      <c r="M744" s="60" t="s">
        <v>23</v>
      </c>
      <c r="N744" s="60" t="s">
        <v>21</v>
      </c>
      <c r="O744" s="60" t="s">
        <v>24</v>
      </c>
      <c r="P744" s="60" t="s">
        <v>21</v>
      </c>
      <c r="Q744" s="60" t="s">
        <v>25</v>
      </c>
      <c r="R744" s="61" t="s">
        <v>26</v>
      </c>
      <c r="S744" s="61" t="s">
        <v>21</v>
      </c>
      <c r="T744" s="2"/>
    </row>
    <row r="745" spans="1:37" ht="23.5" customHeight="1">
      <c r="A745" s="12">
        <f>A744+1</f>
        <v>2</v>
      </c>
      <c r="B745" s="1"/>
      <c r="C745" s="14" t="str">
        <f t="shared" ref="C745:C764" si="77">CONCATENATE(LEFT($C$742,2),"UUID.",A745)</f>
        <v>D.UUID.2</v>
      </c>
      <c r="D745" s="14" t="s">
        <v>960</v>
      </c>
      <c r="E745" s="14" t="s">
        <v>83</v>
      </c>
      <c r="F745" s="14" t="s">
        <v>956</v>
      </c>
      <c r="G745" s="14" t="s">
        <v>957</v>
      </c>
      <c r="H745" s="16" t="s">
        <v>50</v>
      </c>
      <c r="I745" s="17" t="s">
        <v>83</v>
      </c>
      <c r="J745" s="16" t="s">
        <v>83</v>
      </c>
      <c r="K745" s="17" t="s">
        <v>21</v>
      </c>
      <c r="L745" s="17" t="s">
        <v>21</v>
      </c>
      <c r="M745" s="22" t="str">
        <f>"Démandé si pour question " &amp;C744&amp; ", Réponse = 10.Autre."</f>
        <v>Démandé si pour question D.UUID.1, Réponse = 10.Autre.</v>
      </c>
      <c r="N745" s="17" t="s">
        <v>21</v>
      </c>
      <c r="O745" s="17" t="s">
        <v>24</v>
      </c>
      <c r="P745" s="17" t="s">
        <v>21</v>
      </c>
      <c r="Q745" s="17" t="s">
        <v>25</v>
      </c>
      <c r="R745" s="18" t="s">
        <v>26</v>
      </c>
      <c r="S745" s="18" t="s">
        <v>21</v>
      </c>
      <c r="T745" s="2"/>
    </row>
    <row r="746" spans="1:37" ht="23.5" customHeight="1">
      <c r="A746" s="12">
        <f t="shared" ref="A746:A764" si="78">A745+1</f>
        <v>3</v>
      </c>
      <c r="B746" s="1"/>
      <c r="C746" s="14" t="str">
        <f t="shared" si="77"/>
        <v>D.UUID.3</v>
      </c>
      <c r="D746" s="14" t="s">
        <v>961</v>
      </c>
      <c r="E746" s="14" t="s">
        <v>141</v>
      </c>
      <c r="F746" s="14" t="s">
        <v>956</v>
      </c>
      <c r="G746" s="14" t="s">
        <v>957</v>
      </c>
      <c r="H746" s="20" t="s">
        <v>962</v>
      </c>
      <c r="I746" s="17" t="s">
        <v>60</v>
      </c>
      <c r="J746" s="16" t="s">
        <v>143</v>
      </c>
      <c r="K746" s="17" t="s">
        <v>21</v>
      </c>
      <c r="L746" s="17" t="s">
        <v>21</v>
      </c>
      <c r="M746" s="21" t="str">
        <f>"Démandé si pour question " &amp;C744&amp; ", plus d'une réponse est choisie."</f>
        <v>Démandé si pour question D.UUID.1, plus d'une réponse est choisie.</v>
      </c>
      <c r="N746" s="17" t="s">
        <v>21</v>
      </c>
      <c r="O746" s="17" t="s">
        <v>24</v>
      </c>
      <c r="P746" s="17" t="s">
        <v>21</v>
      </c>
      <c r="Q746" s="17" t="s">
        <v>25</v>
      </c>
      <c r="R746" s="18" t="s">
        <v>26</v>
      </c>
      <c r="S746" s="18" t="s">
        <v>21</v>
      </c>
      <c r="T746" s="2"/>
    </row>
    <row r="747" spans="1:37" ht="23.5" customHeight="1">
      <c r="A747" s="12">
        <f t="shared" si="78"/>
        <v>4</v>
      </c>
      <c r="B747" s="1"/>
      <c r="C747" s="14" t="str">
        <f t="shared" si="77"/>
        <v>D.UUID.4</v>
      </c>
      <c r="D747" s="14" t="s">
        <v>963</v>
      </c>
      <c r="E747" s="14" t="s">
        <v>964</v>
      </c>
      <c r="F747" s="14" t="s">
        <v>956</v>
      </c>
      <c r="G747" s="14" t="s">
        <v>957</v>
      </c>
      <c r="H747" s="20" t="s">
        <v>965</v>
      </c>
      <c r="I747" s="17" t="s">
        <v>60</v>
      </c>
      <c r="J747" s="16" t="s">
        <v>966</v>
      </c>
      <c r="K747" s="17" t="s">
        <v>21</v>
      </c>
      <c r="L747" s="17" t="s">
        <v>21</v>
      </c>
      <c r="M747" s="17" t="s">
        <v>23</v>
      </c>
      <c r="N747" s="17" t="s">
        <v>21</v>
      </c>
      <c r="O747" s="17" t="s">
        <v>24</v>
      </c>
      <c r="P747" s="17" t="s">
        <v>21</v>
      </c>
      <c r="Q747" s="17" t="s">
        <v>25</v>
      </c>
      <c r="R747" s="18" t="s">
        <v>26</v>
      </c>
      <c r="S747" s="18" t="s">
        <v>21</v>
      </c>
      <c r="T747" s="2"/>
    </row>
    <row r="748" spans="1:37" ht="23.5" customHeight="1">
      <c r="A748" s="12">
        <f t="shared" si="78"/>
        <v>5</v>
      </c>
      <c r="B748" s="1"/>
      <c r="C748" s="14" t="str">
        <f t="shared" si="77"/>
        <v>D.UUID.5</v>
      </c>
      <c r="D748" s="14" t="s">
        <v>967</v>
      </c>
      <c r="E748" s="14" t="s">
        <v>968</v>
      </c>
      <c r="F748" s="14" t="s">
        <v>956</v>
      </c>
      <c r="G748" s="14" t="s">
        <v>957</v>
      </c>
      <c r="H748" s="20" t="s">
        <v>969</v>
      </c>
      <c r="I748" s="17" t="s">
        <v>60</v>
      </c>
      <c r="J748" s="16" t="s">
        <v>970</v>
      </c>
      <c r="K748" s="17" t="s">
        <v>21</v>
      </c>
      <c r="L748" s="17" t="s">
        <v>21</v>
      </c>
      <c r="M748" s="21" t="str">
        <f>"Démandé si pour question " &amp;C747&amp; ", Réponse = 1.Augmenté."</f>
        <v>Démandé si pour question D.UUID.4, Réponse = 1.Augmenté.</v>
      </c>
      <c r="N748" s="17" t="s">
        <v>21</v>
      </c>
      <c r="O748" s="17" t="s">
        <v>24</v>
      </c>
      <c r="P748" s="17" t="s">
        <v>21</v>
      </c>
      <c r="Q748" s="17" t="s">
        <v>25</v>
      </c>
      <c r="R748" s="18" t="s">
        <v>26</v>
      </c>
      <c r="S748" s="18" t="s">
        <v>21</v>
      </c>
      <c r="T748" s="2"/>
    </row>
    <row r="749" spans="1:37" ht="23.5" customHeight="1">
      <c r="A749" s="12">
        <f t="shared" si="78"/>
        <v>6</v>
      </c>
      <c r="B749" s="1"/>
      <c r="C749" s="14" t="str">
        <f t="shared" si="77"/>
        <v>D.UUID.6</v>
      </c>
      <c r="D749" s="14" t="s">
        <v>971</v>
      </c>
      <c r="E749" s="14" t="s">
        <v>968</v>
      </c>
      <c r="F749" s="14" t="s">
        <v>956</v>
      </c>
      <c r="G749" s="14" t="s">
        <v>957</v>
      </c>
      <c r="H749" s="20" t="s">
        <v>972</v>
      </c>
      <c r="I749" s="17" t="s">
        <v>60</v>
      </c>
      <c r="J749" s="16" t="s">
        <v>970</v>
      </c>
      <c r="K749" s="17" t="s">
        <v>21</v>
      </c>
      <c r="L749" s="17" t="s">
        <v>21</v>
      </c>
      <c r="M749" s="21" t="str">
        <f>"Démandé si pour question " &amp;C747&amp; ", Réponse = 3.Diminué."</f>
        <v>Démandé si pour question D.UUID.4, Réponse = 3.Diminué.</v>
      </c>
      <c r="N749" s="17" t="s">
        <v>21</v>
      </c>
      <c r="O749" s="17" t="s">
        <v>24</v>
      </c>
      <c r="P749" s="17" t="s">
        <v>21</v>
      </c>
      <c r="Q749" s="17" t="s">
        <v>25</v>
      </c>
      <c r="R749" s="18" t="s">
        <v>26</v>
      </c>
      <c r="S749" s="18" t="s">
        <v>21</v>
      </c>
      <c r="T749" s="2"/>
    </row>
    <row r="750" spans="1:37" ht="23.5" customHeight="1">
      <c r="A750" s="12">
        <f t="shared" si="78"/>
        <v>7</v>
      </c>
      <c r="B750" s="1"/>
      <c r="C750" s="14" t="str">
        <f t="shared" si="77"/>
        <v>D.UUID.7</v>
      </c>
      <c r="D750" s="14" t="s">
        <v>973</v>
      </c>
      <c r="E750" s="14" t="s">
        <v>964</v>
      </c>
      <c r="F750" s="14" t="s">
        <v>956</v>
      </c>
      <c r="G750" s="14" t="s">
        <v>957</v>
      </c>
      <c r="H750" s="20" t="s">
        <v>974</v>
      </c>
      <c r="I750" s="17" t="s">
        <v>60</v>
      </c>
      <c r="J750" s="16" t="s">
        <v>966</v>
      </c>
      <c r="K750" s="17" t="s">
        <v>21</v>
      </c>
      <c r="L750" s="17" t="s">
        <v>21</v>
      </c>
      <c r="M750" s="17" t="s">
        <v>23</v>
      </c>
      <c r="N750" s="17" t="s">
        <v>21</v>
      </c>
      <c r="O750" s="17" t="s">
        <v>24</v>
      </c>
      <c r="P750" s="17" t="s">
        <v>21</v>
      </c>
      <c r="Q750" s="17" t="s">
        <v>25</v>
      </c>
      <c r="R750" s="18" t="s">
        <v>26</v>
      </c>
      <c r="S750" s="18" t="s">
        <v>21</v>
      </c>
      <c r="T750" s="2"/>
    </row>
    <row r="751" spans="1:37" ht="23.5" customHeight="1">
      <c r="A751" s="12">
        <f t="shared" si="78"/>
        <v>8</v>
      </c>
      <c r="B751" s="1"/>
      <c r="C751" s="14" t="str">
        <f t="shared" si="77"/>
        <v>D.UUID.8</v>
      </c>
      <c r="D751" s="14" t="s">
        <v>975</v>
      </c>
      <c r="E751" s="14" t="s">
        <v>968</v>
      </c>
      <c r="F751" s="14" t="s">
        <v>956</v>
      </c>
      <c r="G751" s="14" t="s">
        <v>957</v>
      </c>
      <c r="H751" s="20" t="s">
        <v>976</v>
      </c>
      <c r="I751" s="17" t="s">
        <v>60</v>
      </c>
      <c r="J751" s="16" t="s">
        <v>970</v>
      </c>
      <c r="K751" s="17" t="s">
        <v>21</v>
      </c>
      <c r="L751" s="17" t="s">
        <v>21</v>
      </c>
      <c r="M751" s="21" t="str">
        <f>"Démandé si pour question " &amp;C750&amp; ", Réponse = 1.Augmenté."</f>
        <v>Démandé si pour question D.UUID.7, Réponse = 1.Augmenté.</v>
      </c>
      <c r="N751" s="17" t="s">
        <v>21</v>
      </c>
      <c r="O751" s="17" t="s">
        <v>24</v>
      </c>
      <c r="P751" s="17" t="s">
        <v>21</v>
      </c>
      <c r="Q751" s="17" t="s">
        <v>25</v>
      </c>
      <c r="R751" s="18" t="s">
        <v>26</v>
      </c>
      <c r="S751" s="18" t="s">
        <v>21</v>
      </c>
      <c r="T751" s="2"/>
    </row>
    <row r="752" spans="1:37" ht="23.5" customHeight="1">
      <c r="A752" s="12">
        <f t="shared" si="78"/>
        <v>9</v>
      </c>
      <c r="B752" s="1"/>
      <c r="C752" s="14" t="str">
        <f t="shared" si="77"/>
        <v>D.UUID.9</v>
      </c>
      <c r="D752" s="14" t="s">
        <v>977</v>
      </c>
      <c r="E752" s="14" t="s">
        <v>968</v>
      </c>
      <c r="F752" s="14" t="s">
        <v>956</v>
      </c>
      <c r="G752" s="14" t="s">
        <v>957</v>
      </c>
      <c r="H752" s="20" t="s">
        <v>978</v>
      </c>
      <c r="I752" s="17" t="s">
        <v>60</v>
      </c>
      <c r="J752" s="16" t="s">
        <v>970</v>
      </c>
      <c r="K752" s="17" t="s">
        <v>21</v>
      </c>
      <c r="L752" s="17" t="s">
        <v>21</v>
      </c>
      <c r="M752" s="21" t="str">
        <f>"Démandé si pour question " &amp;C750&amp; ", Réponse = 3.Diminué."</f>
        <v>Démandé si pour question D.UUID.7, Réponse = 3.Diminué.</v>
      </c>
      <c r="N752" s="17" t="s">
        <v>21</v>
      </c>
      <c r="O752" s="17" t="s">
        <v>24</v>
      </c>
      <c r="P752" s="17" t="s">
        <v>21</v>
      </c>
      <c r="Q752" s="17" t="s">
        <v>25</v>
      </c>
      <c r="R752" s="18" t="s">
        <v>26</v>
      </c>
      <c r="S752" s="18" t="s">
        <v>21</v>
      </c>
      <c r="T752" s="2"/>
    </row>
    <row r="753" spans="1:20" ht="23.5" customHeight="1">
      <c r="A753" s="12">
        <f t="shared" si="78"/>
        <v>10</v>
      </c>
      <c r="B753" s="1"/>
      <c r="C753" s="14" t="str">
        <f t="shared" si="77"/>
        <v>D.UUID.10</v>
      </c>
      <c r="D753" s="14" t="s">
        <v>979</v>
      </c>
      <c r="E753" s="14" t="s">
        <v>980</v>
      </c>
      <c r="F753" s="14" t="s">
        <v>956</v>
      </c>
      <c r="G753" s="14" t="s">
        <v>957</v>
      </c>
      <c r="H753" s="20" t="s">
        <v>981</v>
      </c>
      <c r="I753" s="17" t="s">
        <v>92</v>
      </c>
      <c r="J753" s="16" t="s">
        <v>982</v>
      </c>
      <c r="K753" s="17" t="s">
        <v>21</v>
      </c>
      <c r="L753" s="17" t="s">
        <v>21</v>
      </c>
      <c r="M753" s="17" t="s">
        <v>23</v>
      </c>
      <c r="N753" s="17" t="s">
        <v>21</v>
      </c>
      <c r="O753" s="17" t="s">
        <v>24</v>
      </c>
      <c r="P753" s="17" t="s">
        <v>21</v>
      </c>
      <c r="Q753" s="17" t="s">
        <v>25</v>
      </c>
      <c r="R753" s="18" t="s">
        <v>26</v>
      </c>
      <c r="S753" s="18" t="s">
        <v>21</v>
      </c>
      <c r="T753" s="2"/>
    </row>
    <row r="754" spans="1:20" ht="23.5" customHeight="1">
      <c r="A754" s="12">
        <f t="shared" si="78"/>
        <v>11</v>
      </c>
      <c r="B754" s="1"/>
      <c r="C754" s="14" t="str">
        <f t="shared" si="77"/>
        <v>D.UUID.11</v>
      </c>
      <c r="D754" s="14" t="s">
        <v>983</v>
      </c>
      <c r="E754" s="14" t="s">
        <v>83</v>
      </c>
      <c r="F754" s="14" t="s">
        <v>956</v>
      </c>
      <c r="G754" s="14" t="s">
        <v>957</v>
      </c>
      <c r="H754" s="16" t="s">
        <v>50</v>
      </c>
      <c r="I754" s="17" t="s">
        <v>83</v>
      </c>
      <c r="J754" s="16" t="s">
        <v>83</v>
      </c>
      <c r="K754" s="17" t="s">
        <v>21</v>
      </c>
      <c r="L754" s="17" t="s">
        <v>21</v>
      </c>
      <c r="M754" s="17" t="str">
        <f>"Démandé si pour question " &amp;C753&amp; ", Réponse = 11.Autre."</f>
        <v>Démandé si pour question D.UUID.10, Réponse = 11.Autre.</v>
      </c>
      <c r="N754" s="17" t="s">
        <v>21</v>
      </c>
      <c r="O754" s="17" t="s">
        <v>24</v>
      </c>
      <c r="P754" s="17" t="s">
        <v>21</v>
      </c>
      <c r="Q754" s="17" t="s">
        <v>25</v>
      </c>
      <c r="R754" s="18" t="s">
        <v>26</v>
      </c>
      <c r="S754" s="18" t="s">
        <v>21</v>
      </c>
      <c r="T754" s="2"/>
    </row>
    <row r="755" spans="1:20" ht="23.5" customHeight="1">
      <c r="A755" s="12">
        <f t="shared" si="78"/>
        <v>12</v>
      </c>
      <c r="B755" s="1"/>
      <c r="C755" s="14" t="str">
        <f t="shared" si="77"/>
        <v>D.UUID.12</v>
      </c>
      <c r="D755" s="14" t="s">
        <v>984</v>
      </c>
      <c r="E755" s="14" t="s">
        <v>985</v>
      </c>
      <c r="F755" s="14" t="s">
        <v>956</v>
      </c>
      <c r="G755" s="14" t="s">
        <v>957</v>
      </c>
      <c r="H755" s="20" t="s">
        <v>986</v>
      </c>
      <c r="I755" s="17" t="s">
        <v>92</v>
      </c>
      <c r="J755" s="16" t="s">
        <v>987</v>
      </c>
      <c r="K755" s="17" t="s">
        <v>21</v>
      </c>
      <c r="L755" s="17" t="s">
        <v>21</v>
      </c>
      <c r="M755" s="17" t="s">
        <v>23</v>
      </c>
      <c r="N755" s="17" t="s">
        <v>21</v>
      </c>
      <c r="O755" s="17" t="s">
        <v>24</v>
      </c>
      <c r="P755" s="17" t="s">
        <v>21</v>
      </c>
      <c r="Q755" s="17" t="s">
        <v>25</v>
      </c>
      <c r="R755" s="18" t="s">
        <v>26</v>
      </c>
      <c r="S755" s="18" t="s">
        <v>21</v>
      </c>
      <c r="T755" s="2"/>
    </row>
    <row r="756" spans="1:20" ht="23.5" customHeight="1">
      <c r="A756" s="12">
        <f t="shared" si="78"/>
        <v>13</v>
      </c>
      <c r="B756" s="1"/>
      <c r="C756" s="14" t="str">
        <f t="shared" si="77"/>
        <v>D.UUID.13</v>
      </c>
      <c r="D756" s="14" t="s">
        <v>988</v>
      </c>
      <c r="E756" s="14" t="s">
        <v>141</v>
      </c>
      <c r="F756" s="14" t="s">
        <v>956</v>
      </c>
      <c r="G756" s="14" t="s">
        <v>957</v>
      </c>
      <c r="H756" s="20" t="s">
        <v>989</v>
      </c>
      <c r="I756" s="17" t="s">
        <v>60</v>
      </c>
      <c r="J756" s="16" t="s">
        <v>143</v>
      </c>
      <c r="K756" s="17" t="s">
        <v>21</v>
      </c>
      <c r="L756" s="17" t="s">
        <v>21</v>
      </c>
      <c r="M756" s="17" t="s">
        <v>23</v>
      </c>
      <c r="N756" s="17" t="s">
        <v>21</v>
      </c>
      <c r="O756" s="17" t="s">
        <v>24</v>
      </c>
      <c r="P756" s="17" t="s">
        <v>21</v>
      </c>
      <c r="Q756" s="17" t="s">
        <v>25</v>
      </c>
      <c r="R756" s="18" t="s">
        <v>26</v>
      </c>
      <c r="S756" s="18" t="s">
        <v>21</v>
      </c>
      <c r="T756" s="2"/>
    </row>
    <row r="757" spans="1:20" ht="23.5" customHeight="1">
      <c r="A757" s="12">
        <f t="shared" si="78"/>
        <v>14</v>
      </c>
      <c r="B757" s="1"/>
      <c r="C757" s="14" t="str">
        <f t="shared" si="77"/>
        <v>D.UUID.14</v>
      </c>
      <c r="D757" s="14" t="s">
        <v>990</v>
      </c>
      <c r="E757" s="14" t="s">
        <v>991</v>
      </c>
      <c r="F757" s="14" t="s">
        <v>956</v>
      </c>
      <c r="G757" s="14" t="s">
        <v>957</v>
      </c>
      <c r="H757" s="20" t="s">
        <v>992</v>
      </c>
      <c r="I757" s="17" t="s">
        <v>92</v>
      </c>
      <c r="J757" s="16" t="s">
        <v>993</v>
      </c>
      <c r="K757" s="17" t="s">
        <v>21</v>
      </c>
      <c r="L757" s="17" t="s">
        <v>21</v>
      </c>
      <c r="M757" s="17" t="str">
        <f>"Démandé si pour question " &amp;C756&amp; ", Réponse = 1. Oui."</f>
        <v>Démandé si pour question D.UUID.13, Réponse = 1. Oui.</v>
      </c>
      <c r="N757" s="17" t="s">
        <v>21</v>
      </c>
      <c r="O757" s="17" t="s">
        <v>24</v>
      </c>
      <c r="P757" s="17" t="s">
        <v>21</v>
      </c>
      <c r="Q757" s="17" t="s">
        <v>25</v>
      </c>
      <c r="R757" s="18" t="s">
        <v>26</v>
      </c>
      <c r="S757" s="18" t="s">
        <v>21</v>
      </c>
      <c r="T757" s="2"/>
    </row>
    <row r="758" spans="1:20" ht="23.5" customHeight="1">
      <c r="A758" s="12">
        <f t="shared" si="78"/>
        <v>15</v>
      </c>
      <c r="B758" s="1"/>
      <c r="C758" s="14" t="str">
        <f t="shared" si="77"/>
        <v>D.UUID.15</v>
      </c>
      <c r="D758" s="14" t="s">
        <v>994</v>
      </c>
      <c r="E758" s="14" t="s">
        <v>995</v>
      </c>
      <c r="F758" s="14" t="s">
        <v>956</v>
      </c>
      <c r="G758" s="14" t="s">
        <v>957</v>
      </c>
      <c r="H758" s="20" t="s">
        <v>996</v>
      </c>
      <c r="I758" s="17" t="s">
        <v>92</v>
      </c>
      <c r="J758" s="16" t="s">
        <v>997</v>
      </c>
      <c r="K758" s="17" t="s">
        <v>21</v>
      </c>
      <c r="L758" s="17" t="s">
        <v>21</v>
      </c>
      <c r="M758" s="17" t="s">
        <v>23</v>
      </c>
      <c r="N758" s="17" t="s">
        <v>21</v>
      </c>
      <c r="O758" s="17" t="s">
        <v>24</v>
      </c>
      <c r="P758" s="17" t="s">
        <v>21</v>
      </c>
      <c r="Q758" s="17" t="s">
        <v>25</v>
      </c>
      <c r="R758" s="18" t="s">
        <v>26</v>
      </c>
      <c r="S758" s="18" t="s">
        <v>21</v>
      </c>
      <c r="T758" s="2"/>
    </row>
    <row r="759" spans="1:20" ht="23.5" customHeight="1">
      <c r="A759" s="12">
        <f t="shared" si="78"/>
        <v>16</v>
      </c>
      <c r="B759" s="1"/>
      <c r="C759" s="14" t="str">
        <f t="shared" si="77"/>
        <v>D.UUID.16</v>
      </c>
      <c r="D759" s="14" t="s">
        <v>998</v>
      </c>
      <c r="E759" s="14" t="s">
        <v>83</v>
      </c>
      <c r="F759" s="14" t="s">
        <v>956</v>
      </c>
      <c r="G759" s="14" t="s">
        <v>957</v>
      </c>
      <c r="H759" s="20" t="s">
        <v>50</v>
      </c>
      <c r="I759" s="17" t="s">
        <v>83</v>
      </c>
      <c r="J759" s="16" t="s">
        <v>83</v>
      </c>
      <c r="K759" s="17" t="s">
        <v>21</v>
      </c>
      <c r="L759" s="17" t="s">
        <v>21</v>
      </c>
      <c r="M759" s="17" t="str">
        <f>"Démandé si pour question " &amp;C758&amp; ", Réponse = 6.Autre."</f>
        <v>Démandé si pour question D.UUID.15, Réponse = 6.Autre.</v>
      </c>
      <c r="N759" s="17" t="s">
        <v>21</v>
      </c>
      <c r="O759" s="17" t="s">
        <v>24</v>
      </c>
      <c r="P759" s="17" t="s">
        <v>21</v>
      </c>
      <c r="Q759" s="17" t="s">
        <v>25</v>
      </c>
      <c r="R759" s="18" t="s">
        <v>26</v>
      </c>
      <c r="S759" s="18" t="s">
        <v>21</v>
      </c>
      <c r="T759" s="2"/>
    </row>
    <row r="760" spans="1:20" ht="23.5" customHeight="1">
      <c r="A760" s="12">
        <f t="shared" si="78"/>
        <v>17</v>
      </c>
      <c r="B760" s="1"/>
      <c r="C760" s="14" t="str">
        <f t="shared" si="77"/>
        <v>D.UUID.17</v>
      </c>
      <c r="D760" s="14" t="s">
        <v>999</v>
      </c>
      <c r="E760" s="14" t="s">
        <v>1000</v>
      </c>
      <c r="F760" s="14" t="s">
        <v>956</v>
      </c>
      <c r="G760" s="14" t="s">
        <v>957</v>
      </c>
      <c r="H760" s="20" t="s">
        <v>1001</v>
      </c>
      <c r="I760" s="17" t="s">
        <v>60</v>
      </c>
      <c r="J760" s="16" t="s">
        <v>143</v>
      </c>
      <c r="K760" s="17" t="s">
        <v>21</v>
      </c>
      <c r="L760" s="17" t="s">
        <v>21</v>
      </c>
      <c r="M760" s="17" t="s">
        <v>23</v>
      </c>
      <c r="N760" s="17" t="s">
        <v>21</v>
      </c>
      <c r="O760" s="17" t="s">
        <v>24</v>
      </c>
      <c r="P760" s="17" t="s">
        <v>21</v>
      </c>
      <c r="Q760" s="17" t="s">
        <v>25</v>
      </c>
      <c r="R760" s="18" t="s">
        <v>26</v>
      </c>
      <c r="S760" s="18" t="s">
        <v>21</v>
      </c>
      <c r="T760" s="2"/>
    </row>
    <row r="761" spans="1:20" ht="23.5" customHeight="1">
      <c r="A761" s="12">
        <f t="shared" si="78"/>
        <v>18</v>
      </c>
      <c r="B761" s="1"/>
      <c r="C761" s="14" t="str">
        <f t="shared" si="77"/>
        <v>D.UUID.18</v>
      </c>
      <c r="D761" s="14" t="s">
        <v>1002</v>
      </c>
      <c r="E761" s="14" t="s">
        <v>1003</v>
      </c>
      <c r="F761" s="14" t="s">
        <v>956</v>
      </c>
      <c r="G761" s="14" t="s">
        <v>957</v>
      </c>
      <c r="H761" s="20" t="s">
        <v>1004</v>
      </c>
      <c r="I761" s="17" t="s">
        <v>92</v>
      </c>
      <c r="J761" s="62" t="s">
        <v>1005</v>
      </c>
      <c r="K761" s="17" t="s">
        <v>21</v>
      </c>
      <c r="L761" s="17" t="s">
        <v>21</v>
      </c>
      <c r="M761" s="63" t="s">
        <v>23</v>
      </c>
      <c r="N761" s="17" t="s">
        <v>21</v>
      </c>
      <c r="O761" s="17" t="s">
        <v>24</v>
      </c>
      <c r="P761" s="17" t="s">
        <v>21</v>
      </c>
      <c r="Q761" s="17" t="s">
        <v>25</v>
      </c>
      <c r="R761" s="18" t="s">
        <v>26</v>
      </c>
      <c r="S761" s="18" t="s">
        <v>21</v>
      </c>
      <c r="T761" s="2"/>
    </row>
    <row r="762" spans="1:20" ht="23.5" customHeight="1">
      <c r="A762" s="12">
        <f t="shared" si="78"/>
        <v>19</v>
      </c>
      <c r="B762" s="1"/>
      <c r="C762" s="14" t="str">
        <f t="shared" si="77"/>
        <v>D.UUID.19</v>
      </c>
      <c r="D762" s="14" t="s">
        <v>1006</v>
      </c>
      <c r="E762" s="14" t="s">
        <v>83</v>
      </c>
      <c r="F762" s="14" t="s">
        <v>956</v>
      </c>
      <c r="G762" s="14" t="s">
        <v>957</v>
      </c>
      <c r="H762" s="20" t="s">
        <v>50</v>
      </c>
      <c r="I762" s="17" t="s">
        <v>83</v>
      </c>
      <c r="J762" s="16" t="s">
        <v>83</v>
      </c>
      <c r="K762" s="17" t="s">
        <v>21</v>
      </c>
      <c r="L762" s="17" t="s">
        <v>21</v>
      </c>
      <c r="M762" s="17" t="str">
        <f>"Démandé si pour question " &amp;C761&amp; ", Réponse = Autre."</f>
        <v>Démandé si pour question D.UUID.18, Réponse = Autre.</v>
      </c>
      <c r="N762" s="17" t="s">
        <v>21</v>
      </c>
      <c r="O762" s="17" t="s">
        <v>24</v>
      </c>
      <c r="P762" s="17" t="s">
        <v>21</v>
      </c>
      <c r="Q762" s="17" t="s">
        <v>25</v>
      </c>
      <c r="R762" s="18" t="s">
        <v>26</v>
      </c>
      <c r="S762" s="18" t="s">
        <v>21</v>
      </c>
      <c r="T762" s="2"/>
    </row>
    <row r="763" spans="1:20" ht="23.5" customHeight="1">
      <c r="A763" s="12">
        <f t="shared" si="78"/>
        <v>20</v>
      </c>
      <c r="B763" s="1"/>
      <c r="C763" s="14" t="str">
        <f t="shared" si="77"/>
        <v>D.UUID.20</v>
      </c>
      <c r="D763" s="25" t="s">
        <v>1007</v>
      </c>
      <c r="E763" s="14" t="s">
        <v>1008</v>
      </c>
      <c r="F763" s="14" t="s">
        <v>956</v>
      </c>
      <c r="G763" s="14" t="s">
        <v>957</v>
      </c>
      <c r="H763" s="26" t="s">
        <v>1009</v>
      </c>
      <c r="I763" s="17" t="s">
        <v>60</v>
      </c>
      <c r="J763" s="62" t="s">
        <v>1010</v>
      </c>
      <c r="K763" s="17" t="s">
        <v>21</v>
      </c>
      <c r="L763" s="17" t="s">
        <v>21</v>
      </c>
      <c r="M763" s="63" t="s">
        <v>23</v>
      </c>
      <c r="N763" s="17" t="s">
        <v>21</v>
      </c>
      <c r="O763" s="17" t="s">
        <v>24</v>
      </c>
      <c r="P763" s="17" t="s">
        <v>21</v>
      </c>
      <c r="Q763" s="17" t="s">
        <v>25</v>
      </c>
      <c r="R763" s="18" t="s">
        <v>26</v>
      </c>
      <c r="S763" s="18" t="s">
        <v>21</v>
      </c>
      <c r="T763" s="2"/>
    </row>
    <row r="764" spans="1:20" ht="23.5" customHeight="1" thickBot="1">
      <c r="A764" s="12">
        <f t="shared" si="78"/>
        <v>21</v>
      </c>
      <c r="B764" s="1"/>
      <c r="C764" s="64" t="str">
        <f t="shared" si="77"/>
        <v>D.UUID.21</v>
      </c>
      <c r="D764" s="64" t="s">
        <v>1011</v>
      </c>
      <c r="E764" s="28" t="s">
        <v>83</v>
      </c>
      <c r="F764" s="28" t="s">
        <v>956</v>
      </c>
      <c r="G764" s="28" t="s">
        <v>957</v>
      </c>
      <c r="H764" s="29" t="s">
        <v>50</v>
      </c>
      <c r="I764" s="30" t="s">
        <v>83</v>
      </c>
      <c r="J764" s="53" t="s">
        <v>83</v>
      </c>
      <c r="K764" s="30" t="s">
        <v>21</v>
      </c>
      <c r="L764" s="30" t="s">
        <v>21</v>
      </c>
      <c r="M764" s="30" t="str">
        <f>"Démandé si pour question " &amp;C763&amp; ", Réponse = 5.Autre."</f>
        <v>Démandé si pour question D.UUID.20, Réponse = 5.Autre.</v>
      </c>
      <c r="N764" s="30" t="s">
        <v>21</v>
      </c>
      <c r="O764" s="30" t="s">
        <v>24</v>
      </c>
      <c r="P764" s="30" t="s">
        <v>21</v>
      </c>
      <c r="Q764" s="30" t="s">
        <v>25</v>
      </c>
      <c r="R764" s="55" t="s">
        <v>26</v>
      </c>
      <c r="S764" s="55" t="s">
        <v>21</v>
      </c>
      <c r="T764" s="2"/>
    </row>
    <row r="765" spans="1:20">
      <c r="A765" s="2"/>
      <c r="B765" s="2"/>
      <c r="C765" s="2"/>
      <c r="D765" s="2"/>
      <c r="E765" s="2"/>
      <c r="F765" s="2"/>
      <c r="G765" s="2"/>
      <c r="H765" s="2"/>
      <c r="I765" s="2"/>
      <c r="J765" s="2"/>
      <c r="K765" s="2"/>
      <c r="L765" s="2"/>
      <c r="M765" s="2"/>
      <c r="N765" s="2"/>
      <c r="O765" s="2"/>
      <c r="P765" s="2"/>
      <c r="Q765" s="2"/>
      <c r="R765" s="2"/>
      <c r="S765" s="2"/>
      <c r="T765" s="2"/>
    </row>
    <row r="766" spans="1:20" ht="15" thickBot="1">
      <c r="A766" s="2"/>
      <c r="B766" s="2"/>
      <c r="C766" s="2"/>
      <c r="D766" s="2"/>
      <c r="E766" s="2"/>
      <c r="F766" s="2"/>
      <c r="G766" s="2"/>
      <c r="H766" s="2"/>
      <c r="I766" s="2"/>
      <c r="J766" s="2"/>
      <c r="K766" s="2"/>
      <c r="L766" s="2"/>
      <c r="M766" s="2"/>
      <c r="N766" s="2"/>
      <c r="O766" s="2"/>
      <c r="P766" s="2"/>
      <c r="Q766" s="2"/>
      <c r="R766" s="2"/>
      <c r="S766" s="2"/>
      <c r="T766" s="2"/>
    </row>
    <row r="767" spans="1:20" ht="15" thickBot="1">
      <c r="A767" s="1"/>
      <c r="B767" s="1"/>
      <c r="C767" s="5" t="s">
        <v>1013</v>
      </c>
      <c r="D767" s="6"/>
      <c r="E767" s="6"/>
      <c r="F767" s="6"/>
      <c r="G767" s="6"/>
      <c r="H767" s="6"/>
      <c r="I767" s="6"/>
      <c r="J767" s="6"/>
      <c r="K767" s="6"/>
      <c r="L767" s="6"/>
      <c r="M767" s="6"/>
      <c r="N767" s="6"/>
      <c r="O767" s="6"/>
      <c r="P767" s="6"/>
      <c r="Q767" s="6"/>
      <c r="R767" s="7"/>
      <c r="S767" s="7"/>
      <c r="T767" s="65"/>
    </row>
    <row r="768" spans="1:20" ht="15" thickBot="1">
      <c r="A768" s="1"/>
      <c r="B768" s="1"/>
      <c r="C768" s="8" t="s">
        <v>2</v>
      </c>
      <c r="D768" s="9" t="s">
        <v>3</v>
      </c>
      <c r="E768" s="9" t="s">
        <v>4</v>
      </c>
      <c r="F768" s="9" t="s">
        <v>5</v>
      </c>
      <c r="G768" s="9" t="s">
        <v>6</v>
      </c>
      <c r="H768" s="10" t="s">
        <v>7</v>
      </c>
      <c r="I768" s="11" t="s">
        <v>8</v>
      </c>
      <c r="J768" s="11" t="s">
        <v>9</v>
      </c>
      <c r="K768" s="9" t="s">
        <v>10</v>
      </c>
      <c r="L768" s="9" t="s">
        <v>11</v>
      </c>
      <c r="M768" s="11" t="s">
        <v>12</v>
      </c>
      <c r="N768" s="9" t="s">
        <v>13</v>
      </c>
      <c r="O768" s="9" t="s">
        <v>14</v>
      </c>
      <c r="P768" s="9" t="s">
        <v>15</v>
      </c>
      <c r="Q768" s="9" t="s">
        <v>16</v>
      </c>
      <c r="R768" s="9" t="s">
        <v>17</v>
      </c>
      <c r="S768" s="9" t="s">
        <v>18</v>
      </c>
      <c r="T768" s="2"/>
    </row>
    <row r="769" spans="1:20" ht="39">
      <c r="A769" s="12">
        <v>1</v>
      </c>
      <c r="B769" s="1"/>
      <c r="C769" s="56" t="str">
        <f>CONCATENATE(LEFT($C$767,2),"UUID.",A769)</f>
        <v>E.UUID.1</v>
      </c>
      <c r="D769" s="57" t="s">
        <v>1014</v>
      </c>
      <c r="E769" s="58" t="s">
        <v>83</v>
      </c>
      <c r="F769" s="14" t="s">
        <v>21</v>
      </c>
      <c r="G769" s="14" t="s">
        <v>21</v>
      </c>
      <c r="H769" s="59" t="s">
        <v>1015</v>
      </c>
      <c r="I769" s="60" t="s">
        <v>83</v>
      </c>
      <c r="J769" s="59" t="s">
        <v>21</v>
      </c>
      <c r="K769" s="60" t="s">
        <v>21</v>
      </c>
      <c r="L769" s="60" t="s">
        <v>21</v>
      </c>
      <c r="M769" s="60" t="s">
        <v>23</v>
      </c>
      <c r="N769" s="60" t="s">
        <v>21</v>
      </c>
      <c r="O769" s="60" t="s">
        <v>24</v>
      </c>
      <c r="P769" s="60" t="s">
        <v>21</v>
      </c>
      <c r="Q769" s="60" t="s">
        <v>25</v>
      </c>
      <c r="R769" s="61" t="s">
        <v>26</v>
      </c>
      <c r="S769" s="61" t="s">
        <v>21</v>
      </c>
      <c r="T769" s="2"/>
    </row>
    <row r="770" spans="1:20" ht="65.5" thickBot="1">
      <c r="A770" s="12">
        <f>A769+1</f>
        <v>2</v>
      </c>
      <c r="B770" s="1"/>
      <c r="C770" s="28" t="str">
        <f>CONCATENATE(LEFT($C$767,2),"UUID.",A770)</f>
        <v>E.UUID.2</v>
      </c>
      <c r="D770" s="28" t="s">
        <v>1016</v>
      </c>
      <c r="E770" s="28" t="s">
        <v>83</v>
      </c>
      <c r="F770" s="28" t="s">
        <v>21</v>
      </c>
      <c r="G770" s="28" t="s">
        <v>21</v>
      </c>
      <c r="H770" s="53" t="s">
        <v>1017</v>
      </c>
      <c r="I770" s="30" t="s">
        <v>1018</v>
      </c>
      <c r="J770" s="30" t="s">
        <v>21</v>
      </c>
      <c r="K770" s="30" t="s">
        <v>21</v>
      </c>
      <c r="L770" s="30" t="s">
        <v>21</v>
      </c>
      <c r="M770" s="31" t="s">
        <v>23</v>
      </c>
      <c r="N770" s="30" t="s">
        <v>21</v>
      </c>
      <c r="O770" s="30" t="s">
        <v>24</v>
      </c>
      <c r="P770" s="30" t="s">
        <v>21</v>
      </c>
      <c r="Q770" s="30" t="s">
        <v>25</v>
      </c>
      <c r="R770" s="55" t="s">
        <v>26</v>
      </c>
      <c r="S770" s="55" t="s">
        <v>21</v>
      </c>
      <c r="T770" s="66"/>
    </row>
    <row r="771" spans="1:20">
      <c r="A771" s="2"/>
      <c r="B771" s="2"/>
      <c r="C771" s="2"/>
      <c r="D771" s="2"/>
      <c r="E771" s="2"/>
      <c r="F771" s="2"/>
      <c r="G771" s="2"/>
      <c r="H771" s="2"/>
      <c r="I771" s="2"/>
      <c r="J771" s="2"/>
      <c r="K771" s="2"/>
      <c r="L771" s="2"/>
      <c r="M771" s="2"/>
      <c r="N771" s="2"/>
      <c r="O771" s="2"/>
      <c r="P771" s="2"/>
      <c r="Q771" s="2"/>
      <c r="R771" s="2"/>
      <c r="S771" s="2"/>
      <c r="T771" s="2"/>
    </row>
    <row r="772" spans="1:20">
      <c r="A772" s="2"/>
      <c r="B772" s="2"/>
      <c r="C772" s="2"/>
      <c r="D772" s="2"/>
      <c r="E772" s="2"/>
      <c r="F772" s="2"/>
      <c r="G772" s="2"/>
      <c r="H772" s="2"/>
      <c r="I772" s="2"/>
      <c r="J772" s="2"/>
      <c r="K772" s="2"/>
      <c r="L772" s="2"/>
      <c r="M772" s="2"/>
      <c r="N772" s="2"/>
      <c r="O772" s="2"/>
      <c r="P772" s="2"/>
      <c r="Q772" s="2"/>
      <c r="R772" s="2"/>
      <c r="S772" s="2"/>
      <c r="T772" s="2"/>
    </row>
    <row r="773" spans="1:20">
      <c r="A773" s="2"/>
      <c r="B773" s="2"/>
      <c r="C773" s="2"/>
      <c r="D773" s="2"/>
      <c r="E773" s="2"/>
      <c r="F773" s="2"/>
      <c r="G773" s="2"/>
      <c r="H773" s="2"/>
      <c r="I773" s="2"/>
      <c r="J773" s="2"/>
      <c r="K773" s="2"/>
      <c r="L773" s="2"/>
      <c r="M773" s="2"/>
      <c r="N773" s="2"/>
      <c r="O773" s="2"/>
      <c r="P773" s="2"/>
      <c r="Q773" s="2"/>
      <c r="R773" s="2"/>
      <c r="S773" s="2"/>
      <c r="T773" s="2"/>
    </row>
    <row r="774" spans="1:20">
      <c r="A774" s="2"/>
      <c r="B774" s="2"/>
      <c r="C774" s="2"/>
      <c r="D774" s="2"/>
      <c r="E774" s="2"/>
      <c r="F774" s="2"/>
      <c r="G774" s="2"/>
      <c r="H774" s="2"/>
      <c r="I774" s="2"/>
      <c r="J774" s="2"/>
      <c r="K774" s="2"/>
      <c r="L774" s="2"/>
      <c r="M774" s="2"/>
      <c r="N774" s="2"/>
      <c r="O774" s="2"/>
      <c r="P774" s="2"/>
      <c r="Q774" s="2"/>
      <c r="R774" s="2"/>
      <c r="S774" s="2"/>
      <c r="T774" s="2"/>
    </row>
    <row r="775" spans="1:20">
      <c r="A775" s="2"/>
      <c r="B775" s="2"/>
      <c r="C775" s="2"/>
      <c r="D775" s="2"/>
      <c r="E775" s="2"/>
      <c r="F775" s="2"/>
      <c r="G775" s="2"/>
      <c r="H775" s="2"/>
      <c r="I775" s="2"/>
      <c r="J775" s="2"/>
      <c r="K775" s="2"/>
      <c r="L775" s="2"/>
      <c r="M775" s="2"/>
      <c r="N775" s="2"/>
      <c r="O775" s="2"/>
      <c r="P775" s="2"/>
      <c r="Q775" s="2"/>
      <c r="R775" s="2"/>
      <c r="S775" s="2"/>
      <c r="T775" s="2"/>
    </row>
    <row r="776" spans="1:20">
      <c r="A776" s="2"/>
      <c r="B776" s="2"/>
      <c r="C776" s="2"/>
      <c r="D776" s="2"/>
      <c r="E776" s="2"/>
      <c r="F776" s="2"/>
      <c r="G776" s="2"/>
      <c r="H776" s="2"/>
      <c r="I776" s="2"/>
      <c r="J776" s="2"/>
      <c r="K776" s="2"/>
      <c r="L776" s="2"/>
      <c r="M776" s="2"/>
      <c r="N776" s="2"/>
      <c r="O776" s="2"/>
      <c r="P776" s="2"/>
      <c r="Q776" s="2"/>
      <c r="R776" s="2"/>
      <c r="S776" s="2"/>
      <c r="T776" s="2"/>
    </row>
    <row r="777" spans="1:20">
      <c r="A777" s="2"/>
      <c r="B777" s="2"/>
      <c r="C777" s="2"/>
      <c r="D777" s="2"/>
      <c r="E777" s="2"/>
      <c r="F777" s="2"/>
      <c r="G777" s="2"/>
      <c r="H777" s="2"/>
      <c r="I777" s="2"/>
      <c r="J777" s="2"/>
      <c r="K777" s="2"/>
      <c r="L777" s="2"/>
      <c r="M777" s="2"/>
      <c r="N777" s="2"/>
      <c r="O777" s="2"/>
      <c r="P777" s="2"/>
      <c r="Q777" s="2"/>
      <c r="R777" s="2"/>
      <c r="S777" s="2"/>
      <c r="T777" s="2"/>
    </row>
    <row r="778" spans="1:20">
      <c r="A778" s="2"/>
      <c r="B778" s="2"/>
      <c r="C778" s="2"/>
      <c r="D778" s="2"/>
      <c r="E778" s="2"/>
      <c r="F778" s="2"/>
      <c r="G778" s="2"/>
      <c r="H778" s="2"/>
      <c r="I778" s="2"/>
      <c r="J778" s="2"/>
      <c r="K778" s="2"/>
      <c r="L778" s="2"/>
      <c r="M778" s="2"/>
      <c r="N778" s="2"/>
      <c r="O778" s="2"/>
      <c r="P778" s="2"/>
      <c r="Q778" s="2"/>
      <c r="R778" s="2"/>
      <c r="S778" s="2"/>
      <c r="T778" s="2"/>
    </row>
    <row r="779" spans="1:20">
      <c r="A779" s="2"/>
      <c r="B779" s="2"/>
      <c r="C779" s="2"/>
      <c r="D779" s="2"/>
      <c r="E779" s="2"/>
      <c r="F779" s="2"/>
      <c r="G779" s="2"/>
      <c r="H779" s="2"/>
      <c r="I779" s="2"/>
      <c r="J779" s="2"/>
      <c r="K779" s="2"/>
      <c r="L779" s="2"/>
      <c r="M779" s="2"/>
      <c r="N779" s="2"/>
      <c r="O779" s="2"/>
      <c r="P779" s="2"/>
      <c r="Q779" s="2"/>
      <c r="R779" s="2"/>
      <c r="S779" s="2"/>
      <c r="T779" s="2"/>
    </row>
    <row r="780" spans="1:20">
      <c r="A780" s="2"/>
      <c r="B780" s="2"/>
      <c r="C780" s="2"/>
      <c r="D780" s="2"/>
      <c r="E780" s="2"/>
      <c r="F780" s="2"/>
      <c r="G780" s="2"/>
      <c r="H780" s="2"/>
      <c r="I780" s="2"/>
      <c r="J780" s="2"/>
      <c r="K780" s="2"/>
      <c r="L780" s="2"/>
      <c r="M780" s="2"/>
      <c r="N780" s="2"/>
      <c r="O780" s="2"/>
      <c r="P780" s="2"/>
      <c r="Q780" s="2"/>
      <c r="R780" s="2"/>
      <c r="S780" s="2"/>
      <c r="T780" s="2"/>
    </row>
    <row r="781" spans="1:20">
      <c r="A781" s="2"/>
      <c r="B781" s="2"/>
      <c r="C781" s="2"/>
      <c r="D781" s="2"/>
      <c r="E781" s="2"/>
      <c r="F781" s="2"/>
      <c r="G781" s="2"/>
      <c r="H781" s="2"/>
      <c r="I781" s="2"/>
      <c r="J781" s="2"/>
      <c r="K781" s="2"/>
      <c r="L781" s="2"/>
      <c r="M781" s="2"/>
      <c r="N781" s="2"/>
      <c r="O781" s="2"/>
      <c r="P781" s="2"/>
      <c r="Q781" s="2"/>
      <c r="R781" s="2"/>
      <c r="S781" s="2"/>
      <c r="T781" s="2"/>
    </row>
    <row r="782" spans="1:20">
      <c r="A782" s="2"/>
      <c r="B782" s="2"/>
      <c r="C782" s="2"/>
      <c r="D782" s="2"/>
      <c r="E782" s="2"/>
      <c r="F782" s="2"/>
      <c r="G782" s="2"/>
      <c r="H782" s="2"/>
      <c r="I782" s="2"/>
      <c r="J782" s="2"/>
      <c r="K782" s="2"/>
      <c r="L782" s="2"/>
      <c r="M782" s="2"/>
      <c r="N782" s="2"/>
      <c r="O782" s="2"/>
      <c r="P782" s="2"/>
      <c r="Q782" s="2"/>
      <c r="R782" s="2"/>
      <c r="S782" s="2"/>
      <c r="T782" s="2"/>
    </row>
    <row r="783" spans="1:20">
      <c r="A783" s="2"/>
      <c r="B783" s="2"/>
      <c r="C783" s="2"/>
      <c r="D783" s="2"/>
      <c r="E783" s="2"/>
      <c r="F783" s="2"/>
      <c r="G783" s="2"/>
      <c r="H783" s="2"/>
      <c r="I783" s="2"/>
      <c r="J783" s="2"/>
      <c r="K783" s="2"/>
      <c r="L783" s="2"/>
      <c r="M783" s="2"/>
      <c r="N783" s="2"/>
      <c r="O783" s="2"/>
      <c r="P783" s="2"/>
      <c r="Q783" s="2"/>
      <c r="R783" s="2"/>
      <c r="S783" s="2"/>
      <c r="T783" s="2"/>
    </row>
    <row r="784" spans="1:20">
      <c r="A784" s="2"/>
      <c r="B784" s="2"/>
      <c r="C784" s="2"/>
      <c r="D784" s="2"/>
      <c r="E784" s="2"/>
      <c r="F784" s="2"/>
      <c r="G784" s="2"/>
      <c r="H784" s="2"/>
      <c r="I784" s="2"/>
      <c r="J784" s="2"/>
      <c r="K784" s="2"/>
      <c r="L784" s="2"/>
      <c r="M784" s="2"/>
      <c r="N784" s="2"/>
      <c r="O784" s="2"/>
      <c r="P784" s="2"/>
      <c r="Q784" s="2"/>
      <c r="R784" s="2"/>
      <c r="S784" s="2"/>
      <c r="T784" s="2"/>
    </row>
    <row r="785" spans="1:20">
      <c r="A785" s="2"/>
      <c r="B785" s="2"/>
      <c r="C785" s="2"/>
      <c r="D785" s="2"/>
      <c r="E785" s="2"/>
      <c r="F785" s="2"/>
      <c r="G785" s="2"/>
      <c r="H785" s="2"/>
      <c r="I785" s="2"/>
      <c r="J785" s="2"/>
      <c r="K785" s="2"/>
      <c r="L785" s="2"/>
      <c r="M785" s="2"/>
      <c r="N785" s="2"/>
      <c r="O785" s="2"/>
      <c r="P785" s="2"/>
      <c r="Q785" s="2"/>
      <c r="R785" s="2"/>
      <c r="S785" s="2"/>
      <c r="T785" s="2"/>
    </row>
    <row r="786" spans="1:20">
      <c r="A786" s="2"/>
      <c r="B786" s="2"/>
      <c r="C786" s="2"/>
      <c r="D786" s="2"/>
      <c r="E786" s="2"/>
      <c r="F786" s="2"/>
      <c r="G786" s="2"/>
      <c r="H786" s="2"/>
      <c r="I786" s="2"/>
      <c r="J786" s="2"/>
      <c r="K786" s="2"/>
      <c r="L786" s="2"/>
      <c r="M786" s="2"/>
      <c r="N786" s="2"/>
      <c r="O786" s="2"/>
      <c r="P786" s="2"/>
      <c r="Q786" s="2"/>
      <c r="R786" s="2"/>
      <c r="S786" s="2"/>
      <c r="T786" s="2"/>
    </row>
    <row r="787" spans="1:20">
      <c r="A787" s="2"/>
      <c r="B787" s="2"/>
      <c r="C787" s="2"/>
      <c r="D787" s="2"/>
      <c r="E787" s="2"/>
      <c r="F787" s="2"/>
      <c r="G787" s="2"/>
      <c r="H787" s="2"/>
      <c r="I787" s="2"/>
      <c r="J787" s="2"/>
      <c r="K787" s="2"/>
      <c r="L787" s="2"/>
      <c r="M787" s="2"/>
      <c r="N787" s="2"/>
      <c r="O787" s="2"/>
      <c r="P787" s="2"/>
      <c r="Q787" s="2"/>
      <c r="R787" s="2"/>
      <c r="S787" s="2"/>
      <c r="T787" s="2"/>
    </row>
    <row r="788" spans="1:20">
      <c r="A788" s="2"/>
      <c r="B788" s="2"/>
      <c r="C788" s="2"/>
      <c r="D788" s="2"/>
      <c r="E788" s="2"/>
      <c r="F788" s="2"/>
      <c r="G788" s="2"/>
      <c r="H788" s="2"/>
      <c r="I788" s="2"/>
      <c r="J788" s="2"/>
      <c r="K788" s="2"/>
      <c r="L788" s="2"/>
      <c r="M788" s="2"/>
      <c r="N788" s="2"/>
      <c r="O788" s="2"/>
      <c r="P788" s="2"/>
      <c r="Q788" s="2"/>
      <c r="R788" s="2"/>
      <c r="S788" s="2"/>
      <c r="T788" s="2"/>
    </row>
    <row r="789" spans="1:20">
      <c r="A789" s="2"/>
      <c r="B789" s="2"/>
      <c r="C789" s="2"/>
      <c r="D789" s="2"/>
      <c r="E789" s="2"/>
      <c r="F789" s="2"/>
      <c r="G789" s="2"/>
      <c r="H789" s="2"/>
      <c r="I789" s="2"/>
      <c r="J789" s="2"/>
      <c r="K789" s="2"/>
      <c r="L789" s="2"/>
      <c r="M789" s="2"/>
      <c r="N789" s="2"/>
      <c r="O789" s="2"/>
      <c r="P789" s="2"/>
      <c r="Q789" s="2"/>
      <c r="R789" s="2"/>
      <c r="S789" s="2"/>
      <c r="T789" s="2"/>
    </row>
  </sheetData>
  <conditionalFormatting sqref="S39:S701">
    <cfRule type="expression" dxfId="10" priority="36">
      <formula>S39="No"</formula>
    </cfRule>
    <cfRule type="expression" dxfId="9" priority="37">
      <formula>S39="Yes"</formula>
    </cfRule>
  </conditionalFormatting>
  <conditionalFormatting sqref="T39:T701">
    <cfRule type="containsText" dxfId="8" priority="34" operator="containsText" text="No">
      <formula>NOT(ISERROR(SEARCH("No",T39)))</formula>
    </cfRule>
    <cfRule type="containsText" dxfId="7" priority="35" operator="containsText" text="Yes">
      <formula>NOT(ISERROR(SEARCH("Yes",T39)))</formula>
    </cfRule>
  </conditionalFormatting>
  <conditionalFormatting sqref="AK703:AK740">
    <cfRule type="containsText" dxfId="6" priority="3" operator="containsText" text="ERROR">
      <formula>NOT(ISERROR(SEARCH("ERROR",AK703)))</formula>
    </cfRule>
  </conditionalFormatting>
  <conditionalFormatting sqref="S704:S740">
    <cfRule type="expression" dxfId="5" priority="1">
      <formula>S704="No"</formula>
    </cfRule>
    <cfRule type="expression" dxfId="4" priority="2">
      <formula>S704="Yes"</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018F3-A976-4C7C-A3F9-BEF8613982AE}">
  <sheetPr>
    <tabColor theme="9" tint="-0.249977111117893"/>
  </sheetPr>
  <dimension ref="A1:AK825"/>
  <sheetViews>
    <sheetView topLeftCell="B783" workbookViewId="0">
      <selection activeCell="B751" sqref="A751:XFD795"/>
    </sheetView>
  </sheetViews>
  <sheetFormatPr defaultColWidth="5.54296875" defaultRowHeight="14.5"/>
  <cols>
    <col min="1" max="1" width="29.54296875" style="71" customWidth="1"/>
    <col min="2" max="2" width="46.90625" style="71" customWidth="1"/>
    <col min="3" max="3" width="90.54296875" style="71" customWidth="1"/>
    <col min="4" max="4" width="47.36328125" style="71" customWidth="1"/>
    <col min="5" max="5" width="9.81640625" style="71" customWidth="1"/>
    <col min="6" max="6" width="12.453125" style="71" customWidth="1"/>
    <col min="7" max="7" width="12.7265625" style="71" customWidth="1"/>
    <col min="8" max="8" width="13.1796875" style="71" customWidth="1"/>
    <col min="9" max="9" width="45.1796875" style="71" customWidth="1"/>
    <col min="10" max="10" width="8.7265625" style="71" bestFit="1" customWidth="1"/>
    <col min="11" max="11" width="16.453125" style="71" bestFit="1" customWidth="1"/>
    <col min="12" max="12" width="20" style="71" customWidth="1"/>
    <col min="13" max="13" width="12.1796875" style="71" bestFit="1" customWidth="1"/>
    <col min="14" max="14" width="13.81640625" style="71" bestFit="1" customWidth="1"/>
    <col min="15" max="15" width="5.54296875" style="71"/>
    <col min="16" max="29" width="10.54296875" style="71" customWidth="1"/>
    <col min="30" max="16384" width="5.54296875" style="71"/>
  </cols>
  <sheetData>
    <row r="1" spans="1:29" ht="15" customHeight="1" thickBot="1">
      <c r="A1" s="68" t="s">
        <v>1019</v>
      </c>
      <c r="B1" s="69" t="s">
        <v>1020</v>
      </c>
      <c r="C1" s="69" t="s">
        <v>1021</v>
      </c>
      <c r="D1" s="69" t="s">
        <v>1022</v>
      </c>
      <c r="E1" s="69" t="s">
        <v>1023</v>
      </c>
      <c r="F1" s="69" t="s">
        <v>1024</v>
      </c>
      <c r="G1" s="69" t="s">
        <v>1025</v>
      </c>
      <c r="H1" s="69" t="s">
        <v>1026</v>
      </c>
      <c r="I1" s="69" t="s">
        <v>1027</v>
      </c>
      <c r="J1" s="69" t="s">
        <v>1028</v>
      </c>
      <c r="K1" s="69" t="s">
        <v>1029</v>
      </c>
      <c r="L1" s="69" t="s">
        <v>1030</v>
      </c>
      <c r="M1" s="69" t="s">
        <v>1031</v>
      </c>
      <c r="N1" s="70" t="s">
        <v>1032</v>
      </c>
    </row>
    <row r="2" spans="1:29" ht="15" customHeight="1">
      <c r="A2" s="72" t="s">
        <v>19</v>
      </c>
      <c r="B2" s="67" t="s">
        <v>19</v>
      </c>
      <c r="C2" s="67" t="s">
        <v>22</v>
      </c>
      <c r="D2" s="73"/>
      <c r="E2" s="73" t="s">
        <v>1033</v>
      </c>
      <c r="F2" s="73" t="s">
        <v>1034</v>
      </c>
      <c r="G2" s="73"/>
      <c r="H2" s="73"/>
      <c r="I2" s="73"/>
      <c r="J2" s="73"/>
      <c r="K2" s="73"/>
      <c r="L2" s="73"/>
      <c r="M2" s="73"/>
      <c r="N2" s="74"/>
      <c r="O2" s="75"/>
    </row>
    <row r="3" spans="1:29" ht="15" customHeight="1">
      <c r="A3" s="76" t="s">
        <v>27</v>
      </c>
      <c r="B3" s="67" t="s">
        <v>27</v>
      </c>
      <c r="C3" s="67" t="s">
        <v>29</v>
      </c>
      <c r="D3" s="77"/>
      <c r="E3" s="77" t="s">
        <v>1033</v>
      </c>
      <c r="F3" s="77"/>
      <c r="G3" s="77"/>
      <c r="H3" s="77"/>
      <c r="I3" s="77"/>
      <c r="J3" s="77"/>
      <c r="K3" s="77"/>
      <c r="L3" s="77"/>
      <c r="M3" s="77"/>
      <c r="N3" s="78"/>
      <c r="O3" s="75"/>
    </row>
    <row r="4" spans="1:29" ht="15" customHeight="1">
      <c r="A4" s="76" t="s">
        <v>30</v>
      </c>
      <c r="B4" s="67" t="s">
        <v>30</v>
      </c>
      <c r="C4" s="67" t="s">
        <v>32</v>
      </c>
      <c r="D4" s="77"/>
      <c r="E4" s="77" t="s">
        <v>1033</v>
      </c>
      <c r="F4" s="77"/>
      <c r="G4" s="77"/>
      <c r="H4" s="77"/>
      <c r="I4" s="77"/>
      <c r="J4" s="77"/>
      <c r="K4" s="77"/>
      <c r="L4" s="77"/>
      <c r="M4" s="77"/>
      <c r="N4" s="78"/>
      <c r="O4" s="75"/>
    </row>
    <row r="5" spans="1:29" ht="15" customHeight="1">
      <c r="A5" s="76" t="s">
        <v>1035</v>
      </c>
      <c r="B5" s="67" t="s">
        <v>33</v>
      </c>
      <c r="C5" s="67" t="s">
        <v>35</v>
      </c>
      <c r="D5" s="77"/>
      <c r="E5" s="77" t="s">
        <v>1033</v>
      </c>
      <c r="F5" s="77"/>
      <c r="G5" s="77"/>
      <c r="H5" s="77"/>
      <c r="I5" s="77"/>
      <c r="J5" s="77"/>
      <c r="K5" s="77"/>
      <c r="L5" s="77"/>
      <c r="M5" s="77"/>
      <c r="N5" s="78"/>
      <c r="O5" s="75"/>
    </row>
    <row r="6" spans="1:29" ht="15" customHeight="1" thickBot="1">
      <c r="A6" s="76" t="s">
        <v>1036</v>
      </c>
      <c r="B6" s="67" t="s">
        <v>36</v>
      </c>
      <c r="C6" s="67" t="s">
        <v>38</v>
      </c>
      <c r="D6" s="77"/>
      <c r="E6" s="77" t="s">
        <v>1033</v>
      </c>
      <c r="F6" s="77"/>
      <c r="G6" s="77"/>
      <c r="H6" s="77"/>
      <c r="I6" s="77"/>
      <c r="J6" s="77"/>
      <c r="K6" s="77"/>
      <c r="L6" s="77"/>
      <c r="M6" s="77"/>
      <c r="N6" s="78"/>
      <c r="O6" s="75"/>
    </row>
    <row r="7" spans="1:29" s="83" customFormat="1" ht="20.149999999999999" customHeight="1" thickBot="1">
      <c r="A7" s="79" t="s">
        <v>1037</v>
      </c>
      <c r="B7" s="80" t="s">
        <v>1038</v>
      </c>
      <c r="C7" s="80" t="s">
        <v>1039</v>
      </c>
      <c r="D7" s="80"/>
      <c r="E7" s="80"/>
      <c r="F7" s="80"/>
      <c r="G7" s="80"/>
      <c r="H7" s="80"/>
      <c r="I7" s="80"/>
      <c r="J7" s="80"/>
      <c r="K7" s="80"/>
      <c r="L7" s="80"/>
      <c r="M7" s="80"/>
      <c r="N7" s="81"/>
      <c r="O7" s="82"/>
      <c r="P7" s="71"/>
      <c r="Q7" s="71"/>
      <c r="R7" s="71"/>
      <c r="S7" s="71"/>
      <c r="T7" s="71"/>
      <c r="U7" s="71"/>
      <c r="V7" s="71"/>
      <c r="W7" s="71"/>
      <c r="X7" s="71"/>
      <c r="Y7" s="71"/>
      <c r="Z7" s="71"/>
      <c r="AA7" s="71"/>
      <c r="AB7" s="71"/>
      <c r="AC7" s="71"/>
    </row>
    <row r="8" spans="1:29" s="85" customFormat="1" ht="14">
      <c r="A8" s="84" t="s">
        <v>1040</v>
      </c>
      <c r="B8" s="67" t="s">
        <v>1041</v>
      </c>
      <c r="C8" s="67" t="s">
        <v>1042</v>
      </c>
      <c r="E8" s="86" t="s">
        <v>1033</v>
      </c>
      <c r="G8" s="86" t="s">
        <v>1043</v>
      </c>
    </row>
    <row r="9" spans="1:29" ht="15" customHeight="1">
      <c r="A9" s="84" t="s">
        <v>1044</v>
      </c>
      <c r="B9" s="67" t="s">
        <v>1045</v>
      </c>
      <c r="C9" s="67" t="s">
        <v>1046</v>
      </c>
      <c r="D9" s="67"/>
      <c r="E9" s="86" t="s">
        <v>1033</v>
      </c>
      <c r="F9" s="86"/>
      <c r="G9" s="86" t="s">
        <v>1043</v>
      </c>
      <c r="H9" s="86"/>
      <c r="I9" s="86"/>
      <c r="J9" s="67"/>
      <c r="K9" s="86"/>
      <c r="L9" s="86"/>
      <c r="M9" s="86"/>
      <c r="N9" s="87"/>
      <c r="O9" s="75"/>
    </row>
    <row r="10" spans="1:29" ht="15" customHeight="1">
      <c r="A10" s="88" t="s">
        <v>1047</v>
      </c>
      <c r="B10" s="89" t="s">
        <v>39</v>
      </c>
      <c r="C10" s="89"/>
      <c r="D10" s="88"/>
      <c r="E10" s="90" t="s">
        <v>1033</v>
      </c>
      <c r="F10" s="88"/>
      <c r="G10" s="88"/>
      <c r="H10" s="88"/>
      <c r="I10" s="88"/>
      <c r="J10" s="88"/>
      <c r="K10" s="88"/>
      <c r="L10" s="88"/>
      <c r="M10" s="88" t="s">
        <v>1048</v>
      </c>
      <c r="N10" s="88"/>
      <c r="O10" s="91"/>
      <c r="P10" s="91"/>
      <c r="Q10" s="91"/>
      <c r="R10" s="91"/>
      <c r="S10" s="91"/>
      <c r="T10" s="91"/>
      <c r="U10" s="91"/>
      <c r="V10" s="91"/>
      <c r="W10" s="91"/>
    </row>
    <row r="11" spans="1:29" ht="15" customHeight="1">
      <c r="A11" s="84" t="s">
        <v>1049</v>
      </c>
      <c r="B11" s="67" t="s">
        <v>43</v>
      </c>
      <c r="C11" s="67" t="s">
        <v>1050</v>
      </c>
      <c r="D11" s="67"/>
      <c r="E11" s="86" t="s">
        <v>1033</v>
      </c>
      <c r="F11" s="86"/>
      <c r="G11" s="86" t="s">
        <v>1043</v>
      </c>
      <c r="H11" s="86"/>
      <c r="I11" s="86"/>
      <c r="J11" s="67"/>
      <c r="K11" s="86"/>
      <c r="L11" s="86"/>
      <c r="M11" s="86"/>
      <c r="N11" s="87"/>
      <c r="O11" s="75"/>
    </row>
    <row r="12" spans="1:29" ht="15" customHeight="1">
      <c r="A12" s="84" t="s">
        <v>83</v>
      </c>
      <c r="B12" s="67" t="s">
        <v>48</v>
      </c>
      <c r="C12" s="67" t="s">
        <v>1051</v>
      </c>
      <c r="D12" s="67"/>
      <c r="E12" s="86" t="s">
        <v>1033</v>
      </c>
      <c r="F12" s="86"/>
      <c r="G12" s="86"/>
      <c r="H12" s="86"/>
      <c r="I12" s="86" t="s">
        <v>1052</v>
      </c>
      <c r="J12" s="67"/>
      <c r="K12" s="86"/>
      <c r="L12" s="86"/>
      <c r="M12" s="86"/>
      <c r="N12" s="87"/>
      <c r="O12" s="75"/>
    </row>
    <row r="13" spans="1:29" ht="15" customHeight="1">
      <c r="A13" s="84" t="s">
        <v>1053</v>
      </c>
      <c r="B13" s="67" t="s">
        <v>51</v>
      </c>
      <c r="C13" s="67" t="s">
        <v>1054</v>
      </c>
      <c r="D13" s="67"/>
      <c r="E13" s="86" t="s">
        <v>1033</v>
      </c>
      <c r="F13" s="86"/>
      <c r="G13" s="86" t="s">
        <v>1043</v>
      </c>
      <c r="H13" s="86"/>
      <c r="I13" s="86"/>
      <c r="J13" s="67"/>
      <c r="K13" s="86"/>
      <c r="L13" s="86"/>
      <c r="M13" s="86"/>
      <c r="N13" s="87"/>
      <c r="O13" s="75"/>
    </row>
    <row r="14" spans="1:29" ht="15" customHeight="1">
      <c r="A14" s="84" t="s">
        <v>83</v>
      </c>
      <c r="B14" s="67" t="s">
        <v>55</v>
      </c>
      <c r="C14" s="67" t="s">
        <v>1055</v>
      </c>
      <c r="D14" s="67"/>
      <c r="E14" s="86" t="s">
        <v>1033</v>
      </c>
      <c r="F14" s="86"/>
      <c r="G14" s="86"/>
      <c r="H14" s="86"/>
      <c r="I14" s="86" t="s">
        <v>1056</v>
      </c>
      <c r="J14" s="67"/>
      <c r="K14" s="86"/>
      <c r="L14" s="86"/>
      <c r="M14" s="86"/>
      <c r="N14" s="87"/>
      <c r="O14" s="75"/>
    </row>
    <row r="15" spans="1:29" ht="15" customHeight="1">
      <c r="A15" s="84" t="s">
        <v>1057</v>
      </c>
      <c r="B15" s="67" t="s">
        <v>1058</v>
      </c>
      <c r="C15" s="67" t="s">
        <v>1059</v>
      </c>
      <c r="D15" s="67"/>
      <c r="E15" s="86" t="s">
        <v>1033</v>
      </c>
      <c r="F15" s="86"/>
      <c r="G15" s="86" t="s">
        <v>1043</v>
      </c>
      <c r="H15" s="86"/>
      <c r="I15" s="86"/>
      <c r="J15" s="67"/>
      <c r="K15" s="86"/>
      <c r="L15" s="86"/>
      <c r="M15" s="86"/>
      <c r="N15" s="87"/>
      <c r="O15" s="75"/>
    </row>
    <row r="16" spans="1:29" ht="15" customHeight="1">
      <c r="A16" s="84" t="s">
        <v>1060</v>
      </c>
      <c r="B16" s="67" t="s">
        <v>1061</v>
      </c>
      <c r="C16" s="67" t="s">
        <v>1062</v>
      </c>
      <c r="D16" s="67"/>
      <c r="E16" s="86" t="s">
        <v>1033</v>
      </c>
      <c r="F16" s="86"/>
      <c r="G16" s="86" t="s">
        <v>1043</v>
      </c>
      <c r="H16" s="86" t="s">
        <v>1063</v>
      </c>
      <c r="I16" s="86"/>
      <c r="J16" s="67"/>
      <c r="K16" s="86"/>
      <c r="L16" s="86"/>
      <c r="M16" s="86"/>
      <c r="N16" s="87"/>
      <c r="O16" s="75"/>
    </row>
    <row r="17" spans="1:37" ht="15" customHeight="1">
      <c r="A17" s="84" t="s">
        <v>1064</v>
      </c>
      <c r="B17" s="67" t="s">
        <v>1065</v>
      </c>
      <c r="C17" s="67" t="s">
        <v>1066</v>
      </c>
      <c r="D17" s="67"/>
      <c r="E17" s="86" t="s">
        <v>1033</v>
      </c>
      <c r="F17" s="86"/>
      <c r="G17" s="86" t="s">
        <v>1043</v>
      </c>
      <c r="H17" s="86" t="s">
        <v>1067</v>
      </c>
      <c r="I17" s="86"/>
      <c r="J17" s="67"/>
      <c r="K17" s="86"/>
      <c r="L17" s="86"/>
      <c r="M17" s="86"/>
      <c r="N17" s="87"/>
      <c r="O17" s="75"/>
    </row>
    <row r="18" spans="1:37" ht="15" customHeight="1">
      <c r="A18" s="84" t="s">
        <v>83</v>
      </c>
      <c r="B18" s="67" t="s">
        <v>86</v>
      </c>
      <c r="C18" s="67" t="s">
        <v>1068</v>
      </c>
      <c r="D18" s="67"/>
      <c r="E18" s="86" t="s">
        <v>1033</v>
      </c>
      <c r="F18" s="86"/>
      <c r="G18" s="86" t="s">
        <v>1043</v>
      </c>
      <c r="H18" s="86"/>
      <c r="I18" s="86"/>
      <c r="J18" s="67"/>
      <c r="K18" s="86"/>
      <c r="L18" s="86"/>
      <c r="M18" s="86"/>
      <c r="N18" s="87"/>
      <c r="O18" s="75"/>
    </row>
    <row r="19" spans="1:37" ht="15" customHeight="1">
      <c r="A19" s="84" t="s">
        <v>1069</v>
      </c>
      <c r="B19" s="67" t="s">
        <v>89</v>
      </c>
      <c r="C19" s="67" t="s">
        <v>1070</v>
      </c>
      <c r="D19" s="67"/>
      <c r="E19" s="86" t="s">
        <v>1033</v>
      </c>
      <c r="F19" s="86"/>
      <c r="G19" s="86" t="s">
        <v>1043</v>
      </c>
      <c r="H19" s="86"/>
      <c r="I19" s="86"/>
      <c r="J19" s="67"/>
      <c r="K19" s="86"/>
      <c r="L19" s="86"/>
      <c r="M19" s="86"/>
      <c r="N19" s="87"/>
      <c r="O19" s="75"/>
    </row>
    <row r="20" spans="1:37" ht="15" customHeight="1">
      <c r="A20" s="84" t="s">
        <v>83</v>
      </c>
      <c r="B20" s="67" t="s">
        <v>94</v>
      </c>
      <c r="C20" s="67" t="s">
        <v>1071</v>
      </c>
      <c r="D20" s="67"/>
      <c r="E20" s="86" t="s">
        <v>1033</v>
      </c>
      <c r="F20" s="86"/>
      <c r="G20" s="86"/>
      <c r="H20" s="86"/>
      <c r="I20" s="86" t="s">
        <v>1072</v>
      </c>
      <c r="J20" s="67"/>
      <c r="K20" s="86"/>
      <c r="L20" s="86"/>
      <c r="M20" s="86"/>
      <c r="N20" s="87"/>
      <c r="O20" s="75"/>
    </row>
    <row r="21" spans="1:37" ht="81.5" customHeight="1" thickBot="1">
      <c r="A21" s="84" t="s">
        <v>1073</v>
      </c>
      <c r="B21" s="67" t="s">
        <v>95</v>
      </c>
      <c r="C21" s="92" t="s">
        <v>1074</v>
      </c>
      <c r="D21" s="67"/>
      <c r="E21" s="86" t="s">
        <v>1033</v>
      </c>
      <c r="F21" s="86"/>
      <c r="G21" s="86" t="s">
        <v>1043</v>
      </c>
      <c r="H21" s="86"/>
      <c r="I21" s="86"/>
      <c r="J21" s="67"/>
      <c r="K21" s="86"/>
      <c r="L21" s="86"/>
      <c r="M21" s="86"/>
      <c r="N21" s="87"/>
      <c r="O21" s="75"/>
    </row>
    <row r="22" spans="1:37" s="83" customFormat="1" ht="20.149999999999999" customHeight="1" thickBot="1">
      <c r="A22" s="93" t="s">
        <v>1075</v>
      </c>
      <c r="B22" s="94" t="s">
        <v>1038</v>
      </c>
      <c r="C22" s="94" t="s">
        <v>1039</v>
      </c>
      <c r="D22" s="94"/>
      <c r="E22" s="94"/>
      <c r="F22" s="94"/>
      <c r="G22" s="94"/>
      <c r="H22" s="94"/>
      <c r="I22" s="94"/>
      <c r="J22" s="94"/>
      <c r="K22" s="94"/>
      <c r="L22" s="94"/>
      <c r="M22" s="94"/>
      <c r="N22" s="95"/>
      <c r="O22" s="75"/>
      <c r="P22" s="71"/>
      <c r="Q22" s="71"/>
      <c r="R22" s="71"/>
      <c r="S22" s="71"/>
      <c r="T22" s="71"/>
      <c r="U22" s="71"/>
      <c r="V22" s="71"/>
      <c r="W22" s="71"/>
      <c r="X22" s="71"/>
      <c r="Y22" s="71"/>
      <c r="Z22" s="71"/>
      <c r="AA22" s="71"/>
      <c r="AB22" s="71"/>
      <c r="AC22" s="71"/>
      <c r="AK22" s="71"/>
    </row>
    <row r="23" spans="1:37" ht="15" customHeight="1" thickBot="1">
      <c r="A23" s="79" t="s">
        <v>1037</v>
      </c>
      <c r="B23" s="96" t="s">
        <v>1076</v>
      </c>
      <c r="C23" s="80" t="s">
        <v>1077</v>
      </c>
      <c r="D23" s="80"/>
      <c r="E23" s="80"/>
      <c r="F23" s="80"/>
      <c r="G23" s="80"/>
      <c r="H23" s="80"/>
      <c r="I23" s="80" t="s">
        <v>1078</v>
      </c>
      <c r="J23" s="80"/>
      <c r="K23" s="80"/>
      <c r="L23" s="80"/>
      <c r="M23" s="80"/>
      <c r="N23" s="81"/>
      <c r="O23" s="75"/>
    </row>
    <row r="24" spans="1:37" ht="15" customHeight="1" thickBot="1">
      <c r="A24" s="79" t="s">
        <v>1037</v>
      </c>
      <c r="B24" s="96" t="s">
        <v>1079</v>
      </c>
      <c r="C24" s="80" t="s">
        <v>1080</v>
      </c>
      <c r="D24" s="80"/>
      <c r="E24" s="80"/>
      <c r="F24" s="80"/>
      <c r="G24" s="80"/>
      <c r="H24" s="80"/>
      <c r="I24" s="80" t="s">
        <v>1078</v>
      </c>
      <c r="J24" s="80"/>
      <c r="K24" s="80"/>
      <c r="L24" s="80"/>
      <c r="M24" s="80"/>
      <c r="N24" s="81"/>
      <c r="O24" s="75"/>
    </row>
    <row r="25" spans="1:37" ht="15" customHeight="1">
      <c r="A25" s="84" t="s">
        <v>119</v>
      </c>
      <c r="B25" s="67" t="s">
        <v>1081</v>
      </c>
      <c r="C25" s="67" t="s">
        <v>1082</v>
      </c>
      <c r="D25" s="67" t="s">
        <v>1083</v>
      </c>
      <c r="E25" s="86" t="b">
        <v>1</v>
      </c>
      <c r="F25" s="86"/>
      <c r="G25" s="86" t="s">
        <v>1084</v>
      </c>
      <c r="H25" s="86"/>
      <c r="I25" s="86"/>
      <c r="J25" s="67"/>
      <c r="K25" s="86" t="s">
        <v>1085</v>
      </c>
      <c r="L25" s="86" t="s">
        <v>1086</v>
      </c>
      <c r="M25" s="86"/>
      <c r="N25" s="87"/>
      <c r="O25" s="75"/>
    </row>
    <row r="26" spans="1:37" ht="15" customHeight="1">
      <c r="A26" s="84" t="s">
        <v>1087</v>
      </c>
      <c r="B26" s="67" t="s">
        <v>1088</v>
      </c>
      <c r="C26" s="67" t="s">
        <v>1089</v>
      </c>
      <c r="D26" s="67"/>
      <c r="E26" s="86" t="b">
        <v>1</v>
      </c>
      <c r="F26" s="86"/>
      <c r="G26" s="86" t="s">
        <v>1043</v>
      </c>
      <c r="H26" s="86"/>
      <c r="I26" s="86"/>
      <c r="J26" s="67"/>
      <c r="K26" s="86"/>
      <c r="L26" s="86"/>
      <c r="M26" s="86"/>
      <c r="N26" s="87"/>
      <c r="O26" s="75"/>
    </row>
    <row r="27" spans="1:37" ht="15" customHeight="1">
      <c r="A27" s="84" t="s">
        <v>83</v>
      </c>
      <c r="B27" s="67" t="s">
        <v>99</v>
      </c>
      <c r="C27" s="67" t="s">
        <v>1090</v>
      </c>
      <c r="D27" s="67"/>
      <c r="E27" s="86"/>
      <c r="F27" s="86"/>
      <c r="G27" s="86"/>
      <c r="H27" s="86"/>
      <c r="I27" s="86"/>
      <c r="J27" s="67"/>
      <c r="K27" s="86"/>
      <c r="L27" s="86"/>
      <c r="M27" s="86"/>
      <c r="N27" s="87"/>
      <c r="O27" s="75"/>
    </row>
    <row r="28" spans="1:37" ht="15" customHeight="1">
      <c r="A28" s="84" t="s">
        <v>1091</v>
      </c>
      <c r="B28" s="67" t="s">
        <v>101</v>
      </c>
      <c r="C28" s="67" t="s">
        <v>1092</v>
      </c>
      <c r="D28" s="67"/>
      <c r="E28" s="86" t="s">
        <v>1033</v>
      </c>
      <c r="F28" s="86"/>
      <c r="G28" s="86"/>
      <c r="H28" s="86"/>
      <c r="I28" s="86"/>
      <c r="J28" s="67"/>
      <c r="K28" s="86"/>
      <c r="L28" s="86"/>
      <c r="M28" s="86"/>
      <c r="N28" s="87"/>
      <c r="O28" s="75"/>
    </row>
    <row r="29" spans="1:37" ht="15" customHeight="1">
      <c r="A29" s="84" t="s">
        <v>83</v>
      </c>
      <c r="B29" s="67" t="s">
        <v>105</v>
      </c>
      <c r="C29" s="67" t="s">
        <v>1093</v>
      </c>
      <c r="D29" s="67"/>
      <c r="E29" s="86" t="s">
        <v>1033</v>
      </c>
      <c r="F29" s="86"/>
      <c r="G29" s="86" t="s">
        <v>1043</v>
      </c>
      <c r="H29" s="86"/>
      <c r="I29" s="86" t="s">
        <v>1094</v>
      </c>
      <c r="J29" s="67"/>
      <c r="K29" s="86"/>
      <c r="L29" s="86"/>
      <c r="M29" s="86"/>
      <c r="N29" s="87"/>
      <c r="O29" s="75"/>
    </row>
    <row r="30" spans="1:37" ht="15" customHeight="1" thickBot="1">
      <c r="A30" s="84" t="s">
        <v>1095</v>
      </c>
      <c r="B30" s="67" t="s">
        <v>1096</v>
      </c>
      <c r="C30" s="67" t="s">
        <v>1097</v>
      </c>
      <c r="D30" s="67"/>
      <c r="E30" s="86" t="s">
        <v>1033</v>
      </c>
      <c r="F30" s="86"/>
      <c r="G30" s="86"/>
      <c r="H30" s="86" t="s">
        <v>1098</v>
      </c>
      <c r="I30" s="86"/>
      <c r="J30" s="67"/>
      <c r="K30" s="86"/>
      <c r="L30" s="86"/>
      <c r="M30" s="86"/>
      <c r="N30" s="87"/>
      <c r="O30" s="75"/>
    </row>
    <row r="31" spans="1:37" s="83" customFormat="1" ht="20.149999999999999" customHeight="1" thickBot="1">
      <c r="A31" s="79" t="s">
        <v>1037</v>
      </c>
      <c r="B31" s="96" t="s">
        <v>1099</v>
      </c>
      <c r="C31" s="80" t="s">
        <v>1100</v>
      </c>
      <c r="D31" s="80"/>
      <c r="E31" s="80"/>
      <c r="F31" s="80"/>
      <c r="G31" s="80"/>
      <c r="H31" s="80"/>
      <c r="I31" s="80" t="s">
        <v>1101</v>
      </c>
      <c r="J31" s="80"/>
      <c r="K31" s="80"/>
      <c r="L31" s="80"/>
      <c r="M31" s="80"/>
      <c r="N31" s="81"/>
      <c r="O31" s="75"/>
      <c r="P31" s="71"/>
      <c r="Q31" s="71"/>
      <c r="R31" s="71"/>
      <c r="S31" s="71"/>
      <c r="T31" s="71"/>
      <c r="U31" s="71"/>
      <c r="V31" s="71"/>
      <c r="W31" s="71"/>
      <c r="X31" s="71"/>
      <c r="Y31" s="71"/>
      <c r="Z31" s="71"/>
      <c r="AA31" s="71"/>
      <c r="AB31" s="71"/>
      <c r="AC31" s="71"/>
      <c r="AK31" s="71"/>
    </row>
    <row r="32" spans="1:37" s="83" customFormat="1" ht="20.149999999999999" customHeight="1" thickBot="1">
      <c r="A32" s="84" t="s">
        <v>1102</v>
      </c>
      <c r="B32" s="67" t="s">
        <v>1103</v>
      </c>
      <c r="C32" s="67" t="s">
        <v>1104</v>
      </c>
      <c r="D32" s="67"/>
      <c r="E32" s="67"/>
      <c r="F32" s="67"/>
      <c r="G32" s="67"/>
      <c r="H32" s="67"/>
      <c r="I32" s="67"/>
      <c r="J32" s="67"/>
      <c r="K32" s="67"/>
      <c r="L32" s="67"/>
      <c r="M32" s="67"/>
      <c r="N32" s="67"/>
      <c r="O32" s="75"/>
      <c r="P32" s="71"/>
      <c r="Q32" s="71"/>
      <c r="R32" s="71"/>
      <c r="S32" s="71"/>
      <c r="T32" s="71"/>
      <c r="U32" s="71"/>
      <c r="V32" s="71"/>
      <c r="W32" s="71"/>
      <c r="X32" s="71"/>
      <c r="Y32" s="71"/>
      <c r="Z32" s="71"/>
      <c r="AA32" s="71"/>
      <c r="AB32" s="71"/>
      <c r="AC32" s="71"/>
      <c r="AK32" s="71"/>
    </row>
    <row r="33" spans="1:37" ht="15" customHeight="1" thickBot="1">
      <c r="A33" s="79" t="s">
        <v>1037</v>
      </c>
      <c r="B33" s="96" t="s">
        <v>1105</v>
      </c>
      <c r="C33" s="80" t="s">
        <v>1106</v>
      </c>
      <c r="D33" s="80"/>
      <c r="E33" s="80"/>
      <c r="F33" s="80"/>
      <c r="G33" s="80"/>
      <c r="H33" s="80"/>
      <c r="I33" s="80" t="s">
        <v>1107</v>
      </c>
      <c r="J33" s="80"/>
      <c r="K33" s="80"/>
      <c r="L33" s="80"/>
      <c r="M33" s="80"/>
      <c r="N33" s="81"/>
      <c r="O33" s="75"/>
    </row>
    <row r="34" spans="1:37" ht="15" customHeight="1">
      <c r="A34" s="84" t="s">
        <v>1073</v>
      </c>
      <c r="B34" s="67" t="s">
        <v>152</v>
      </c>
      <c r="C34" s="67" t="s">
        <v>1108</v>
      </c>
      <c r="D34" s="67"/>
      <c r="E34" s="86" t="s">
        <v>1033</v>
      </c>
      <c r="F34" s="86"/>
      <c r="G34" s="86" t="s">
        <v>1043</v>
      </c>
      <c r="H34" s="86"/>
      <c r="I34" s="86"/>
      <c r="J34" s="67"/>
      <c r="K34" s="86"/>
      <c r="L34" s="86"/>
      <c r="M34" s="86"/>
      <c r="N34" s="87"/>
      <c r="O34" s="75"/>
    </row>
    <row r="35" spans="1:37" ht="15" customHeight="1">
      <c r="A35" s="84" t="s">
        <v>83</v>
      </c>
      <c r="B35" s="67" t="s">
        <v>1109</v>
      </c>
      <c r="C35" s="67" t="s">
        <v>1110</v>
      </c>
      <c r="D35" s="67"/>
      <c r="E35" s="86" t="s">
        <v>1033</v>
      </c>
      <c r="F35" s="86"/>
      <c r="G35" s="86" t="s">
        <v>1043</v>
      </c>
      <c r="H35" s="86"/>
      <c r="I35" s="86" t="s">
        <v>1111</v>
      </c>
      <c r="J35" s="67"/>
      <c r="K35" s="86"/>
      <c r="L35" s="86"/>
      <c r="M35" s="86"/>
      <c r="N35" s="87"/>
      <c r="O35" s="75"/>
    </row>
    <row r="36" spans="1:37" ht="15" customHeight="1">
      <c r="A36" s="84" t="s">
        <v>1112</v>
      </c>
      <c r="B36" s="67" t="s">
        <v>1113</v>
      </c>
      <c r="C36" s="67" t="s">
        <v>1114</v>
      </c>
      <c r="D36" s="67" t="s">
        <v>1115</v>
      </c>
      <c r="E36" s="86" t="s">
        <v>1033</v>
      </c>
      <c r="F36" s="86"/>
      <c r="G36" s="86"/>
      <c r="H36" s="86"/>
      <c r="I36" s="86" t="s">
        <v>1111</v>
      </c>
      <c r="J36" s="67"/>
      <c r="K36" s="85" t="s">
        <v>1116</v>
      </c>
      <c r="L36" s="85" t="s">
        <v>1117</v>
      </c>
      <c r="M36" s="86"/>
      <c r="N36" s="87"/>
      <c r="O36" s="75"/>
    </row>
    <row r="37" spans="1:37" ht="15" customHeight="1">
      <c r="A37" s="84" t="s">
        <v>121</v>
      </c>
      <c r="B37" s="67" t="s">
        <v>1118</v>
      </c>
      <c r="C37" s="67" t="s">
        <v>1119</v>
      </c>
      <c r="D37" s="67"/>
      <c r="E37" s="86"/>
      <c r="F37" s="86"/>
      <c r="G37" s="86"/>
      <c r="H37" s="86"/>
      <c r="I37" s="86"/>
      <c r="J37" s="67"/>
      <c r="K37" s="86"/>
      <c r="L37" s="86"/>
      <c r="M37" s="86" t="s">
        <v>1120</v>
      </c>
      <c r="N37" s="87"/>
      <c r="O37" s="75"/>
    </row>
    <row r="38" spans="1:37" ht="15" customHeight="1">
      <c r="A38" s="84" t="s">
        <v>119</v>
      </c>
      <c r="B38" s="67" t="s">
        <v>154</v>
      </c>
      <c r="C38" s="67" t="s">
        <v>1121</v>
      </c>
      <c r="D38" s="67"/>
      <c r="E38" s="86" t="s">
        <v>1033</v>
      </c>
      <c r="F38" s="86"/>
      <c r="G38" s="86"/>
      <c r="H38" s="86"/>
      <c r="I38" s="86"/>
      <c r="J38" s="67"/>
      <c r="K38" s="85" t="s">
        <v>1116</v>
      </c>
      <c r="L38" s="85" t="s">
        <v>1117</v>
      </c>
      <c r="M38" s="86"/>
      <c r="N38" s="87"/>
      <c r="O38" s="75"/>
    </row>
    <row r="39" spans="1:37" ht="15" customHeight="1">
      <c r="A39" s="84" t="s">
        <v>121</v>
      </c>
      <c r="B39" s="67" t="s">
        <v>156</v>
      </c>
      <c r="C39" s="67" t="s">
        <v>1119</v>
      </c>
      <c r="D39" s="67"/>
      <c r="E39" s="86"/>
      <c r="F39" s="86"/>
      <c r="G39" s="86"/>
      <c r="H39" s="86"/>
      <c r="I39" s="86"/>
      <c r="J39" s="67"/>
      <c r="K39" s="86"/>
      <c r="L39" s="86"/>
      <c r="M39" s="86" t="s">
        <v>1122</v>
      </c>
      <c r="N39" s="87"/>
      <c r="O39" s="75"/>
    </row>
    <row r="40" spans="1:37" s="83" customFormat="1" ht="20.149999999999999" customHeight="1">
      <c r="A40" s="84" t="s">
        <v>119</v>
      </c>
      <c r="B40" s="67" t="s">
        <v>1123</v>
      </c>
      <c r="C40" s="67" t="s">
        <v>1124</v>
      </c>
      <c r="D40" s="67"/>
      <c r="E40" s="86" t="s">
        <v>1033</v>
      </c>
      <c r="F40" s="86"/>
      <c r="G40" s="86"/>
      <c r="H40" s="86"/>
      <c r="I40" s="86"/>
      <c r="J40" s="67"/>
      <c r="K40" s="85" t="s">
        <v>1116</v>
      </c>
      <c r="L40" s="85" t="s">
        <v>1117</v>
      </c>
      <c r="M40" s="86"/>
      <c r="N40" s="87"/>
      <c r="O40" s="75" t="s">
        <v>1125</v>
      </c>
      <c r="P40" s="71"/>
      <c r="Q40" s="71"/>
      <c r="R40" s="71"/>
      <c r="S40" s="71"/>
      <c r="T40" s="71"/>
      <c r="U40" s="71"/>
      <c r="V40" s="71"/>
      <c r="W40" s="71"/>
      <c r="X40" s="71"/>
      <c r="Y40" s="71"/>
      <c r="Z40" s="71"/>
      <c r="AA40" s="71"/>
      <c r="AB40" s="71"/>
      <c r="AC40" s="71"/>
      <c r="AK40" s="71"/>
    </row>
    <row r="41" spans="1:37" s="83" customFormat="1" ht="20.149999999999999" customHeight="1">
      <c r="A41" s="84" t="s">
        <v>121</v>
      </c>
      <c r="B41" s="67" t="s">
        <v>1126</v>
      </c>
      <c r="C41" s="67" t="s">
        <v>1119</v>
      </c>
      <c r="D41" s="67"/>
      <c r="E41" s="86"/>
      <c r="F41" s="86"/>
      <c r="G41" s="86"/>
      <c r="H41" s="86"/>
      <c r="I41" s="86"/>
      <c r="J41" s="67"/>
      <c r="K41" s="86"/>
      <c r="L41" s="86"/>
      <c r="M41" s="86" t="s">
        <v>1127</v>
      </c>
      <c r="N41" s="87"/>
      <c r="O41" s="75"/>
      <c r="P41" s="71"/>
      <c r="Q41" s="71"/>
      <c r="R41" s="71"/>
      <c r="S41" s="71"/>
      <c r="T41" s="71"/>
      <c r="U41" s="71"/>
      <c r="V41" s="71"/>
      <c r="W41" s="71"/>
      <c r="X41" s="71"/>
      <c r="Y41" s="71"/>
      <c r="Z41" s="71"/>
      <c r="AA41" s="71"/>
      <c r="AB41" s="71"/>
      <c r="AC41" s="71"/>
      <c r="AK41" s="71"/>
    </row>
    <row r="42" spans="1:37" s="83" customFormat="1" ht="20.149999999999999" customHeight="1">
      <c r="A42" s="84" t="s">
        <v>119</v>
      </c>
      <c r="B42" s="67" t="s">
        <v>158</v>
      </c>
      <c r="C42" s="67" t="s">
        <v>1128</v>
      </c>
      <c r="D42" s="67"/>
      <c r="E42" s="86" t="s">
        <v>1033</v>
      </c>
      <c r="F42" s="86"/>
      <c r="G42" s="86"/>
      <c r="H42" s="86"/>
      <c r="I42" s="86"/>
      <c r="J42" s="67"/>
      <c r="K42" s="85" t="s">
        <v>1116</v>
      </c>
      <c r="L42" s="85" t="s">
        <v>1117</v>
      </c>
      <c r="M42" s="86"/>
      <c r="N42" s="87"/>
      <c r="O42" s="75" t="s">
        <v>1125</v>
      </c>
      <c r="P42" s="71"/>
      <c r="Q42" s="71"/>
      <c r="R42" s="71"/>
      <c r="S42" s="71"/>
      <c r="T42" s="71"/>
      <c r="U42" s="71"/>
      <c r="V42" s="71"/>
      <c r="W42" s="71"/>
      <c r="X42" s="71"/>
      <c r="Y42" s="71"/>
      <c r="Z42" s="71"/>
      <c r="AA42" s="71"/>
      <c r="AB42" s="71"/>
      <c r="AC42" s="71"/>
      <c r="AK42" s="71"/>
    </row>
    <row r="43" spans="1:37" ht="15" customHeight="1" thickBot="1">
      <c r="A43" s="84" t="s">
        <v>119</v>
      </c>
      <c r="B43" s="67" t="s">
        <v>160</v>
      </c>
      <c r="C43" s="67" t="s">
        <v>1129</v>
      </c>
      <c r="D43" s="67"/>
      <c r="E43" s="86" t="s">
        <v>1033</v>
      </c>
      <c r="F43" s="86"/>
      <c r="G43" s="86"/>
      <c r="H43" s="86"/>
      <c r="I43" s="86"/>
      <c r="J43" s="67"/>
      <c r="K43" s="85" t="s">
        <v>1116</v>
      </c>
      <c r="L43" s="85" t="s">
        <v>1117</v>
      </c>
      <c r="M43" s="86"/>
      <c r="N43" s="87"/>
      <c r="O43" s="75"/>
    </row>
    <row r="44" spans="1:37" ht="15" customHeight="1" thickBot="1">
      <c r="A44" s="93" t="s">
        <v>1075</v>
      </c>
      <c r="B44" s="97" t="s">
        <v>1105</v>
      </c>
      <c r="C44" s="94"/>
      <c r="D44" s="94"/>
      <c r="E44" s="94"/>
      <c r="F44" s="94"/>
      <c r="G44" s="94"/>
      <c r="H44" s="94"/>
      <c r="I44" s="94"/>
      <c r="J44" s="94"/>
      <c r="K44" s="94"/>
      <c r="L44" s="94"/>
      <c r="M44" s="94"/>
      <c r="N44" s="95"/>
      <c r="O44" s="75"/>
    </row>
    <row r="45" spans="1:37" ht="15" customHeight="1" thickBot="1">
      <c r="A45" s="79" t="s">
        <v>1037</v>
      </c>
      <c r="B45" s="96" t="s">
        <v>1130</v>
      </c>
      <c r="C45" s="80" t="s">
        <v>1131</v>
      </c>
      <c r="D45" s="80"/>
      <c r="E45" s="80"/>
      <c r="F45" s="80"/>
      <c r="G45" s="80"/>
      <c r="H45" s="80"/>
      <c r="I45" s="80" t="s">
        <v>1132</v>
      </c>
      <c r="J45" s="80"/>
      <c r="K45" s="80"/>
      <c r="L45" s="80"/>
      <c r="M45" s="80"/>
      <c r="N45" s="81"/>
      <c r="O45" s="75"/>
    </row>
    <row r="46" spans="1:37" ht="15" customHeight="1">
      <c r="A46" s="84" t="s">
        <v>1073</v>
      </c>
      <c r="B46" s="67" t="s">
        <v>164</v>
      </c>
      <c r="C46" s="67" t="s">
        <v>1133</v>
      </c>
      <c r="D46" s="67"/>
      <c r="E46" s="86" t="s">
        <v>1033</v>
      </c>
      <c r="F46" s="86"/>
      <c r="G46" s="86" t="s">
        <v>1043</v>
      </c>
      <c r="H46" s="86"/>
      <c r="I46" s="86"/>
      <c r="J46" s="67"/>
      <c r="K46" s="86"/>
      <c r="L46" s="86"/>
      <c r="M46" s="86"/>
      <c r="N46" s="87"/>
      <c r="O46" s="75"/>
    </row>
    <row r="47" spans="1:37" ht="15" customHeight="1">
      <c r="A47" s="84" t="s">
        <v>83</v>
      </c>
      <c r="B47" s="67" t="s">
        <v>1134</v>
      </c>
      <c r="C47" s="67" t="s">
        <v>1135</v>
      </c>
      <c r="D47" s="67"/>
      <c r="E47" s="86" t="s">
        <v>1033</v>
      </c>
      <c r="F47" s="86"/>
      <c r="G47" s="86" t="s">
        <v>1043</v>
      </c>
      <c r="H47" s="86"/>
      <c r="I47" s="86" t="s">
        <v>1136</v>
      </c>
      <c r="J47" s="67"/>
      <c r="K47" s="86"/>
      <c r="L47" s="86"/>
      <c r="M47" s="86"/>
      <c r="N47" s="87"/>
      <c r="O47" s="75"/>
    </row>
    <row r="48" spans="1:37" ht="15" customHeight="1">
      <c r="A48" s="84" t="s">
        <v>1112</v>
      </c>
      <c r="B48" s="67" t="s">
        <v>1137</v>
      </c>
      <c r="C48" s="67" t="s">
        <v>1138</v>
      </c>
      <c r="D48" s="67" t="s">
        <v>1115</v>
      </c>
      <c r="E48" s="86" t="s">
        <v>1033</v>
      </c>
      <c r="F48" s="86"/>
      <c r="G48" s="86"/>
      <c r="H48" s="86"/>
      <c r="I48" s="86" t="s">
        <v>1136</v>
      </c>
      <c r="J48" s="67"/>
      <c r="K48" s="85" t="s">
        <v>1116</v>
      </c>
      <c r="L48" s="85" t="s">
        <v>1117</v>
      </c>
      <c r="M48" s="86"/>
      <c r="N48" s="87"/>
      <c r="O48" s="75"/>
    </row>
    <row r="49" spans="1:37" ht="15" customHeight="1">
      <c r="A49" s="84" t="s">
        <v>121</v>
      </c>
      <c r="B49" s="67" t="s">
        <v>1139</v>
      </c>
      <c r="C49" s="67" t="s">
        <v>1119</v>
      </c>
      <c r="D49" s="67"/>
      <c r="E49" s="86"/>
      <c r="F49" s="86"/>
      <c r="G49" s="86"/>
      <c r="H49" s="86"/>
      <c r="I49" s="86"/>
      <c r="J49" s="67"/>
      <c r="K49" s="86"/>
      <c r="L49" s="86"/>
      <c r="M49" s="86" t="s">
        <v>1140</v>
      </c>
      <c r="N49" s="87"/>
      <c r="O49" s="75"/>
    </row>
    <row r="50" spans="1:37" ht="15" customHeight="1">
      <c r="A50" s="84" t="s">
        <v>119</v>
      </c>
      <c r="B50" s="67" t="s">
        <v>165</v>
      </c>
      <c r="C50" s="67" t="s">
        <v>1141</v>
      </c>
      <c r="D50" s="67"/>
      <c r="E50" s="86" t="s">
        <v>1033</v>
      </c>
      <c r="F50" s="86"/>
      <c r="G50" s="86"/>
      <c r="H50" s="86"/>
      <c r="I50" s="86"/>
      <c r="J50" s="67"/>
      <c r="K50" s="85" t="s">
        <v>1116</v>
      </c>
      <c r="L50" s="85" t="s">
        <v>1117</v>
      </c>
      <c r="M50" s="86"/>
      <c r="N50" s="87"/>
      <c r="O50" s="75"/>
    </row>
    <row r="51" spans="1:37" ht="15" customHeight="1">
      <c r="A51" s="84" t="s">
        <v>121</v>
      </c>
      <c r="B51" s="67" t="s">
        <v>166</v>
      </c>
      <c r="C51" s="67" t="s">
        <v>1119</v>
      </c>
      <c r="D51" s="67"/>
      <c r="E51" s="86"/>
      <c r="F51" s="86"/>
      <c r="G51" s="86"/>
      <c r="H51" s="86"/>
      <c r="I51" s="86"/>
      <c r="J51" s="67"/>
      <c r="K51" s="86"/>
      <c r="L51" s="86"/>
      <c r="M51" s="86" t="s">
        <v>1142</v>
      </c>
      <c r="N51" s="87"/>
      <c r="O51" s="75"/>
    </row>
    <row r="52" spans="1:37" s="83" customFormat="1" ht="20.149999999999999" customHeight="1">
      <c r="A52" s="84" t="s">
        <v>119</v>
      </c>
      <c r="B52" s="67" t="s">
        <v>1143</v>
      </c>
      <c r="C52" s="67" t="s">
        <v>1144</v>
      </c>
      <c r="D52" s="67"/>
      <c r="E52" s="86" t="s">
        <v>1033</v>
      </c>
      <c r="F52" s="86"/>
      <c r="G52" s="86"/>
      <c r="H52" s="86"/>
      <c r="I52" s="86"/>
      <c r="J52" s="67"/>
      <c r="K52" s="85" t="s">
        <v>1116</v>
      </c>
      <c r="L52" s="85" t="s">
        <v>1117</v>
      </c>
      <c r="M52" s="86"/>
      <c r="N52" s="87"/>
      <c r="O52" s="75" t="s">
        <v>1125</v>
      </c>
      <c r="P52" s="71"/>
      <c r="Q52" s="71"/>
      <c r="R52" s="71"/>
      <c r="S52" s="71"/>
      <c r="T52" s="71"/>
      <c r="U52" s="71"/>
      <c r="V52" s="71"/>
      <c r="W52" s="71"/>
      <c r="X52" s="71"/>
      <c r="Y52" s="71"/>
      <c r="Z52" s="71"/>
      <c r="AA52" s="71"/>
      <c r="AB52" s="71"/>
      <c r="AC52" s="71"/>
      <c r="AK52" s="71"/>
    </row>
    <row r="53" spans="1:37" s="83" customFormat="1" ht="20.149999999999999" customHeight="1">
      <c r="A53" s="84" t="s">
        <v>121</v>
      </c>
      <c r="B53" s="67" t="s">
        <v>1145</v>
      </c>
      <c r="C53" s="67" t="s">
        <v>1119</v>
      </c>
      <c r="D53" s="67"/>
      <c r="E53" s="86"/>
      <c r="F53" s="86"/>
      <c r="G53" s="86"/>
      <c r="H53" s="86"/>
      <c r="I53" s="86"/>
      <c r="J53" s="67"/>
      <c r="K53" s="86"/>
      <c r="L53" s="86"/>
      <c r="M53" s="86" t="s">
        <v>1146</v>
      </c>
      <c r="N53" s="87"/>
      <c r="O53" s="75"/>
      <c r="P53" s="71"/>
      <c r="Q53" s="71"/>
      <c r="R53" s="71"/>
      <c r="S53" s="71"/>
      <c r="T53" s="71"/>
      <c r="U53" s="71"/>
      <c r="V53" s="71"/>
      <c r="W53" s="71"/>
      <c r="X53" s="71"/>
      <c r="Y53" s="71"/>
      <c r="Z53" s="71"/>
      <c r="AA53" s="71"/>
      <c r="AB53" s="71"/>
      <c r="AC53" s="71"/>
      <c r="AK53" s="71"/>
    </row>
    <row r="54" spans="1:37" s="83" customFormat="1" ht="20.149999999999999" customHeight="1">
      <c r="A54" s="84" t="s">
        <v>119</v>
      </c>
      <c r="B54" s="67" t="s">
        <v>168</v>
      </c>
      <c r="C54" s="67" t="s">
        <v>1147</v>
      </c>
      <c r="D54" s="67"/>
      <c r="E54" s="86" t="s">
        <v>1033</v>
      </c>
      <c r="F54" s="86"/>
      <c r="G54" s="86"/>
      <c r="H54" s="86"/>
      <c r="I54" s="86"/>
      <c r="J54" s="67"/>
      <c r="K54" s="85" t="s">
        <v>1116</v>
      </c>
      <c r="L54" s="85" t="s">
        <v>1117</v>
      </c>
      <c r="M54" s="86"/>
      <c r="N54" s="87"/>
      <c r="O54" s="75" t="s">
        <v>1125</v>
      </c>
      <c r="P54" s="71"/>
      <c r="Q54" s="71"/>
      <c r="R54" s="71"/>
      <c r="S54" s="71"/>
      <c r="T54" s="71"/>
      <c r="U54" s="71"/>
      <c r="V54" s="71"/>
      <c r="W54" s="71"/>
      <c r="X54" s="71"/>
      <c r="Y54" s="71"/>
      <c r="Z54" s="71"/>
      <c r="AA54" s="71"/>
      <c r="AB54" s="71"/>
      <c r="AC54" s="71"/>
      <c r="AK54" s="71"/>
    </row>
    <row r="55" spans="1:37" ht="15" customHeight="1" thickBot="1">
      <c r="A55" s="84" t="s">
        <v>119</v>
      </c>
      <c r="B55" s="67" t="s">
        <v>169</v>
      </c>
      <c r="C55" s="67" t="s">
        <v>1148</v>
      </c>
      <c r="D55" s="67"/>
      <c r="E55" s="86" t="s">
        <v>1033</v>
      </c>
      <c r="F55" s="86"/>
      <c r="G55" s="86"/>
      <c r="H55" s="86"/>
      <c r="I55" s="86"/>
      <c r="J55" s="67"/>
      <c r="K55" s="85" t="s">
        <v>1116</v>
      </c>
      <c r="L55" s="85" t="s">
        <v>1117</v>
      </c>
      <c r="M55" s="86"/>
      <c r="N55" s="87"/>
      <c r="O55" s="75"/>
    </row>
    <row r="56" spans="1:37" ht="15" customHeight="1" thickBot="1">
      <c r="A56" s="93" t="s">
        <v>1075</v>
      </c>
      <c r="B56" s="97" t="s">
        <v>1130</v>
      </c>
      <c r="C56" s="94"/>
      <c r="D56" s="94"/>
      <c r="E56" s="94"/>
      <c r="F56" s="94"/>
      <c r="G56" s="94"/>
      <c r="H56" s="94"/>
      <c r="I56" s="94"/>
      <c r="J56" s="94"/>
      <c r="K56" s="94"/>
      <c r="L56" s="94"/>
      <c r="M56" s="94"/>
      <c r="N56" s="95"/>
      <c r="O56" s="75"/>
    </row>
    <row r="57" spans="1:37" ht="15" customHeight="1" thickBot="1">
      <c r="A57" s="79" t="s">
        <v>1037</v>
      </c>
      <c r="B57" s="96" t="s">
        <v>1149</v>
      </c>
      <c r="C57" s="80" t="s">
        <v>1150</v>
      </c>
      <c r="D57" s="80"/>
      <c r="E57" s="80"/>
      <c r="F57" s="80"/>
      <c r="G57" s="80"/>
      <c r="H57" s="80"/>
      <c r="I57" s="80" t="s">
        <v>1151</v>
      </c>
      <c r="J57" s="80"/>
      <c r="K57" s="80"/>
      <c r="L57" s="80"/>
      <c r="M57" s="80"/>
      <c r="N57" s="81"/>
      <c r="O57" s="75"/>
    </row>
    <row r="58" spans="1:37" s="99" customFormat="1" ht="15" customHeight="1">
      <c r="A58" s="84" t="s">
        <v>1073</v>
      </c>
      <c r="B58" s="67" t="s">
        <v>172</v>
      </c>
      <c r="C58" s="67" t="s">
        <v>1152</v>
      </c>
      <c r="D58" s="67"/>
      <c r="E58" s="86" t="s">
        <v>1033</v>
      </c>
      <c r="F58" s="86"/>
      <c r="G58" s="86" t="s">
        <v>1043</v>
      </c>
      <c r="H58" s="86"/>
      <c r="I58" s="86"/>
      <c r="J58" s="67"/>
      <c r="K58" s="86"/>
      <c r="L58" s="86"/>
      <c r="M58" s="86"/>
      <c r="N58" s="87"/>
      <c r="O58" s="98"/>
    </row>
    <row r="59" spans="1:37" ht="15" customHeight="1">
      <c r="A59" s="84" t="s">
        <v>83</v>
      </c>
      <c r="B59" s="67" t="s">
        <v>1153</v>
      </c>
      <c r="C59" s="67" t="s">
        <v>1154</v>
      </c>
      <c r="D59" s="67"/>
      <c r="E59" s="86" t="s">
        <v>1033</v>
      </c>
      <c r="F59" s="86"/>
      <c r="G59" s="86" t="s">
        <v>1043</v>
      </c>
      <c r="H59" s="86"/>
      <c r="I59" s="86" t="s">
        <v>1155</v>
      </c>
      <c r="J59" s="67"/>
      <c r="K59" s="86"/>
      <c r="L59" s="86"/>
      <c r="M59" s="86"/>
      <c r="N59" s="87"/>
      <c r="O59" s="75"/>
    </row>
    <row r="60" spans="1:37" ht="15" customHeight="1">
      <c r="A60" s="84" t="s">
        <v>1112</v>
      </c>
      <c r="B60" s="67" t="s">
        <v>1156</v>
      </c>
      <c r="C60" s="67" t="s">
        <v>1157</v>
      </c>
      <c r="D60" s="67" t="s">
        <v>1115</v>
      </c>
      <c r="E60" s="86" t="s">
        <v>1033</v>
      </c>
      <c r="F60" s="86"/>
      <c r="G60" s="86"/>
      <c r="H60" s="86"/>
      <c r="I60" s="86" t="s">
        <v>1155</v>
      </c>
      <c r="J60" s="67"/>
      <c r="K60" s="85" t="s">
        <v>1116</v>
      </c>
      <c r="L60" s="85" t="s">
        <v>1117</v>
      </c>
      <c r="M60" s="86"/>
      <c r="N60" s="87"/>
      <c r="O60" s="75"/>
    </row>
    <row r="61" spans="1:37" ht="15" customHeight="1">
      <c r="A61" s="84" t="s">
        <v>121</v>
      </c>
      <c r="B61" s="67" t="s">
        <v>1158</v>
      </c>
      <c r="C61" s="67" t="s">
        <v>1119</v>
      </c>
      <c r="D61" s="67"/>
      <c r="E61" s="86"/>
      <c r="F61" s="86"/>
      <c r="G61" s="86"/>
      <c r="H61" s="86"/>
      <c r="I61" s="86"/>
      <c r="J61" s="67"/>
      <c r="K61" s="86"/>
      <c r="L61" s="86"/>
      <c r="M61" s="86" t="s">
        <v>1159</v>
      </c>
      <c r="N61" s="87"/>
      <c r="O61" s="75"/>
    </row>
    <row r="62" spans="1:37" ht="15" customHeight="1">
      <c r="A62" s="84" t="s">
        <v>119</v>
      </c>
      <c r="B62" s="67" t="s">
        <v>173</v>
      </c>
      <c r="C62" s="67" t="s">
        <v>1160</v>
      </c>
      <c r="D62" s="67"/>
      <c r="E62" s="86" t="s">
        <v>1033</v>
      </c>
      <c r="F62" s="86"/>
      <c r="G62" s="86"/>
      <c r="H62" s="86"/>
      <c r="I62" s="86"/>
      <c r="J62" s="67"/>
      <c r="K62" s="85" t="s">
        <v>1116</v>
      </c>
      <c r="L62" s="85" t="s">
        <v>1117</v>
      </c>
      <c r="M62" s="86"/>
      <c r="N62" s="87"/>
      <c r="O62" s="75"/>
    </row>
    <row r="63" spans="1:37" ht="15" customHeight="1">
      <c r="A63" s="84" t="s">
        <v>121</v>
      </c>
      <c r="B63" s="67" t="s">
        <v>174</v>
      </c>
      <c r="C63" s="67" t="s">
        <v>1119</v>
      </c>
      <c r="D63" s="67"/>
      <c r="E63" s="86"/>
      <c r="F63" s="86"/>
      <c r="G63" s="86"/>
      <c r="H63" s="86"/>
      <c r="I63" s="86"/>
      <c r="J63" s="67"/>
      <c r="K63" s="86"/>
      <c r="L63" s="86"/>
      <c r="M63" s="86" t="s">
        <v>1161</v>
      </c>
      <c r="N63" s="87"/>
      <c r="O63" s="75"/>
    </row>
    <row r="64" spans="1:37" s="83" customFormat="1" ht="20.149999999999999" customHeight="1">
      <c r="A64" s="84" t="s">
        <v>119</v>
      </c>
      <c r="B64" s="67" t="s">
        <v>1162</v>
      </c>
      <c r="C64" s="67" t="s">
        <v>1163</v>
      </c>
      <c r="D64" s="67"/>
      <c r="E64" s="86" t="s">
        <v>1033</v>
      </c>
      <c r="F64" s="86"/>
      <c r="G64" s="86"/>
      <c r="H64" s="86"/>
      <c r="I64" s="86"/>
      <c r="J64" s="67"/>
      <c r="K64" s="85" t="s">
        <v>1116</v>
      </c>
      <c r="L64" s="85" t="s">
        <v>1117</v>
      </c>
      <c r="M64" s="86"/>
      <c r="N64" s="87"/>
      <c r="O64" s="75" t="s">
        <v>1125</v>
      </c>
      <c r="P64" s="71"/>
      <c r="Q64" s="71"/>
      <c r="R64" s="71"/>
      <c r="S64" s="71"/>
      <c r="T64" s="71"/>
      <c r="U64" s="71"/>
      <c r="V64" s="71"/>
      <c r="W64" s="71"/>
      <c r="X64" s="71"/>
      <c r="Y64" s="71"/>
      <c r="Z64" s="71"/>
      <c r="AA64" s="71"/>
      <c r="AB64" s="71"/>
      <c r="AC64" s="71"/>
      <c r="AK64" s="71"/>
    </row>
    <row r="65" spans="1:37" s="83" customFormat="1" ht="20.149999999999999" customHeight="1">
      <c r="A65" s="84" t="s">
        <v>121</v>
      </c>
      <c r="B65" s="67" t="s">
        <v>1164</v>
      </c>
      <c r="C65" s="67" t="s">
        <v>1119</v>
      </c>
      <c r="D65" s="67"/>
      <c r="E65" s="86"/>
      <c r="F65" s="86"/>
      <c r="G65" s="86"/>
      <c r="H65" s="86"/>
      <c r="I65" s="86"/>
      <c r="J65" s="67"/>
      <c r="K65" s="86"/>
      <c r="L65" s="86"/>
      <c r="M65" s="86" t="s">
        <v>1165</v>
      </c>
      <c r="N65" s="87"/>
      <c r="O65" s="75"/>
      <c r="P65" s="71"/>
      <c r="Q65" s="71"/>
      <c r="R65" s="71"/>
      <c r="S65" s="71"/>
      <c r="T65" s="71"/>
      <c r="U65" s="71"/>
      <c r="V65" s="71"/>
      <c r="W65" s="71"/>
      <c r="X65" s="71"/>
      <c r="Y65" s="71"/>
      <c r="Z65" s="71"/>
      <c r="AA65" s="71"/>
      <c r="AB65" s="71"/>
      <c r="AC65" s="71"/>
      <c r="AK65" s="71"/>
    </row>
    <row r="66" spans="1:37" s="83" customFormat="1" ht="20.149999999999999" customHeight="1">
      <c r="A66" s="84" t="s">
        <v>119</v>
      </c>
      <c r="B66" s="67" t="s">
        <v>176</v>
      </c>
      <c r="C66" s="67" t="s">
        <v>1166</v>
      </c>
      <c r="D66" s="67"/>
      <c r="E66" s="86" t="s">
        <v>1033</v>
      </c>
      <c r="F66" s="86"/>
      <c r="G66" s="86"/>
      <c r="H66" s="86"/>
      <c r="I66" s="86"/>
      <c r="J66" s="67"/>
      <c r="K66" s="85" t="s">
        <v>1116</v>
      </c>
      <c r="L66" s="85" t="s">
        <v>1117</v>
      </c>
      <c r="M66" s="86"/>
      <c r="N66" s="87"/>
      <c r="O66" s="75" t="s">
        <v>1125</v>
      </c>
      <c r="P66" s="71"/>
      <c r="Q66" s="71"/>
      <c r="R66" s="71"/>
      <c r="S66" s="71"/>
      <c r="T66" s="71"/>
      <c r="U66" s="71"/>
      <c r="V66" s="71"/>
      <c r="W66" s="71"/>
      <c r="X66" s="71"/>
      <c r="Y66" s="71"/>
      <c r="Z66" s="71"/>
      <c r="AA66" s="71"/>
      <c r="AB66" s="71"/>
      <c r="AC66" s="71"/>
      <c r="AK66" s="71"/>
    </row>
    <row r="67" spans="1:37" ht="15" customHeight="1" thickBot="1">
      <c r="A67" s="84" t="s">
        <v>119</v>
      </c>
      <c r="B67" s="67" t="s">
        <v>177</v>
      </c>
      <c r="C67" s="67" t="s">
        <v>1167</v>
      </c>
      <c r="D67" s="67"/>
      <c r="E67" s="86" t="s">
        <v>1033</v>
      </c>
      <c r="F67" s="86"/>
      <c r="G67" s="86"/>
      <c r="H67" s="86"/>
      <c r="I67" s="86"/>
      <c r="J67" s="67"/>
      <c r="K67" s="85" t="s">
        <v>1116</v>
      </c>
      <c r="L67" s="85" t="s">
        <v>1117</v>
      </c>
      <c r="M67" s="86"/>
      <c r="N67" s="87"/>
      <c r="O67" s="75"/>
    </row>
    <row r="68" spans="1:37" ht="15" customHeight="1" thickBot="1">
      <c r="A68" s="93" t="s">
        <v>1075</v>
      </c>
      <c r="B68" s="97" t="s">
        <v>1149</v>
      </c>
      <c r="C68" s="94"/>
      <c r="D68" s="94"/>
      <c r="E68" s="94"/>
      <c r="F68" s="94"/>
      <c r="G68" s="94"/>
      <c r="H68" s="94"/>
      <c r="I68" s="94"/>
      <c r="J68" s="94"/>
      <c r="K68" s="94"/>
      <c r="L68" s="94"/>
      <c r="M68" s="94"/>
      <c r="N68" s="95"/>
      <c r="O68" s="75"/>
    </row>
    <row r="69" spans="1:37" ht="15" customHeight="1" thickBot="1">
      <c r="A69" s="79" t="s">
        <v>1037</v>
      </c>
      <c r="B69" s="96" t="s">
        <v>1168</v>
      </c>
      <c r="C69" s="80" t="s">
        <v>1169</v>
      </c>
      <c r="D69" s="80"/>
      <c r="E69" s="80"/>
      <c r="F69" s="80"/>
      <c r="G69" s="80"/>
      <c r="H69" s="80"/>
      <c r="I69" s="80" t="s">
        <v>1170</v>
      </c>
      <c r="J69" s="80"/>
      <c r="K69" s="80"/>
      <c r="L69" s="80"/>
      <c r="M69" s="80"/>
      <c r="N69" s="81"/>
      <c r="O69" s="75"/>
    </row>
    <row r="70" spans="1:37" ht="15" customHeight="1">
      <c r="A70" s="84" t="s">
        <v>1073</v>
      </c>
      <c r="B70" s="67" t="s">
        <v>179</v>
      </c>
      <c r="C70" s="67" t="s">
        <v>1171</v>
      </c>
      <c r="D70" s="67"/>
      <c r="E70" s="86" t="s">
        <v>1033</v>
      </c>
      <c r="F70" s="86"/>
      <c r="G70" s="86" t="s">
        <v>1043</v>
      </c>
      <c r="H70" s="86"/>
      <c r="I70" s="86"/>
      <c r="J70" s="67"/>
      <c r="K70" s="86"/>
      <c r="L70" s="86"/>
      <c r="M70" s="86"/>
      <c r="N70" s="87"/>
      <c r="O70" s="75"/>
    </row>
    <row r="71" spans="1:37" ht="15" customHeight="1">
      <c r="A71" s="84" t="s">
        <v>83</v>
      </c>
      <c r="B71" s="67" t="s">
        <v>1172</v>
      </c>
      <c r="C71" s="67" t="s">
        <v>1173</v>
      </c>
      <c r="D71" s="67"/>
      <c r="E71" s="86" t="s">
        <v>1033</v>
      </c>
      <c r="F71" s="86"/>
      <c r="G71" s="86" t="s">
        <v>1043</v>
      </c>
      <c r="H71" s="86"/>
      <c r="I71" s="86" t="s">
        <v>1174</v>
      </c>
      <c r="J71" s="67"/>
      <c r="K71" s="86"/>
      <c r="L71" s="86"/>
      <c r="M71" s="86"/>
      <c r="N71" s="87"/>
      <c r="O71" s="75"/>
    </row>
    <row r="72" spans="1:37" ht="15" customHeight="1">
      <c r="A72" s="84" t="s">
        <v>1112</v>
      </c>
      <c r="B72" s="67" t="s">
        <v>1175</v>
      </c>
      <c r="C72" s="67" t="s">
        <v>1176</v>
      </c>
      <c r="D72" s="67" t="s">
        <v>1115</v>
      </c>
      <c r="E72" s="86" t="s">
        <v>1033</v>
      </c>
      <c r="F72" s="86"/>
      <c r="G72" s="86"/>
      <c r="H72" s="86"/>
      <c r="I72" s="86" t="s">
        <v>1174</v>
      </c>
      <c r="J72" s="67"/>
      <c r="K72" s="85" t="s">
        <v>1116</v>
      </c>
      <c r="L72" s="85" t="s">
        <v>1117</v>
      </c>
      <c r="M72" s="86"/>
      <c r="N72" s="87"/>
      <c r="O72" s="75"/>
    </row>
    <row r="73" spans="1:37" ht="15" customHeight="1">
      <c r="A73" s="84" t="s">
        <v>121</v>
      </c>
      <c r="B73" s="67" t="s">
        <v>1177</v>
      </c>
      <c r="C73" s="67" t="s">
        <v>1119</v>
      </c>
      <c r="D73" s="67"/>
      <c r="E73" s="86"/>
      <c r="F73" s="86"/>
      <c r="G73" s="86"/>
      <c r="H73" s="86"/>
      <c r="I73" s="86"/>
      <c r="J73" s="67"/>
      <c r="K73" s="86"/>
      <c r="L73" s="86"/>
      <c r="M73" s="86" t="s">
        <v>1178</v>
      </c>
      <c r="N73" s="87"/>
      <c r="O73" s="75"/>
    </row>
    <row r="74" spans="1:37" ht="15" customHeight="1">
      <c r="A74" s="84" t="s">
        <v>119</v>
      </c>
      <c r="B74" s="67" t="s">
        <v>180</v>
      </c>
      <c r="C74" s="67" t="s">
        <v>1179</v>
      </c>
      <c r="D74" s="67"/>
      <c r="E74" s="86" t="s">
        <v>1033</v>
      </c>
      <c r="F74" s="86"/>
      <c r="G74" s="86"/>
      <c r="H74" s="86"/>
      <c r="I74" s="86"/>
      <c r="J74" s="67"/>
      <c r="K74" s="85" t="s">
        <v>1116</v>
      </c>
      <c r="L74" s="85" t="s">
        <v>1117</v>
      </c>
      <c r="M74" s="86"/>
      <c r="N74" s="87"/>
      <c r="O74" s="75"/>
    </row>
    <row r="75" spans="1:37" ht="15" customHeight="1">
      <c r="A75" s="84" t="s">
        <v>121</v>
      </c>
      <c r="B75" s="67" t="s">
        <v>181</v>
      </c>
      <c r="C75" s="67" t="s">
        <v>1119</v>
      </c>
      <c r="D75" s="67"/>
      <c r="E75" s="86"/>
      <c r="F75" s="86"/>
      <c r="G75" s="86"/>
      <c r="H75" s="86"/>
      <c r="I75" s="86"/>
      <c r="J75" s="67"/>
      <c r="K75" s="86"/>
      <c r="L75" s="86"/>
      <c r="M75" s="86" t="s">
        <v>1180</v>
      </c>
      <c r="N75" s="87"/>
      <c r="O75" s="75"/>
    </row>
    <row r="76" spans="1:37" s="83" customFormat="1" ht="20.149999999999999" customHeight="1">
      <c r="A76" s="84" t="s">
        <v>119</v>
      </c>
      <c r="B76" s="67" t="s">
        <v>1181</v>
      </c>
      <c r="C76" s="67" t="s">
        <v>1182</v>
      </c>
      <c r="D76" s="67"/>
      <c r="E76" s="86" t="s">
        <v>1033</v>
      </c>
      <c r="F76" s="86"/>
      <c r="G76" s="86"/>
      <c r="H76" s="86"/>
      <c r="I76" s="86"/>
      <c r="J76" s="67"/>
      <c r="K76" s="85" t="s">
        <v>1116</v>
      </c>
      <c r="L76" s="85" t="s">
        <v>1117</v>
      </c>
      <c r="M76" s="86"/>
      <c r="N76" s="87"/>
      <c r="O76" s="75" t="s">
        <v>1125</v>
      </c>
      <c r="P76" s="71"/>
      <c r="Q76" s="71"/>
      <c r="R76" s="71"/>
      <c r="S76" s="71"/>
      <c r="T76" s="71"/>
      <c r="U76" s="71"/>
      <c r="V76" s="71"/>
      <c r="W76" s="71"/>
      <c r="X76" s="71"/>
      <c r="Y76" s="71"/>
      <c r="Z76" s="71"/>
      <c r="AA76" s="71"/>
      <c r="AB76" s="71"/>
      <c r="AC76" s="71"/>
      <c r="AK76" s="71"/>
    </row>
    <row r="77" spans="1:37" s="83" customFormat="1" ht="20.149999999999999" customHeight="1">
      <c r="A77" s="84" t="s">
        <v>121</v>
      </c>
      <c r="B77" s="67" t="s">
        <v>1183</v>
      </c>
      <c r="C77" s="67" t="s">
        <v>1119</v>
      </c>
      <c r="D77" s="67"/>
      <c r="E77" s="86"/>
      <c r="F77" s="86"/>
      <c r="G77" s="86"/>
      <c r="H77" s="86"/>
      <c r="I77" s="86"/>
      <c r="J77" s="67"/>
      <c r="K77" s="86"/>
      <c r="L77" s="86"/>
      <c r="M77" s="86" t="s">
        <v>1184</v>
      </c>
      <c r="N77" s="87"/>
      <c r="O77" s="75"/>
      <c r="P77" s="71"/>
      <c r="Q77" s="71"/>
      <c r="R77" s="71"/>
      <c r="S77" s="71"/>
      <c r="T77" s="71"/>
      <c r="U77" s="71"/>
      <c r="V77" s="71"/>
      <c r="W77" s="71"/>
      <c r="X77" s="71"/>
      <c r="Y77" s="71"/>
      <c r="Z77" s="71"/>
      <c r="AA77" s="71"/>
      <c r="AB77" s="71"/>
      <c r="AC77" s="71"/>
      <c r="AK77" s="71"/>
    </row>
    <row r="78" spans="1:37" s="83" customFormat="1" ht="20.149999999999999" customHeight="1">
      <c r="A78" s="84" t="s">
        <v>119</v>
      </c>
      <c r="B78" s="67" t="s">
        <v>183</v>
      </c>
      <c r="C78" s="67" t="s">
        <v>1185</v>
      </c>
      <c r="D78" s="67"/>
      <c r="E78" s="86" t="s">
        <v>1033</v>
      </c>
      <c r="F78" s="86"/>
      <c r="G78" s="86"/>
      <c r="H78" s="86"/>
      <c r="I78" s="86"/>
      <c r="J78" s="67"/>
      <c r="K78" s="85" t="s">
        <v>1116</v>
      </c>
      <c r="L78" s="85" t="s">
        <v>1117</v>
      </c>
      <c r="M78" s="86"/>
      <c r="N78" s="87"/>
      <c r="O78" s="75" t="s">
        <v>1125</v>
      </c>
      <c r="P78" s="71"/>
      <c r="Q78" s="71"/>
      <c r="R78" s="71"/>
      <c r="S78" s="71"/>
      <c r="T78" s="71"/>
      <c r="U78" s="71"/>
      <c r="V78" s="71"/>
      <c r="W78" s="71"/>
      <c r="X78" s="71"/>
      <c r="Y78" s="71"/>
      <c r="Z78" s="71"/>
      <c r="AA78" s="71"/>
      <c r="AB78" s="71"/>
      <c r="AC78" s="71"/>
      <c r="AK78" s="71"/>
    </row>
    <row r="79" spans="1:37" ht="15" customHeight="1" thickBot="1">
      <c r="A79" s="84" t="s">
        <v>119</v>
      </c>
      <c r="B79" s="67" t="s">
        <v>184</v>
      </c>
      <c r="C79" s="67" t="s">
        <v>1186</v>
      </c>
      <c r="D79" s="67"/>
      <c r="E79" s="86" t="s">
        <v>1033</v>
      </c>
      <c r="F79" s="86"/>
      <c r="G79" s="86"/>
      <c r="H79" s="86"/>
      <c r="I79" s="86"/>
      <c r="J79" s="67"/>
      <c r="K79" s="85" t="s">
        <v>1116</v>
      </c>
      <c r="L79" s="85" t="s">
        <v>1117</v>
      </c>
      <c r="M79" s="86"/>
      <c r="N79" s="87"/>
      <c r="O79" s="75"/>
    </row>
    <row r="80" spans="1:37" ht="15" customHeight="1" thickBot="1">
      <c r="A80" s="93" t="s">
        <v>1075</v>
      </c>
      <c r="B80" s="97" t="s">
        <v>1168</v>
      </c>
      <c r="C80" s="94"/>
      <c r="D80" s="94"/>
      <c r="E80" s="94"/>
      <c r="F80" s="94"/>
      <c r="G80" s="94"/>
      <c r="H80" s="94"/>
      <c r="I80" s="94"/>
      <c r="J80" s="94"/>
      <c r="K80" s="94"/>
      <c r="L80" s="94"/>
      <c r="M80" s="94"/>
      <c r="N80" s="95"/>
      <c r="O80" s="75"/>
    </row>
    <row r="81" spans="1:37" ht="15" customHeight="1" thickBot="1">
      <c r="A81" s="79" t="s">
        <v>1037</v>
      </c>
      <c r="B81" s="96" t="s">
        <v>1187</v>
      </c>
      <c r="C81" s="80" t="s">
        <v>1188</v>
      </c>
      <c r="D81" s="80"/>
      <c r="E81" s="80"/>
      <c r="F81" s="80"/>
      <c r="G81" s="80"/>
      <c r="H81" s="80"/>
      <c r="I81" s="80" t="s">
        <v>1189</v>
      </c>
      <c r="J81" s="80"/>
      <c r="K81" s="80"/>
      <c r="L81" s="80"/>
      <c r="M81" s="80"/>
      <c r="N81" s="81"/>
      <c r="O81" s="75"/>
    </row>
    <row r="82" spans="1:37" ht="15" customHeight="1">
      <c r="A82" s="84" t="s">
        <v>1073</v>
      </c>
      <c r="B82" s="67" t="s">
        <v>187</v>
      </c>
      <c r="C82" s="67" t="s">
        <v>1190</v>
      </c>
      <c r="D82" s="67"/>
      <c r="E82" s="86" t="s">
        <v>1033</v>
      </c>
      <c r="F82" s="86"/>
      <c r="G82" s="86" t="s">
        <v>1043</v>
      </c>
      <c r="H82" s="86"/>
      <c r="I82" s="86"/>
      <c r="J82" s="67"/>
      <c r="K82" s="86"/>
      <c r="L82" s="86"/>
      <c r="M82" s="86"/>
      <c r="N82" s="87"/>
      <c r="O82" s="75"/>
    </row>
    <row r="83" spans="1:37" ht="15" customHeight="1">
      <c r="A83" s="84" t="s">
        <v>83</v>
      </c>
      <c r="B83" s="67" t="s">
        <v>1191</v>
      </c>
      <c r="C83" s="67" t="s">
        <v>1192</v>
      </c>
      <c r="D83" s="67"/>
      <c r="E83" s="86" t="s">
        <v>1033</v>
      </c>
      <c r="F83" s="86"/>
      <c r="G83" s="86" t="s">
        <v>1043</v>
      </c>
      <c r="H83" s="86"/>
      <c r="I83" s="86" t="s">
        <v>1193</v>
      </c>
      <c r="J83" s="67"/>
      <c r="K83" s="86"/>
      <c r="L83" s="86"/>
      <c r="M83" s="86"/>
      <c r="N83" s="87"/>
      <c r="O83" s="75"/>
    </row>
    <row r="84" spans="1:37" ht="15" customHeight="1">
      <c r="A84" s="84" t="s">
        <v>1112</v>
      </c>
      <c r="B84" s="67" t="s">
        <v>1194</v>
      </c>
      <c r="C84" s="67" t="s">
        <v>1195</v>
      </c>
      <c r="D84" s="67" t="s">
        <v>1115</v>
      </c>
      <c r="E84" s="86" t="s">
        <v>1033</v>
      </c>
      <c r="F84" s="86"/>
      <c r="G84" s="86"/>
      <c r="H84" s="86"/>
      <c r="I84" s="86" t="s">
        <v>1193</v>
      </c>
      <c r="J84" s="67"/>
      <c r="K84" s="85" t="s">
        <v>1116</v>
      </c>
      <c r="L84" s="85" t="s">
        <v>1117</v>
      </c>
      <c r="M84" s="86"/>
      <c r="N84" s="87"/>
      <c r="O84" s="75"/>
    </row>
    <row r="85" spans="1:37" ht="15" customHeight="1">
      <c r="A85" s="84" t="s">
        <v>121</v>
      </c>
      <c r="B85" s="67" t="s">
        <v>1196</v>
      </c>
      <c r="C85" s="67" t="s">
        <v>1119</v>
      </c>
      <c r="D85" s="67"/>
      <c r="E85" s="86"/>
      <c r="F85" s="86"/>
      <c r="G85" s="86"/>
      <c r="H85" s="86"/>
      <c r="I85" s="86"/>
      <c r="J85" s="67"/>
      <c r="K85" s="86"/>
      <c r="L85" s="86"/>
      <c r="M85" s="86" t="s">
        <v>1197</v>
      </c>
      <c r="N85" s="87"/>
      <c r="O85" s="75"/>
    </row>
    <row r="86" spans="1:37" ht="15" customHeight="1">
      <c r="A86" s="84" t="s">
        <v>119</v>
      </c>
      <c r="B86" s="67" t="s">
        <v>188</v>
      </c>
      <c r="C86" s="67" t="s">
        <v>1198</v>
      </c>
      <c r="D86" s="67"/>
      <c r="E86" s="86" t="s">
        <v>1033</v>
      </c>
      <c r="F86" s="86"/>
      <c r="G86" s="86"/>
      <c r="H86" s="86"/>
      <c r="I86" s="86"/>
      <c r="J86" s="67"/>
      <c r="K86" s="85" t="s">
        <v>1116</v>
      </c>
      <c r="L86" s="85" t="s">
        <v>1117</v>
      </c>
      <c r="M86" s="86"/>
      <c r="N86" s="87"/>
      <c r="O86" s="75"/>
    </row>
    <row r="87" spans="1:37" ht="15" customHeight="1">
      <c r="A87" s="84" t="s">
        <v>121</v>
      </c>
      <c r="B87" s="67" t="s">
        <v>189</v>
      </c>
      <c r="C87" s="67" t="s">
        <v>1119</v>
      </c>
      <c r="D87" s="67"/>
      <c r="E87" s="86"/>
      <c r="F87" s="86"/>
      <c r="G87" s="86"/>
      <c r="H87" s="86"/>
      <c r="I87" s="86"/>
      <c r="J87" s="67"/>
      <c r="K87" s="86"/>
      <c r="L87" s="86"/>
      <c r="M87" s="86" t="s">
        <v>1199</v>
      </c>
      <c r="N87" s="87"/>
      <c r="O87" s="75"/>
    </row>
    <row r="88" spans="1:37" s="83" customFormat="1" ht="20.149999999999999" customHeight="1">
      <c r="A88" s="84" t="s">
        <v>119</v>
      </c>
      <c r="B88" s="67" t="s">
        <v>1200</v>
      </c>
      <c r="C88" s="67" t="s">
        <v>1201</v>
      </c>
      <c r="D88" s="67"/>
      <c r="E88" s="86" t="s">
        <v>1033</v>
      </c>
      <c r="F88" s="86"/>
      <c r="G88" s="86"/>
      <c r="H88" s="86"/>
      <c r="I88" s="86"/>
      <c r="J88" s="67"/>
      <c r="K88" s="85" t="s">
        <v>1116</v>
      </c>
      <c r="L88" s="85" t="s">
        <v>1117</v>
      </c>
      <c r="M88" s="86"/>
      <c r="N88" s="87"/>
      <c r="O88" s="75" t="s">
        <v>1125</v>
      </c>
      <c r="P88" s="71"/>
      <c r="Q88" s="71"/>
      <c r="R88" s="71"/>
      <c r="S88" s="71"/>
      <c r="T88" s="71"/>
      <c r="U88" s="71"/>
      <c r="V88" s="71"/>
      <c r="W88" s="71"/>
      <c r="X88" s="71"/>
      <c r="Y88" s="71"/>
      <c r="Z88" s="71"/>
      <c r="AA88" s="71"/>
      <c r="AB88" s="71"/>
      <c r="AC88" s="71"/>
      <c r="AK88" s="71"/>
    </row>
    <row r="89" spans="1:37" s="83" customFormat="1" ht="20.149999999999999" customHeight="1">
      <c r="A89" s="84" t="s">
        <v>121</v>
      </c>
      <c r="B89" s="67" t="s">
        <v>1202</v>
      </c>
      <c r="C89" s="67" t="s">
        <v>1119</v>
      </c>
      <c r="D89" s="67"/>
      <c r="E89" s="86"/>
      <c r="F89" s="86"/>
      <c r="G89" s="86"/>
      <c r="H89" s="86"/>
      <c r="I89" s="86"/>
      <c r="J89" s="67"/>
      <c r="K89" s="86"/>
      <c r="L89" s="86"/>
      <c r="M89" s="86" t="s">
        <v>1203</v>
      </c>
      <c r="N89" s="87"/>
      <c r="O89" s="75"/>
      <c r="P89" s="71"/>
      <c r="Q89" s="71"/>
      <c r="R89" s="71"/>
      <c r="S89" s="71"/>
      <c r="T89" s="71"/>
      <c r="U89" s="71"/>
      <c r="V89" s="71"/>
      <c r="W89" s="71"/>
      <c r="X89" s="71"/>
      <c r="Y89" s="71"/>
      <c r="Z89" s="71"/>
      <c r="AA89" s="71"/>
      <c r="AB89" s="71"/>
      <c r="AC89" s="71"/>
      <c r="AK89" s="71"/>
    </row>
    <row r="90" spans="1:37" s="83" customFormat="1" ht="20.149999999999999" customHeight="1">
      <c r="A90" s="84" t="s">
        <v>119</v>
      </c>
      <c r="B90" s="67" t="s">
        <v>191</v>
      </c>
      <c r="C90" s="67" t="s">
        <v>1204</v>
      </c>
      <c r="D90" s="67"/>
      <c r="E90" s="86" t="s">
        <v>1033</v>
      </c>
      <c r="F90" s="86"/>
      <c r="G90" s="86"/>
      <c r="H90" s="86"/>
      <c r="I90" s="86"/>
      <c r="J90" s="67"/>
      <c r="K90" s="85" t="s">
        <v>1116</v>
      </c>
      <c r="L90" s="85" t="s">
        <v>1117</v>
      </c>
      <c r="M90" s="86"/>
      <c r="N90" s="87"/>
      <c r="O90" s="75" t="s">
        <v>1125</v>
      </c>
      <c r="P90" s="71"/>
      <c r="Q90" s="71"/>
      <c r="R90" s="71"/>
      <c r="S90" s="71"/>
      <c r="T90" s="71"/>
      <c r="U90" s="71"/>
      <c r="V90" s="71"/>
      <c r="W90" s="71"/>
      <c r="X90" s="71"/>
      <c r="Y90" s="71"/>
      <c r="Z90" s="71"/>
      <c r="AA90" s="71"/>
      <c r="AB90" s="71"/>
      <c r="AC90" s="71"/>
      <c r="AK90" s="71"/>
    </row>
    <row r="91" spans="1:37" ht="15" customHeight="1" thickBot="1">
      <c r="A91" s="84" t="s">
        <v>119</v>
      </c>
      <c r="B91" s="67" t="s">
        <v>192</v>
      </c>
      <c r="C91" s="67" t="s">
        <v>1205</v>
      </c>
      <c r="D91" s="67"/>
      <c r="E91" s="86" t="s">
        <v>1033</v>
      </c>
      <c r="F91" s="86"/>
      <c r="G91" s="86"/>
      <c r="H91" s="86"/>
      <c r="I91" s="86"/>
      <c r="J91" s="67"/>
      <c r="K91" s="85" t="s">
        <v>1116</v>
      </c>
      <c r="L91" s="85" t="s">
        <v>1117</v>
      </c>
      <c r="M91" s="86"/>
      <c r="N91" s="87"/>
      <c r="O91" s="75"/>
    </row>
    <row r="92" spans="1:37" ht="15" customHeight="1" thickBot="1">
      <c r="A92" s="93" t="s">
        <v>1075</v>
      </c>
      <c r="B92" s="97" t="s">
        <v>1187</v>
      </c>
      <c r="C92" s="94"/>
      <c r="D92" s="94"/>
      <c r="E92" s="94"/>
      <c r="F92" s="94"/>
      <c r="G92" s="94"/>
      <c r="H92" s="94"/>
      <c r="I92" s="94"/>
      <c r="J92" s="94"/>
      <c r="K92" s="94"/>
      <c r="L92" s="94"/>
      <c r="M92" s="94"/>
      <c r="N92" s="95"/>
      <c r="O92" s="75"/>
    </row>
    <row r="93" spans="1:37" ht="15" customHeight="1" thickBot="1">
      <c r="A93" s="79" t="s">
        <v>1037</v>
      </c>
      <c r="B93" s="96" t="s">
        <v>1206</v>
      </c>
      <c r="C93" s="80" t="s">
        <v>1207</v>
      </c>
      <c r="D93" s="80"/>
      <c r="E93" s="80"/>
      <c r="F93" s="80"/>
      <c r="G93" s="80"/>
      <c r="H93" s="80"/>
      <c r="I93" s="80" t="s">
        <v>1208</v>
      </c>
      <c r="J93" s="80"/>
      <c r="K93" s="80"/>
      <c r="L93" s="80"/>
      <c r="M93" s="80"/>
      <c r="N93" s="81"/>
      <c r="O93" s="75"/>
    </row>
    <row r="94" spans="1:37" ht="15" customHeight="1">
      <c r="A94" s="84" t="s">
        <v>1073</v>
      </c>
      <c r="B94" s="67" t="s">
        <v>195</v>
      </c>
      <c r="C94" s="67" t="s">
        <v>1209</v>
      </c>
      <c r="D94" s="67"/>
      <c r="E94" s="86" t="s">
        <v>1033</v>
      </c>
      <c r="F94" s="86"/>
      <c r="G94" s="86" t="s">
        <v>1043</v>
      </c>
      <c r="H94" s="86"/>
      <c r="I94" s="86"/>
      <c r="J94" s="67"/>
      <c r="K94" s="86"/>
      <c r="L94" s="86"/>
      <c r="M94" s="86"/>
      <c r="N94" s="87"/>
      <c r="O94" s="75"/>
    </row>
    <row r="95" spans="1:37" ht="15" customHeight="1">
      <c r="A95" s="84" t="s">
        <v>83</v>
      </c>
      <c r="B95" s="67" t="s">
        <v>1210</v>
      </c>
      <c r="C95" s="67" t="s">
        <v>1211</v>
      </c>
      <c r="D95" s="67"/>
      <c r="E95" s="86" t="s">
        <v>1033</v>
      </c>
      <c r="F95" s="86"/>
      <c r="G95" s="86" t="s">
        <v>1043</v>
      </c>
      <c r="H95" s="86"/>
      <c r="I95" s="86" t="s">
        <v>1212</v>
      </c>
      <c r="J95" s="67"/>
      <c r="K95" s="86"/>
      <c r="L95" s="86"/>
      <c r="M95" s="86"/>
      <c r="N95" s="87"/>
      <c r="O95" s="75"/>
    </row>
    <row r="96" spans="1:37" ht="15" customHeight="1">
      <c r="A96" s="84" t="s">
        <v>1112</v>
      </c>
      <c r="B96" s="67" t="s">
        <v>1213</v>
      </c>
      <c r="C96" s="67" t="s">
        <v>1214</v>
      </c>
      <c r="D96" s="67" t="s">
        <v>1115</v>
      </c>
      <c r="E96" s="86" t="s">
        <v>1033</v>
      </c>
      <c r="F96" s="86"/>
      <c r="G96" s="86"/>
      <c r="H96" s="86"/>
      <c r="I96" s="86" t="s">
        <v>1212</v>
      </c>
      <c r="J96" s="67"/>
      <c r="K96" s="85" t="s">
        <v>1116</v>
      </c>
      <c r="L96" s="85" t="s">
        <v>1117</v>
      </c>
      <c r="M96" s="86"/>
      <c r="N96" s="87"/>
      <c r="O96" s="75"/>
    </row>
    <row r="97" spans="1:37" ht="15" customHeight="1">
      <c r="A97" s="84" t="s">
        <v>121</v>
      </c>
      <c r="B97" s="67" t="s">
        <v>1215</v>
      </c>
      <c r="C97" s="67" t="s">
        <v>1119</v>
      </c>
      <c r="D97" s="67"/>
      <c r="E97" s="86"/>
      <c r="F97" s="86"/>
      <c r="G97" s="86"/>
      <c r="H97" s="86"/>
      <c r="I97" s="86"/>
      <c r="J97" s="67"/>
      <c r="K97" s="86"/>
      <c r="L97" s="86"/>
      <c r="M97" s="86" t="s">
        <v>1216</v>
      </c>
      <c r="N97" s="87"/>
      <c r="O97" s="75"/>
    </row>
    <row r="98" spans="1:37" ht="15" customHeight="1">
      <c r="A98" s="84" t="s">
        <v>119</v>
      </c>
      <c r="B98" s="67" t="s">
        <v>196</v>
      </c>
      <c r="C98" s="67" t="s">
        <v>1217</v>
      </c>
      <c r="D98" s="67"/>
      <c r="E98" s="86" t="s">
        <v>1033</v>
      </c>
      <c r="F98" s="86"/>
      <c r="G98" s="86"/>
      <c r="H98" s="86"/>
      <c r="I98" s="86"/>
      <c r="J98" s="67"/>
      <c r="K98" s="85" t="s">
        <v>1116</v>
      </c>
      <c r="L98" s="85" t="s">
        <v>1117</v>
      </c>
      <c r="M98" s="86"/>
      <c r="N98" s="87"/>
      <c r="O98" s="75"/>
    </row>
    <row r="99" spans="1:37" ht="15" customHeight="1">
      <c r="A99" s="84" t="s">
        <v>121</v>
      </c>
      <c r="B99" s="67" t="s">
        <v>197</v>
      </c>
      <c r="C99" s="67" t="s">
        <v>1119</v>
      </c>
      <c r="D99" s="67"/>
      <c r="E99" s="86"/>
      <c r="F99" s="86"/>
      <c r="G99" s="86"/>
      <c r="H99" s="86"/>
      <c r="I99" s="86"/>
      <c r="J99" s="67"/>
      <c r="K99" s="86"/>
      <c r="L99" s="86"/>
      <c r="M99" s="86" t="s">
        <v>1218</v>
      </c>
      <c r="N99" s="87"/>
      <c r="O99" s="75"/>
    </row>
    <row r="100" spans="1:37" s="83" customFormat="1" ht="20.149999999999999" customHeight="1">
      <c r="A100" s="84" t="s">
        <v>119</v>
      </c>
      <c r="B100" s="67" t="s">
        <v>1219</v>
      </c>
      <c r="C100" s="67" t="s">
        <v>1220</v>
      </c>
      <c r="D100" s="67"/>
      <c r="E100" s="86" t="s">
        <v>1033</v>
      </c>
      <c r="F100" s="86"/>
      <c r="G100" s="86"/>
      <c r="H100" s="86"/>
      <c r="I100" s="86"/>
      <c r="J100" s="67"/>
      <c r="K100" s="85" t="s">
        <v>1116</v>
      </c>
      <c r="L100" s="85" t="s">
        <v>1117</v>
      </c>
      <c r="M100" s="86"/>
      <c r="N100" s="87"/>
      <c r="O100" s="75" t="s">
        <v>1125</v>
      </c>
      <c r="P100" s="71"/>
      <c r="Q100" s="71"/>
      <c r="R100" s="71"/>
      <c r="S100" s="71"/>
      <c r="T100" s="71"/>
      <c r="U100" s="71"/>
      <c r="V100" s="71"/>
      <c r="W100" s="71"/>
      <c r="X100" s="71"/>
      <c r="Y100" s="71"/>
      <c r="Z100" s="71"/>
      <c r="AA100" s="71"/>
      <c r="AB100" s="71"/>
      <c r="AC100" s="71"/>
      <c r="AK100" s="71"/>
    </row>
    <row r="101" spans="1:37" s="83" customFormat="1" ht="20.149999999999999" customHeight="1">
      <c r="A101" s="84" t="s">
        <v>121</v>
      </c>
      <c r="B101" s="67" t="s">
        <v>1221</v>
      </c>
      <c r="C101" s="67" t="s">
        <v>1119</v>
      </c>
      <c r="D101" s="67"/>
      <c r="E101" s="86"/>
      <c r="F101" s="86"/>
      <c r="G101" s="86"/>
      <c r="H101" s="86"/>
      <c r="I101" s="86"/>
      <c r="J101" s="67"/>
      <c r="K101" s="86"/>
      <c r="L101" s="86"/>
      <c r="M101" s="86" t="s">
        <v>1222</v>
      </c>
      <c r="N101" s="87"/>
      <c r="O101" s="75"/>
      <c r="P101" s="71"/>
      <c r="Q101" s="71"/>
      <c r="R101" s="71"/>
      <c r="S101" s="71"/>
      <c r="T101" s="71"/>
      <c r="U101" s="71"/>
      <c r="V101" s="71"/>
      <c r="W101" s="71"/>
      <c r="X101" s="71"/>
      <c r="Y101" s="71"/>
      <c r="Z101" s="71"/>
      <c r="AA101" s="71"/>
      <c r="AB101" s="71"/>
      <c r="AC101" s="71"/>
      <c r="AK101" s="71"/>
    </row>
    <row r="102" spans="1:37" s="83" customFormat="1" ht="20.149999999999999" customHeight="1">
      <c r="A102" s="84" t="s">
        <v>119</v>
      </c>
      <c r="B102" s="67" t="s">
        <v>199</v>
      </c>
      <c r="C102" s="67" t="s">
        <v>1223</v>
      </c>
      <c r="D102" s="67"/>
      <c r="E102" s="86" t="s">
        <v>1033</v>
      </c>
      <c r="F102" s="86"/>
      <c r="G102" s="86"/>
      <c r="H102" s="86"/>
      <c r="I102" s="86"/>
      <c r="J102" s="67"/>
      <c r="K102" s="85" t="s">
        <v>1116</v>
      </c>
      <c r="L102" s="85" t="s">
        <v>1117</v>
      </c>
      <c r="M102" s="86"/>
      <c r="N102" s="87"/>
      <c r="O102" s="75" t="s">
        <v>1125</v>
      </c>
      <c r="P102" s="71"/>
      <c r="Q102" s="71"/>
      <c r="R102" s="71"/>
      <c r="S102" s="71"/>
      <c r="T102" s="71"/>
      <c r="U102" s="71"/>
      <c r="V102" s="71"/>
      <c r="W102" s="71"/>
      <c r="X102" s="71"/>
      <c r="Y102" s="71"/>
      <c r="Z102" s="71"/>
      <c r="AA102" s="71"/>
      <c r="AB102" s="71"/>
      <c r="AC102" s="71"/>
      <c r="AK102" s="71"/>
    </row>
    <row r="103" spans="1:37" ht="15" customHeight="1" thickBot="1">
      <c r="A103" s="84" t="s">
        <v>119</v>
      </c>
      <c r="B103" s="67" t="s">
        <v>200</v>
      </c>
      <c r="C103" s="67" t="s">
        <v>1224</v>
      </c>
      <c r="D103" s="67"/>
      <c r="E103" s="86" t="s">
        <v>1033</v>
      </c>
      <c r="F103" s="86"/>
      <c r="G103" s="86"/>
      <c r="H103" s="86"/>
      <c r="I103" s="86"/>
      <c r="J103" s="67"/>
      <c r="K103" s="85" t="s">
        <v>1116</v>
      </c>
      <c r="L103" s="85" t="s">
        <v>1117</v>
      </c>
      <c r="M103" s="86"/>
      <c r="N103" s="87"/>
      <c r="O103" s="75"/>
    </row>
    <row r="104" spans="1:37" ht="15" customHeight="1" thickBot="1">
      <c r="A104" s="93" t="s">
        <v>1075</v>
      </c>
      <c r="B104" s="97" t="s">
        <v>1206</v>
      </c>
      <c r="C104" s="94"/>
      <c r="D104" s="94"/>
      <c r="E104" s="94"/>
      <c r="F104" s="94"/>
      <c r="G104" s="94"/>
      <c r="H104" s="94"/>
      <c r="I104" s="94"/>
      <c r="J104" s="94"/>
      <c r="K104" s="94"/>
      <c r="L104" s="94"/>
      <c r="M104" s="94"/>
      <c r="N104" s="95"/>
      <c r="O104" s="75"/>
    </row>
    <row r="105" spans="1:37" ht="15" customHeight="1" thickBot="1">
      <c r="A105" s="79" t="s">
        <v>1037</v>
      </c>
      <c r="B105" s="96" t="s">
        <v>1225</v>
      </c>
      <c r="C105" s="80" t="s">
        <v>1226</v>
      </c>
      <c r="D105" s="80"/>
      <c r="E105" s="80"/>
      <c r="F105" s="80"/>
      <c r="G105" s="80"/>
      <c r="H105" s="80"/>
      <c r="I105" s="80" t="s">
        <v>1227</v>
      </c>
      <c r="J105" s="80"/>
      <c r="K105" s="80"/>
      <c r="L105" s="80"/>
      <c r="M105" s="80"/>
      <c r="N105" s="81"/>
      <c r="O105" s="75"/>
    </row>
    <row r="106" spans="1:37" ht="15" customHeight="1">
      <c r="A106" s="84" t="s">
        <v>1073</v>
      </c>
      <c r="B106" s="67" t="s">
        <v>203</v>
      </c>
      <c r="C106" s="67" t="s">
        <v>1228</v>
      </c>
      <c r="D106" s="67"/>
      <c r="E106" s="86" t="s">
        <v>1033</v>
      </c>
      <c r="F106" s="86"/>
      <c r="G106" s="86" t="s">
        <v>1043</v>
      </c>
      <c r="H106" s="86"/>
      <c r="I106" s="86"/>
      <c r="J106" s="67"/>
      <c r="K106" s="86"/>
      <c r="L106" s="86"/>
      <c r="M106" s="86"/>
      <c r="N106" s="87"/>
      <c r="O106" s="75"/>
    </row>
    <row r="107" spans="1:37" ht="15" customHeight="1">
      <c r="A107" s="84" t="s">
        <v>83</v>
      </c>
      <c r="B107" s="67" t="s">
        <v>1229</v>
      </c>
      <c r="C107" s="67" t="s">
        <v>1230</v>
      </c>
      <c r="D107" s="67"/>
      <c r="E107" s="86" t="s">
        <v>1033</v>
      </c>
      <c r="F107" s="86"/>
      <c r="G107" s="86" t="s">
        <v>1043</v>
      </c>
      <c r="H107" s="86"/>
      <c r="I107" s="86" t="s">
        <v>1231</v>
      </c>
      <c r="J107" s="67"/>
      <c r="K107" s="86"/>
      <c r="L107" s="86"/>
      <c r="M107" s="86"/>
      <c r="N107" s="87"/>
      <c r="O107" s="75"/>
    </row>
    <row r="108" spans="1:37" ht="15" customHeight="1">
      <c r="A108" s="84" t="s">
        <v>1112</v>
      </c>
      <c r="B108" s="67" t="s">
        <v>1232</v>
      </c>
      <c r="C108" s="67" t="s">
        <v>1233</v>
      </c>
      <c r="D108" s="67" t="s">
        <v>1115</v>
      </c>
      <c r="E108" s="86" t="s">
        <v>1033</v>
      </c>
      <c r="F108" s="86"/>
      <c r="G108" s="86"/>
      <c r="H108" s="86"/>
      <c r="I108" s="86" t="s">
        <v>1231</v>
      </c>
      <c r="J108" s="67"/>
      <c r="K108" s="85" t="s">
        <v>1116</v>
      </c>
      <c r="L108" s="85" t="s">
        <v>1117</v>
      </c>
      <c r="M108" s="86"/>
      <c r="N108" s="87"/>
      <c r="O108" s="75"/>
    </row>
    <row r="109" spans="1:37" ht="15" customHeight="1">
      <c r="A109" s="84" t="s">
        <v>121</v>
      </c>
      <c r="B109" s="67" t="s">
        <v>1234</v>
      </c>
      <c r="C109" s="67" t="s">
        <v>1119</v>
      </c>
      <c r="D109" s="67"/>
      <c r="E109" s="86"/>
      <c r="F109" s="86"/>
      <c r="G109" s="86"/>
      <c r="H109" s="86"/>
      <c r="I109" s="86"/>
      <c r="J109" s="67"/>
      <c r="K109" s="86"/>
      <c r="L109" s="86"/>
      <c r="M109" s="86" t="s">
        <v>1235</v>
      </c>
      <c r="N109" s="87"/>
      <c r="O109" s="75"/>
    </row>
    <row r="110" spans="1:37" ht="15" customHeight="1">
      <c r="A110" s="84" t="s">
        <v>119</v>
      </c>
      <c r="B110" s="67" t="s">
        <v>204</v>
      </c>
      <c r="C110" s="67" t="s">
        <v>1236</v>
      </c>
      <c r="D110" s="67"/>
      <c r="E110" s="86" t="s">
        <v>1033</v>
      </c>
      <c r="F110" s="86"/>
      <c r="G110" s="86"/>
      <c r="H110" s="86"/>
      <c r="I110" s="86"/>
      <c r="J110" s="67"/>
      <c r="K110" s="85" t="s">
        <v>1116</v>
      </c>
      <c r="L110" s="85" t="s">
        <v>1117</v>
      </c>
      <c r="M110" s="86"/>
      <c r="N110" s="87"/>
      <c r="O110" s="75"/>
    </row>
    <row r="111" spans="1:37" ht="15" customHeight="1">
      <c r="A111" s="84" t="s">
        <v>121</v>
      </c>
      <c r="B111" s="67" t="s">
        <v>205</v>
      </c>
      <c r="C111" s="67" t="s">
        <v>1119</v>
      </c>
      <c r="D111" s="67"/>
      <c r="E111" s="86"/>
      <c r="F111" s="86"/>
      <c r="G111" s="86"/>
      <c r="H111" s="86"/>
      <c r="I111" s="86"/>
      <c r="J111" s="67"/>
      <c r="K111" s="86"/>
      <c r="L111" s="86"/>
      <c r="M111" s="86" t="s">
        <v>1237</v>
      </c>
      <c r="N111" s="87"/>
      <c r="O111" s="75"/>
    </row>
    <row r="112" spans="1:37" s="83" customFormat="1" ht="20.149999999999999" customHeight="1">
      <c r="A112" s="84" t="s">
        <v>119</v>
      </c>
      <c r="B112" s="67" t="s">
        <v>1238</v>
      </c>
      <c r="C112" s="67" t="s">
        <v>1239</v>
      </c>
      <c r="D112" s="67"/>
      <c r="E112" s="86" t="s">
        <v>1033</v>
      </c>
      <c r="F112" s="86"/>
      <c r="G112" s="86"/>
      <c r="H112" s="86"/>
      <c r="I112" s="86"/>
      <c r="J112" s="67"/>
      <c r="K112" s="85" t="s">
        <v>1116</v>
      </c>
      <c r="L112" s="85" t="s">
        <v>1117</v>
      </c>
      <c r="M112" s="86"/>
      <c r="N112" s="87"/>
      <c r="O112" s="75" t="s">
        <v>1125</v>
      </c>
      <c r="P112" s="71"/>
      <c r="Q112" s="71"/>
      <c r="R112" s="71"/>
      <c r="S112" s="71"/>
      <c r="T112" s="71"/>
      <c r="U112" s="71"/>
      <c r="V112" s="71"/>
      <c r="W112" s="71"/>
      <c r="X112" s="71"/>
      <c r="Y112" s="71"/>
      <c r="Z112" s="71"/>
      <c r="AA112" s="71"/>
      <c r="AB112" s="71"/>
      <c r="AC112" s="71"/>
      <c r="AK112" s="71"/>
    </row>
    <row r="113" spans="1:37" s="83" customFormat="1" ht="20.149999999999999" customHeight="1">
      <c r="A113" s="84" t="s">
        <v>121</v>
      </c>
      <c r="B113" s="67" t="s">
        <v>1240</v>
      </c>
      <c r="C113" s="67" t="s">
        <v>1119</v>
      </c>
      <c r="D113" s="67"/>
      <c r="E113" s="86"/>
      <c r="F113" s="86"/>
      <c r="G113" s="86"/>
      <c r="H113" s="86"/>
      <c r="I113" s="86"/>
      <c r="J113" s="67"/>
      <c r="K113" s="86"/>
      <c r="L113" s="86"/>
      <c r="M113" s="86" t="s">
        <v>1241</v>
      </c>
      <c r="N113" s="87"/>
      <c r="O113" s="75"/>
      <c r="P113" s="71"/>
      <c r="Q113" s="71"/>
      <c r="R113" s="71"/>
      <c r="S113" s="71"/>
      <c r="T113" s="71"/>
      <c r="U113" s="71"/>
      <c r="V113" s="71"/>
      <c r="W113" s="71"/>
      <c r="X113" s="71"/>
      <c r="Y113" s="71"/>
      <c r="Z113" s="71"/>
      <c r="AA113" s="71"/>
      <c r="AB113" s="71"/>
      <c r="AC113" s="71"/>
      <c r="AK113" s="71"/>
    </row>
    <row r="114" spans="1:37" s="83" customFormat="1" ht="20.149999999999999" customHeight="1">
      <c r="A114" s="84" t="s">
        <v>119</v>
      </c>
      <c r="B114" s="67" t="s">
        <v>207</v>
      </c>
      <c r="C114" s="67" t="s">
        <v>1242</v>
      </c>
      <c r="D114" s="67"/>
      <c r="E114" s="86" t="s">
        <v>1033</v>
      </c>
      <c r="F114" s="86"/>
      <c r="G114" s="86"/>
      <c r="H114" s="86"/>
      <c r="I114" s="86"/>
      <c r="J114" s="67"/>
      <c r="K114" s="85" t="s">
        <v>1116</v>
      </c>
      <c r="L114" s="85" t="s">
        <v>1117</v>
      </c>
      <c r="M114" s="86"/>
      <c r="N114" s="87"/>
      <c r="O114" s="75" t="s">
        <v>1125</v>
      </c>
      <c r="P114" s="71"/>
      <c r="Q114" s="71"/>
      <c r="R114" s="71"/>
      <c r="S114" s="71"/>
      <c r="T114" s="71"/>
      <c r="U114" s="71"/>
      <c r="V114" s="71"/>
      <c r="W114" s="71"/>
      <c r="X114" s="71"/>
      <c r="Y114" s="71"/>
      <c r="Z114" s="71"/>
      <c r="AA114" s="71"/>
      <c r="AB114" s="71"/>
      <c r="AC114" s="71"/>
      <c r="AK114" s="71"/>
    </row>
    <row r="115" spans="1:37" ht="15" customHeight="1" thickBot="1">
      <c r="A115" s="84" t="s">
        <v>119</v>
      </c>
      <c r="B115" s="67" t="s">
        <v>208</v>
      </c>
      <c r="C115" s="67" t="s">
        <v>1243</v>
      </c>
      <c r="D115" s="67"/>
      <c r="E115" s="86" t="s">
        <v>1033</v>
      </c>
      <c r="F115" s="86"/>
      <c r="G115" s="86"/>
      <c r="H115" s="86"/>
      <c r="I115" s="86"/>
      <c r="J115" s="67"/>
      <c r="K115" s="85" t="s">
        <v>1116</v>
      </c>
      <c r="L115" s="85" t="s">
        <v>1117</v>
      </c>
      <c r="M115" s="86"/>
      <c r="N115" s="87"/>
      <c r="O115" s="75"/>
    </row>
    <row r="116" spans="1:37" ht="15" customHeight="1" thickBot="1">
      <c r="A116" s="93" t="s">
        <v>1075</v>
      </c>
      <c r="B116" s="97" t="s">
        <v>1225</v>
      </c>
      <c r="C116" s="94"/>
      <c r="D116" s="94"/>
      <c r="E116" s="94"/>
      <c r="F116" s="94"/>
      <c r="G116" s="94"/>
      <c r="H116" s="94"/>
      <c r="I116" s="94"/>
      <c r="J116" s="94"/>
      <c r="K116" s="94"/>
      <c r="L116" s="94"/>
      <c r="M116" s="94"/>
      <c r="N116" s="95"/>
      <c r="O116" s="75"/>
    </row>
    <row r="117" spans="1:37" ht="15" customHeight="1" thickBot="1">
      <c r="A117" s="79" t="s">
        <v>1037</v>
      </c>
      <c r="B117" s="96" t="s">
        <v>1244</v>
      </c>
      <c r="C117" s="80" t="s">
        <v>1245</v>
      </c>
      <c r="D117" s="80"/>
      <c r="E117" s="80"/>
      <c r="F117" s="80"/>
      <c r="G117" s="80"/>
      <c r="H117" s="80"/>
      <c r="I117" s="80" t="s">
        <v>1246</v>
      </c>
      <c r="J117" s="80"/>
      <c r="K117" s="80"/>
      <c r="L117" s="80"/>
      <c r="M117" s="80"/>
      <c r="N117" s="81"/>
      <c r="O117" s="75"/>
    </row>
    <row r="118" spans="1:37" ht="15" customHeight="1">
      <c r="A118" s="84" t="s">
        <v>1247</v>
      </c>
      <c r="B118" s="67" t="s">
        <v>210</v>
      </c>
      <c r="C118" s="67" t="s">
        <v>1248</v>
      </c>
      <c r="D118" s="67"/>
      <c r="E118" s="86" t="s">
        <v>1033</v>
      </c>
      <c r="F118" s="86"/>
      <c r="G118" s="86" t="s">
        <v>1043</v>
      </c>
      <c r="H118" s="86"/>
      <c r="I118" s="100" t="s">
        <v>1101</v>
      </c>
      <c r="J118" s="67"/>
      <c r="K118" s="86"/>
      <c r="L118" s="86"/>
      <c r="M118" s="86"/>
      <c r="N118" s="87"/>
      <c r="O118" s="75"/>
    </row>
    <row r="119" spans="1:37" ht="15" customHeight="1">
      <c r="A119" s="84" t="s">
        <v>1249</v>
      </c>
      <c r="B119" s="67" t="s">
        <v>212</v>
      </c>
      <c r="C119" s="67" t="s">
        <v>1250</v>
      </c>
      <c r="D119" s="67"/>
      <c r="E119" s="86" t="s">
        <v>1033</v>
      </c>
      <c r="F119" s="86"/>
      <c r="G119" s="86"/>
      <c r="H119" s="86"/>
      <c r="I119" s="86" t="s">
        <v>1251</v>
      </c>
      <c r="J119" s="67"/>
      <c r="K119" s="86" t="s">
        <v>1252</v>
      </c>
      <c r="L119" s="86" t="s">
        <v>1253</v>
      </c>
      <c r="M119" s="86"/>
      <c r="N119" s="87"/>
      <c r="O119" s="75"/>
    </row>
    <row r="120" spans="1:37" s="83" customFormat="1" ht="20.149999999999999" customHeight="1">
      <c r="A120" s="84" t="s">
        <v>83</v>
      </c>
      <c r="B120" s="67" t="s">
        <v>214</v>
      </c>
      <c r="C120" s="67" t="s">
        <v>1254</v>
      </c>
      <c r="D120" s="67"/>
      <c r="E120" s="86" t="s">
        <v>1033</v>
      </c>
      <c r="F120" s="86"/>
      <c r="G120" s="86"/>
      <c r="H120" s="86"/>
      <c r="I120" s="86" t="s">
        <v>1255</v>
      </c>
      <c r="J120" s="67"/>
      <c r="K120" s="86"/>
      <c r="L120" s="86"/>
      <c r="M120" s="86"/>
      <c r="N120" s="87"/>
      <c r="O120" s="75" t="s">
        <v>1125</v>
      </c>
      <c r="P120" s="71"/>
      <c r="Q120" s="71"/>
      <c r="R120" s="71"/>
      <c r="S120" s="71"/>
      <c r="T120" s="71"/>
      <c r="U120" s="71"/>
      <c r="V120" s="71"/>
      <c r="W120" s="71"/>
      <c r="X120" s="71"/>
      <c r="Y120" s="71"/>
      <c r="Z120" s="71"/>
      <c r="AA120" s="71"/>
      <c r="AB120" s="71"/>
      <c r="AC120" s="71"/>
      <c r="AK120" s="71"/>
    </row>
    <row r="121" spans="1:37" s="83" customFormat="1" ht="20.149999999999999" customHeight="1">
      <c r="A121" s="84" t="s">
        <v>1256</v>
      </c>
      <c r="B121" s="67" t="s">
        <v>215</v>
      </c>
      <c r="C121" s="67" t="s">
        <v>1257</v>
      </c>
      <c r="D121" s="67"/>
      <c r="E121" s="86" t="s">
        <v>1033</v>
      </c>
      <c r="F121" s="86"/>
      <c r="G121" s="86"/>
      <c r="H121" s="86"/>
      <c r="I121" s="86" t="s">
        <v>1258</v>
      </c>
      <c r="J121" s="67"/>
      <c r="K121" s="86" t="s">
        <v>1252</v>
      </c>
      <c r="L121" s="86" t="s">
        <v>1253</v>
      </c>
      <c r="M121" s="86"/>
      <c r="N121" s="87"/>
      <c r="O121" s="75" t="s">
        <v>1125</v>
      </c>
      <c r="P121" s="71"/>
      <c r="Q121" s="71"/>
      <c r="R121" s="71"/>
      <c r="S121" s="71"/>
      <c r="T121" s="71"/>
      <c r="U121" s="71"/>
      <c r="V121" s="71"/>
      <c r="W121" s="71"/>
      <c r="X121" s="71"/>
      <c r="Y121" s="71"/>
      <c r="Z121" s="71"/>
      <c r="AA121" s="71"/>
      <c r="AB121" s="71"/>
      <c r="AC121" s="71"/>
      <c r="AK121" s="71"/>
    </row>
    <row r="122" spans="1:37" ht="15" customHeight="1" thickBot="1">
      <c r="A122" s="84" t="s">
        <v>83</v>
      </c>
      <c r="B122" s="67" t="s">
        <v>217</v>
      </c>
      <c r="C122" s="67" t="s">
        <v>1259</v>
      </c>
      <c r="D122" s="67"/>
      <c r="E122" s="86" t="s">
        <v>1033</v>
      </c>
      <c r="F122" s="86"/>
      <c r="G122" s="86"/>
      <c r="H122" s="86"/>
      <c r="I122" s="86" t="s">
        <v>1260</v>
      </c>
      <c r="J122" s="67"/>
      <c r="K122" s="86"/>
      <c r="L122" s="86"/>
      <c r="M122" s="86"/>
      <c r="N122" s="87"/>
      <c r="O122" s="75"/>
    </row>
    <row r="123" spans="1:37" ht="15" customHeight="1" thickBot="1">
      <c r="A123" s="93" t="s">
        <v>1075</v>
      </c>
      <c r="B123" s="97" t="s">
        <v>1244</v>
      </c>
      <c r="C123" s="94"/>
      <c r="D123" s="94"/>
      <c r="E123" s="94"/>
      <c r="F123" s="94"/>
      <c r="G123" s="94"/>
      <c r="H123" s="94"/>
      <c r="I123" s="94"/>
      <c r="J123" s="94"/>
      <c r="K123" s="94"/>
      <c r="L123" s="94"/>
      <c r="M123" s="94"/>
      <c r="N123" s="95"/>
      <c r="O123" s="75"/>
    </row>
    <row r="124" spans="1:37" ht="15" customHeight="1" thickBot="1">
      <c r="A124" s="79" t="s">
        <v>1037</v>
      </c>
      <c r="B124" s="96" t="s">
        <v>1261</v>
      </c>
      <c r="C124" s="80" t="s">
        <v>1262</v>
      </c>
      <c r="D124" s="80"/>
      <c r="E124" s="80"/>
      <c r="F124" s="80"/>
      <c r="G124" s="80"/>
      <c r="H124" s="80"/>
      <c r="I124" s="80" t="s">
        <v>1246</v>
      </c>
      <c r="J124" s="80"/>
      <c r="K124" s="80"/>
      <c r="L124" s="80"/>
      <c r="M124" s="80"/>
      <c r="N124" s="81"/>
      <c r="O124" s="75"/>
    </row>
    <row r="125" spans="1:37" ht="15" customHeight="1">
      <c r="A125" s="84" t="s">
        <v>1263</v>
      </c>
      <c r="B125" s="67" t="s">
        <v>219</v>
      </c>
      <c r="C125" s="67" t="s">
        <v>1264</v>
      </c>
      <c r="D125" s="67"/>
      <c r="E125" s="86" t="s">
        <v>1033</v>
      </c>
      <c r="F125" s="86"/>
      <c r="G125" s="86" t="s">
        <v>1043</v>
      </c>
      <c r="H125" s="86"/>
      <c r="I125" s="100" t="s">
        <v>1101</v>
      </c>
      <c r="J125" s="67"/>
      <c r="K125" s="86"/>
      <c r="L125" s="86"/>
      <c r="M125" s="86"/>
      <c r="N125" s="87"/>
      <c r="O125" s="75"/>
    </row>
    <row r="126" spans="1:37" ht="15" customHeight="1">
      <c r="A126" s="84" t="s">
        <v>83</v>
      </c>
      <c r="B126" s="67" t="s">
        <v>221</v>
      </c>
      <c r="C126" s="67" t="s">
        <v>1265</v>
      </c>
      <c r="D126" s="67"/>
      <c r="E126" s="86" t="s">
        <v>1033</v>
      </c>
      <c r="F126" s="86"/>
      <c r="G126" s="86"/>
      <c r="H126" s="86"/>
      <c r="I126" s="86" t="s">
        <v>1266</v>
      </c>
      <c r="J126" s="67"/>
      <c r="K126" s="86"/>
      <c r="L126" s="86"/>
      <c r="M126" s="86"/>
      <c r="N126" s="87"/>
      <c r="O126" s="75"/>
    </row>
    <row r="127" spans="1:37" ht="15" customHeight="1">
      <c r="A127" s="84" t="s">
        <v>1267</v>
      </c>
      <c r="B127" s="67" t="s">
        <v>222</v>
      </c>
      <c r="C127" s="67" t="s">
        <v>1268</v>
      </c>
      <c r="D127" s="67"/>
      <c r="E127" s="86" t="s">
        <v>1033</v>
      </c>
      <c r="F127" s="86"/>
      <c r="G127" s="86" t="s">
        <v>1043</v>
      </c>
      <c r="H127" s="86"/>
      <c r="I127" s="86" t="s">
        <v>1269</v>
      </c>
      <c r="J127" s="67"/>
      <c r="K127" s="86"/>
      <c r="L127" s="86"/>
      <c r="M127" s="86"/>
      <c r="N127" s="87"/>
      <c r="O127" s="75"/>
    </row>
    <row r="128" spans="1:37" ht="15" customHeight="1">
      <c r="A128" s="84" t="s">
        <v>83</v>
      </c>
      <c r="B128" s="67" t="s">
        <v>224</v>
      </c>
      <c r="C128" s="67" t="s">
        <v>1270</v>
      </c>
      <c r="D128" s="67"/>
      <c r="E128" s="86" t="s">
        <v>1033</v>
      </c>
      <c r="F128" s="86"/>
      <c r="G128" s="86"/>
      <c r="H128" s="86"/>
      <c r="I128" s="86" t="s">
        <v>1271</v>
      </c>
      <c r="J128" s="67"/>
      <c r="K128" s="86"/>
      <c r="L128" s="86"/>
      <c r="M128" s="86"/>
      <c r="N128" s="87"/>
      <c r="O128" s="75"/>
    </row>
    <row r="129" spans="1:37" ht="15" customHeight="1">
      <c r="A129" s="84" t="s">
        <v>1267</v>
      </c>
      <c r="B129" s="67" t="s">
        <v>225</v>
      </c>
      <c r="C129" s="67" t="s">
        <v>1272</v>
      </c>
      <c r="D129" s="67"/>
      <c r="E129" s="86" t="s">
        <v>1033</v>
      </c>
      <c r="F129" s="86"/>
      <c r="G129" s="86" t="s">
        <v>1043</v>
      </c>
      <c r="H129" s="86"/>
      <c r="I129" s="86" t="s">
        <v>1273</v>
      </c>
      <c r="J129" s="67"/>
      <c r="K129" s="86"/>
      <c r="L129" s="86"/>
      <c r="M129" s="86"/>
      <c r="N129" s="87"/>
      <c r="O129" s="75"/>
    </row>
    <row r="130" spans="1:37" ht="15" customHeight="1">
      <c r="A130" s="84" t="s">
        <v>83</v>
      </c>
      <c r="B130" s="67" t="s">
        <v>227</v>
      </c>
      <c r="C130" s="67" t="s">
        <v>1274</v>
      </c>
      <c r="D130" s="67"/>
      <c r="E130" s="86" t="s">
        <v>1033</v>
      </c>
      <c r="F130" s="86"/>
      <c r="G130" s="86"/>
      <c r="H130" s="86"/>
      <c r="I130" s="101" t="s">
        <v>1275</v>
      </c>
      <c r="J130" s="67"/>
      <c r="K130" s="86"/>
      <c r="L130" s="86"/>
      <c r="M130" s="86"/>
      <c r="N130" s="87"/>
      <c r="O130" s="75"/>
    </row>
    <row r="131" spans="1:37" ht="15" customHeight="1">
      <c r="A131" s="84" t="s">
        <v>1263</v>
      </c>
      <c r="B131" s="67" t="s">
        <v>228</v>
      </c>
      <c r="C131" s="67" t="s">
        <v>1276</v>
      </c>
      <c r="D131" s="67"/>
      <c r="E131" s="86" t="s">
        <v>1033</v>
      </c>
      <c r="F131" s="86"/>
      <c r="G131" s="86" t="s">
        <v>1043</v>
      </c>
      <c r="H131" s="86"/>
      <c r="I131" s="100" t="s">
        <v>1101</v>
      </c>
      <c r="J131" s="67"/>
      <c r="K131" s="86"/>
      <c r="L131" s="86"/>
      <c r="M131" s="86"/>
      <c r="N131" s="87"/>
      <c r="O131" s="75"/>
    </row>
    <row r="132" spans="1:37" ht="15" customHeight="1">
      <c r="A132" s="84" t="s">
        <v>83</v>
      </c>
      <c r="B132" s="67" t="s">
        <v>1277</v>
      </c>
      <c r="C132" s="67" t="s">
        <v>1278</v>
      </c>
      <c r="D132" s="67"/>
      <c r="E132" s="86" t="s">
        <v>1033</v>
      </c>
      <c r="F132" s="86"/>
      <c r="G132" s="86"/>
      <c r="H132" s="86"/>
      <c r="I132" s="86" t="s">
        <v>1279</v>
      </c>
      <c r="J132" s="67"/>
      <c r="K132" s="86"/>
      <c r="L132" s="86"/>
      <c r="M132" s="86"/>
      <c r="N132" s="87"/>
      <c r="O132" s="75"/>
    </row>
    <row r="133" spans="1:37" ht="15" customHeight="1">
      <c r="A133" s="84" t="s">
        <v>1280</v>
      </c>
      <c r="B133" s="67" t="s">
        <v>230</v>
      </c>
      <c r="C133" s="67" t="s">
        <v>1281</v>
      </c>
      <c r="D133" s="67" t="s">
        <v>1282</v>
      </c>
      <c r="E133" s="86" t="s">
        <v>1033</v>
      </c>
      <c r="F133" s="86"/>
      <c r="G133" s="86"/>
      <c r="H133" s="86"/>
      <c r="I133" s="100" t="s">
        <v>1101</v>
      </c>
      <c r="J133" s="67"/>
      <c r="K133" s="86"/>
      <c r="L133" s="86"/>
      <c r="M133" s="86"/>
      <c r="N133" s="87"/>
      <c r="O133" s="75"/>
    </row>
    <row r="134" spans="1:37" ht="15" customHeight="1">
      <c r="A134" s="84" t="s">
        <v>1280</v>
      </c>
      <c r="B134" s="67" t="s">
        <v>231</v>
      </c>
      <c r="C134" s="67" t="s">
        <v>1283</v>
      </c>
      <c r="D134" s="67" t="s">
        <v>1282</v>
      </c>
      <c r="E134" s="86" t="s">
        <v>1033</v>
      </c>
      <c r="F134" s="86"/>
      <c r="G134" s="86"/>
      <c r="H134" s="86"/>
      <c r="I134" s="100" t="s">
        <v>1101</v>
      </c>
      <c r="J134" s="67"/>
      <c r="K134" s="86"/>
      <c r="L134" s="86"/>
      <c r="M134" s="86"/>
      <c r="N134" s="87"/>
      <c r="O134" s="75"/>
    </row>
    <row r="135" spans="1:37" ht="15" customHeight="1">
      <c r="A135" s="84" t="s">
        <v>1284</v>
      </c>
      <c r="B135" s="67" t="s">
        <v>232</v>
      </c>
      <c r="C135" s="67" t="s">
        <v>1285</v>
      </c>
      <c r="D135" s="67"/>
      <c r="E135" s="86" t="s">
        <v>1033</v>
      </c>
      <c r="F135" s="86"/>
      <c r="G135" s="86" t="s">
        <v>1043</v>
      </c>
      <c r="H135" s="86"/>
      <c r="I135" s="100" t="s">
        <v>1101</v>
      </c>
      <c r="J135" s="67"/>
      <c r="K135" s="86"/>
      <c r="L135" s="86"/>
      <c r="M135" s="86"/>
      <c r="N135" s="87"/>
      <c r="O135" s="75"/>
    </row>
    <row r="136" spans="1:37" ht="15" customHeight="1">
      <c r="A136" s="84" t="s">
        <v>1280</v>
      </c>
      <c r="B136" s="67" t="s">
        <v>233</v>
      </c>
      <c r="C136" s="67" t="s">
        <v>1286</v>
      </c>
      <c r="D136" s="67" t="s">
        <v>1282</v>
      </c>
      <c r="E136" s="86" t="s">
        <v>1033</v>
      </c>
      <c r="F136" s="86"/>
      <c r="G136" s="86"/>
      <c r="H136" s="86"/>
      <c r="I136" s="101" t="s">
        <v>1287</v>
      </c>
      <c r="J136" s="67"/>
      <c r="K136" s="86"/>
      <c r="L136" s="86"/>
      <c r="M136" s="86"/>
      <c r="N136" s="87"/>
      <c r="O136" s="75"/>
    </row>
    <row r="137" spans="1:37" s="83" customFormat="1" ht="20.149999999999999" customHeight="1">
      <c r="A137" s="84" t="s">
        <v>83</v>
      </c>
      <c r="B137" s="67" t="s">
        <v>234</v>
      </c>
      <c r="C137" s="67" t="s">
        <v>1288</v>
      </c>
      <c r="D137" s="67"/>
      <c r="E137" s="86" t="s">
        <v>1033</v>
      </c>
      <c r="F137" s="86"/>
      <c r="G137" s="86"/>
      <c r="H137" s="86"/>
      <c r="I137" s="86" t="s">
        <v>1289</v>
      </c>
      <c r="J137" s="67"/>
      <c r="K137" s="86"/>
      <c r="L137" s="86"/>
      <c r="M137" s="86"/>
      <c r="N137" s="87"/>
      <c r="O137" s="75" t="s">
        <v>1125</v>
      </c>
      <c r="P137" s="71"/>
      <c r="Q137" s="71"/>
      <c r="R137" s="71"/>
      <c r="S137" s="71"/>
      <c r="T137" s="71"/>
      <c r="U137" s="71"/>
      <c r="V137" s="71"/>
      <c r="W137" s="71"/>
      <c r="X137" s="71"/>
      <c r="Y137" s="71"/>
      <c r="Z137" s="71"/>
      <c r="AA137" s="71"/>
      <c r="AB137" s="71"/>
      <c r="AC137" s="71"/>
      <c r="AK137" s="71"/>
    </row>
    <row r="138" spans="1:37" ht="15" customHeight="1">
      <c r="A138" s="84" t="s">
        <v>1290</v>
      </c>
      <c r="B138" s="67" t="s">
        <v>235</v>
      </c>
      <c r="C138" s="67" t="s">
        <v>1291</v>
      </c>
      <c r="D138" s="67"/>
      <c r="E138" s="86" t="s">
        <v>1033</v>
      </c>
      <c r="F138" s="86"/>
      <c r="G138" s="86"/>
      <c r="H138" s="86"/>
      <c r="I138" s="86" t="s">
        <v>1287</v>
      </c>
      <c r="J138" s="67"/>
      <c r="K138" s="86" t="s">
        <v>1252</v>
      </c>
      <c r="L138" s="86" t="s">
        <v>1253</v>
      </c>
      <c r="M138" s="86"/>
      <c r="N138" s="87"/>
      <c r="O138" s="75"/>
    </row>
    <row r="139" spans="1:37" ht="15" customHeight="1" thickBot="1">
      <c r="A139" s="84" t="s">
        <v>83</v>
      </c>
      <c r="B139" s="67" t="s">
        <v>236</v>
      </c>
      <c r="C139" s="67" t="s">
        <v>1292</v>
      </c>
      <c r="D139" s="67"/>
      <c r="E139" s="86" t="s">
        <v>1033</v>
      </c>
      <c r="F139" s="86"/>
      <c r="G139" s="86"/>
      <c r="H139" s="86"/>
      <c r="I139" s="86" t="s">
        <v>1293</v>
      </c>
      <c r="J139" s="67"/>
      <c r="K139" s="86"/>
      <c r="L139" s="86"/>
      <c r="M139" s="86"/>
      <c r="N139" s="87"/>
      <c r="O139" s="75"/>
    </row>
    <row r="140" spans="1:37" ht="15" customHeight="1" thickBot="1">
      <c r="A140" s="93" t="s">
        <v>1075</v>
      </c>
      <c r="B140" s="97" t="s">
        <v>1261</v>
      </c>
      <c r="C140" s="94"/>
      <c r="D140" s="94"/>
      <c r="E140" s="94"/>
      <c r="F140" s="94"/>
      <c r="G140" s="94"/>
      <c r="H140" s="94"/>
      <c r="I140" s="94"/>
      <c r="J140" s="94"/>
      <c r="K140" s="94"/>
      <c r="L140" s="94"/>
      <c r="M140" s="94"/>
      <c r="N140" s="95"/>
      <c r="O140" s="75"/>
    </row>
    <row r="141" spans="1:37" s="83" customFormat="1" ht="20.149999999999999" customHeight="1" thickBot="1">
      <c r="A141" s="93" t="s">
        <v>1075</v>
      </c>
      <c r="B141" s="94" t="s">
        <v>1099</v>
      </c>
      <c r="C141" s="94" t="s">
        <v>1294</v>
      </c>
      <c r="D141" s="94"/>
      <c r="E141" s="94"/>
      <c r="F141" s="94"/>
      <c r="G141" s="94"/>
      <c r="H141" s="94"/>
      <c r="I141" s="94"/>
      <c r="J141" s="94"/>
      <c r="K141" s="94"/>
      <c r="L141" s="94"/>
      <c r="M141" s="94"/>
      <c r="N141" s="95"/>
      <c r="O141" s="75"/>
      <c r="P141" s="71"/>
      <c r="Q141" s="71"/>
      <c r="R141" s="71"/>
      <c r="S141" s="71"/>
      <c r="T141" s="71"/>
      <c r="U141" s="71"/>
      <c r="V141" s="71"/>
      <c r="W141" s="71"/>
      <c r="X141" s="71"/>
      <c r="Y141" s="71"/>
      <c r="Z141" s="71"/>
      <c r="AA141" s="71"/>
      <c r="AB141" s="71"/>
      <c r="AC141" s="71"/>
      <c r="AK141" s="71"/>
    </row>
    <row r="142" spans="1:37" s="83" customFormat="1" ht="20.149999999999999" customHeight="1" thickBot="1">
      <c r="A142" s="79" t="s">
        <v>1037</v>
      </c>
      <c r="B142" s="96" t="s">
        <v>1295</v>
      </c>
      <c r="C142" s="80" t="s">
        <v>1296</v>
      </c>
      <c r="D142" s="80"/>
      <c r="E142" s="80"/>
      <c r="F142" s="80"/>
      <c r="G142" s="80"/>
      <c r="H142" s="80"/>
      <c r="I142" s="80" t="s">
        <v>1297</v>
      </c>
      <c r="J142" s="80"/>
      <c r="K142" s="80"/>
      <c r="L142" s="80"/>
      <c r="M142" s="80"/>
      <c r="N142" s="81"/>
      <c r="O142" s="75"/>
      <c r="P142" s="71"/>
      <c r="Q142" s="71"/>
      <c r="R142" s="71"/>
      <c r="S142" s="71"/>
      <c r="T142" s="71"/>
      <c r="U142" s="71"/>
      <c r="V142" s="71"/>
      <c r="W142" s="71"/>
      <c r="X142" s="71"/>
      <c r="Y142" s="71"/>
      <c r="Z142" s="71"/>
      <c r="AA142" s="71"/>
      <c r="AB142" s="71"/>
      <c r="AC142" s="71"/>
      <c r="AK142" s="71"/>
    </row>
    <row r="143" spans="1:37" s="83" customFormat="1" ht="20.149999999999999" customHeight="1" thickBot="1">
      <c r="A143" s="84" t="s">
        <v>1102</v>
      </c>
      <c r="B143" s="67" t="s">
        <v>1298</v>
      </c>
      <c r="C143" s="67" t="s">
        <v>1299</v>
      </c>
      <c r="D143" s="67"/>
      <c r="E143" s="67"/>
      <c r="F143" s="67"/>
      <c r="G143" s="67"/>
      <c r="H143" s="67"/>
      <c r="I143" s="67"/>
      <c r="J143" s="67"/>
      <c r="K143" s="67"/>
      <c r="L143" s="67"/>
      <c r="M143" s="67"/>
      <c r="N143" s="67"/>
      <c r="O143" s="75"/>
      <c r="P143" s="71"/>
      <c r="Q143" s="71"/>
      <c r="R143" s="71"/>
      <c r="S143" s="71"/>
      <c r="T143" s="71"/>
      <c r="U143" s="71"/>
      <c r="V143" s="71"/>
      <c r="W143" s="71"/>
      <c r="X143" s="71"/>
      <c r="Y143" s="71"/>
      <c r="Z143" s="71"/>
      <c r="AA143" s="71"/>
      <c r="AB143" s="71"/>
      <c r="AC143" s="71"/>
      <c r="AK143" s="71"/>
    </row>
    <row r="144" spans="1:37" ht="15" customHeight="1" thickBot="1">
      <c r="A144" s="79" t="s">
        <v>1037</v>
      </c>
      <c r="B144" s="96" t="s">
        <v>1300</v>
      </c>
      <c r="C144" s="80" t="s">
        <v>1301</v>
      </c>
      <c r="D144" s="80"/>
      <c r="E144" s="80"/>
      <c r="F144" s="80"/>
      <c r="G144" s="80"/>
      <c r="H144" s="80"/>
      <c r="I144" s="80" t="s">
        <v>1302</v>
      </c>
      <c r="J144" s="80"/>
      <c r="K144" s="80"/>
      <c r="L144" s="80"/>
      <c r="M144" s="80"/>
      <c r="N144" s="81"/>
      <c r="O144" s="75"/>
    </row>
    <row r="145" spans="1:37" ht="15" customHeight="1">
      <c r="A145" s="84" t="s">
        <v>1073</v>
      </c>
      <c r="B145" s="67" t="s">
        <v>240</v>
      </c>
      <c r="C145" s="67" t="s">
        <v>1303</v>
      </c>
      <c r="D145" s="67"/>
      <c r="E145" s="86" t="s">
        <v>1033</v>
      </c>
      <c r="F145" s="86"/>
      <c r="G145" s="86" t="s">
        <v>1043</v>
      </c>
      <c r="H145" s="86"/>
      <c r="I145" s="86"/>
      <c r="J145" s="67"/>
      <c r="K145" s="86"/>
      <c r="L145" s="86"/>
      <c r="M145" s="86"/>
      <c r="N145" s="87"/>
      <c r="O145" s="75"/>
    </row>
    <row r="146" spans="1:37" ht="15" customHeight="1">
      <c r="A146" s="84" t="s">
        <v>83</v>
      </c>
      <c r="B146" s="67" t="s">
        <v>1304</v>
      </c>
      <c r="C146" s="67" t="s">
        <v>1305</v>
      </c>
      <c r="D146" s="67"/>
      <c r="E146" s="86" t="s">
        <v>1033</v>
      </c>
      <c r="F146" s="86"/>
      <c r="G146" s="86" t="s">
        <v>1043</v>
      </c>
      <c r="H146" s="86"/>
      <c r="I146" s="86" t="s">
        <v>1306</v>
      </c>
      <c r="J146" s="67"/>
      <c r="K146" s="86"/>
      <c r="L146" s="86"/>
      <c r="M146" s="86"/>
      <c r="N146" s="87"/>
      <c r="O146" s="75"/>
    </row>
    <row r="147" spans="1:37" ht="15" customHeight="1">
      <c r="A147" s="84" t="s">
        <v>1112</v>
      </c>
      <c r="B147" s="67" t="s">
        <v>1307</v>
      </c>
      <c r="C147" s="67" t="s">
        <v>1308</v>
      </c>
      <c r="D147" s="67" t="s">
        <v>1115</v>
      </c>
      <c r="E147" s="86" t="s">
        <v>1033</v>
      </c>
      <c r="F147" s="86"/>
      <c r="G147" s="86"/>
      <c r="H147" s="86"/>
      <c r="I147" s="86" t="s">
        <v>1306</v>
      </c>
      <c r="J147" s="67"/>
      <c r="K147" s="85" t="s">
        <v>1116</v>
      </c>
      <c r="L147" s="85" t="s">
        <v>1117</v>
      </c>
      <c r="M147" s="86"/>
      <c r="N147" s="87"/>
      <c r="O147" s="75"/>
    </row>
    <row r="148" spans="1:37" ht="15" customHeight="1">
      <c r="A148" s="84" t="s">
        <v>121</v>
      </c>
      <c r="B148" s="67" t="s">
        <v>1309</v>
      </c>
      <c r="C148" s="67" t="s">
        <v>1119</v>
      </c>
      <c r="D148" s="67"/>
      <c r="E148" s="86"/>
      <c r="F148" s="86"/>
      <c r="G148" s="86"/>
      <c r="H148" s="86"/>
      <c r="I148" s="86"/>
      <c r="J148" s="67"/>
      <c r="K148" s="86"/>
      <c r="L148" s="86"/>
      <c r="M148" s="86" t="s">
        <v>1310</v>
      </c>
      <c r="N148" s="87"/>
      <c r="O148" s="75"/>
    </row>
    <row r="149" spans="1:37" ht="15" customHeight="1">
      <c r="A149" s="84" t="s">
        <v>119</v>
      </c>
      <c r="B149" s="67" t="s">
        <v>241</v>
      </c>
      <c r="C149" s="67" t="s">
        <v>1311</v>
      </c>
      <c r="D149" s="67"/>
      <c r="E149" s="86" t="s">
        <v>1033</v>
      </c>
      <c r="F149" s="86"/>
      <c r="G149" s="86"/>
      <c r="H149" s="86"/>
      <c r="I149" s="86"/>
      <c r="J149" s="67"/>
      <c r="K149" s="85" t="s">
        <v>1116</v>
      </c>
      <c r="L149" s="85" t="s">
        <v>1117</v>
      </c>
      <c r="M149" s="86"/>
      <c r="N149" s="87"/>
      <c r="O149" s="75"/>
    </row>
    <row r="150" spans="1:37" ht="15" customHeight="1">
      <c r="A150" s="84" t="s">
        <v>121</v>
      </c>
      <c r="B150" s="67" t="s">
        <v>242</v>
      </c>
      <c r="C150" s="67" t="s">
        <v>1119</v>
      </c>
      <c r="D150" s="67"/>
      <c r="E150" s="86"/>
      <c r="F150" s="86"/>
      <c r="G150" s="86"/>
      <c r="H150" s="86"/>
      <c r="I150" s="86"/>
      <c r="J150" s="67"/>
      <c r="K150" s="86"/>
      <c r="L150" s="86"/>
      <c r="M150" s="86" t="s">
        <v>1312</v>
      </c>
      <c r="N150" s="87"/>
      <c r="O150" s="75"/>
    </row>
    <row r="151" spans="1:37" ht="15" customHeight="1">
      <c r="A151" s="84" t="s">
        <v>119</v>
      </c>
      <c r="B151" s="67" t="s">
        <v>1313</v>
      </c>
      <c r="C151" s="67" t="s">
        <v>1314</v>
      </c>
      <c r="D151" s="67"/>
      <c r="E151" s="86" t="s">
        <v>1033</v>
      </c>
      <c r="F151" s="86"/>
      <c r="G151" s="86"/>
      <c r="H151" s="86"/>
      <c r="I151" s="86"/>
      <c r="J151" s="67"/>
      <c r="K151" s="85" t="s">
        <v>1116</v>
      </c>
      <c r="L151" s="85" t="s">
        <v>1117</v>
      </c>
      <c r="M151" s="86"/>
      <c r="N151" s="87"/>
      <c r="O151" s="75"/>
    </row>
    <row r="152" spans="1:37" s="83" customFormat="1" ht="20.149999999999999" customHeight="1">
      <c r="A152" s="84" t="s">
        <v>121</v>
      </c>
      <c r="B152" s="67" t="s">
        <v>1315</v>
      </c>
      <c r="C152" s="67" t="s">
        <v>1316</v>
      </c>
      <c r="D152" s="67"/>
      <c r="E152" s="86"/>
      <c r="F152" s="86"/>
      <c r="G152" s="86"/>
      <c r="H152" s="86"/>
      <c r="I152" s="86"/>
      <c r="J152" s="67"/>
      <c r="K152" s="86"/>
      <c r="L152" s="86"/>
      <c r="M152" s="86" t="s">
        <v>1317</v>
      </c>
      <c r="N152" s="87"/>
      <c r="O152" s="75"/>
      <c r="P152" s="71"/>
      <c r="Q152" s="71"/>
      <c r="R152" s="71"/>
      <c r="S152" s="71"/>
      <c r="T152" s="71"/>
      <c r="U152" s="71"/>
      <c r="V152" s="71"/>
      <c r="W152" s="71"/>
      <c r="X152" s="71"/>
      <c r="Y152" s="71"/>
      <c r="Z152" s="71"/>
      <c r="AA152" s="71"/>
      <c r="AB152" s="71"/>
      <c r="AC152" s="71"/>
      <c r="AK152" s="71"/>
    </row>
    <row r="153" spans="1:37" ht="15" customHeight="1">
      <c r="A153" s="84" t="s">
        <v>119</v>
      </c>
      <c r="B153" s="67" t="s">
        <v>244</v>
      </c>
      <c r="C153" s="67" t="s">
        <v>1318</v>
      </c>
      <c r="D153" s="67"/>
      <c r="E153" s="86" t="s">
        <v>1033</v>
      </c>
      <c r="F153" s="86"/>
      <c r="G153" s="86"/>
      <c r="H153" s="86"/>
      <c r="I153" s="86"/>
      <c r="J153" s="67"/>
      <c r="K153" s="85" t="s">
        <v>1116</v>
      </c>
      <c r="L153" s="85" t="s">
        <v>1117</v>
      </c>
      <c r="M153" s="86"/>
      <c r="N153" s="87"/>
      <c r="O153" s="75"/>
    </row>
    <row r="154" spans="1:37" ht="15" customHeight="1" thickBot="1">
      <c r="A154" s="84" t="s">
        <v>119</v>
      </c>
      <c r="B154" s="67" t="s">
        <v>245</v>
      </c>
      <c r="C154" s="67" t="s">
        <v>1319</v>
      </c>
      <c r="D154" s="67"/>
      <c r="E154" s="86" t="s">
        <v>1033</v>
      </c>
      <c r="F154" s="86"/>
      <c r="G154" s="86"/>
      <c r="H154" s="86"/>
      <c r="I154" s="86"/>
      <c r="J154" s="67"/>
      <c r="K154" s="85" t="s">
        <v>1116</v>
      </c>
      <c r="L154" s="85" t="s">
        <v>1117</v>
      </c>
      <c r="M154" s="86"/>
      <c r="N154" s="87"/>
      <c r="O154" s="75"/>
    </row>
    <row r="155" spans="1:37" ht="15" customHeight="1" thickBot="1">
      <c r="A155" s="93" t="s">
        <v>1075</v>
      </c>
      <c r="B155" s="97" t="s">
        <v>1300</v>
      </c>
      <c r="C155" s="94"/>
      <c r="D155" s="94"/>
      <c r="E155" s="94"/>
      <c r="F155" s="94"/>
      <c r="G155" s="94"/>
      <c r="H155" s="94"/>
      <c r="I155" s="94"/>
      <c r="J155" s="94"/>
      <c r="K155" s="94"/>
      <c r="L155" s="94"/>
      <c r="M155" s="94"/>
      <c r="N155" s="95"/>
      <c r="O155" s="75"/>
    </row>
    <row r="156" spans="1:37" ht="15" customHeight="1" thickBot="1">
      <c r="A156" s="79" t="s">
        <v>1037</v>
      </c>
      <c r="B156" s="96" t="s">
        <v>1320</v>
      </c>
      <c r="C156" s="80" t="s">
        <v>1321</v>
      </c>
      <c r="D156" s="80"/>
      <c r="E156" s="80"/>
      <c r="F156" s="80"/>
      <c r="G156" s="80"/>
      <c r="H156" s="80"/>
      <c r="I156" s="80" t="s">
        <v>1322</v>
      </c>
      <c r="J156" s="80"/>
      <c r="K156" s="80"/>
      <c r="L156" s="80"/>
      <c r="M156" s="80"/>
      <c r="N156" s="81"/>
      <c r="O156" s="75"/>
    </row>
    <row r="157" spans="1:37" ht="15" customHeight="1">
      <c r="A157" s="84" t="s">
        <v>1073</v>
      </c>
      <c r="B157" s="67" t="s">
        <v>248</v>
      </c>
      <c r="C157" s="67" t="s">
        <v>1323</v>
      </c>
      <c r="D157" s="67"/>
      <c r="E157" s="86" t="s">
        <v>1033</v>
      </c>
      <c r="F157" s="86"/>
      <c r="G157" s="86" t="s">
        <v>1043</v>
      </c>
      <c r="H157" s="86"/>
      <c r="I157" s="86"/>
      <c r="J157" s="67"/>
      <c r="K157" s="86"/>
      <c r="L157" s="86"/>
      <c r="M157" s="86"/>
      <c r="N157" s="87"/>
      <c r="O157" s="75"/>
    </row>
    <row r="158" spans="1:37" ht="15" customHeight="1">
      <c r="A158" s="84" t="s">
        <v>83</v>
      </c>
      <c r="B158" s="67" t="s">
        <v>1324</v>
      </c>
      <c r="C158" s="67" t="s">
        <v>1325</v>
      </c>
      <c r="D158" s="67"/>
      <c r="E158" s="86" t="s">
        <v>1033</v>
      </c>
      <c r="F158" s="86"/>
      <c r="G158" s="86" t="s">
        <v>1043</v>
      </c>
      <c r="H158" s="86"/>
      <c r="I158" s="86" t="s">
        <v>1326</v>
      </c>
      <c r="J158" s="67"/>
      <c r="K158" s="86"/>
      <c r="L158" s="86"/>
      <c r="M158" s="86"/>
      <c r="N158" s="87"/>
      <c r="O158" s="75" t="s">
        <v>1125</v>
      </c>
    </row>
    <row r="159" spans="1:37" ht="15" customHeight="1">
      <c r="A159" s="84" t="s">
        <v>1112</v>
      </c>
      <c r="B159" s="67" t="s">
        <v>1327</v>
      </c>
      <c r="C159" s="67" t="s">
        <v>1328</v>
      </c>
      <c r="D159" s="67" t="s">
        <v>1115</v>
      </c>
      <c r="E159" s="86" t="s">
        <v>1033</v>
      </c>
      <c r="F159" s="86"/>
      <c r="G159" s="86"/>
      <c r="H159" s="86"/>
      <c r="I159" s="86" t="s">
        <v>1326</v>
      </c>
      <c r="J159" s="67"/>
      <c r="K159" s="85" t="s">
        <v>1116</v>
      </c>
      <c r="L159" s="85" t="s">
        <v>1117</v>
      </c>
      <c r="M159" s="86"/>
      <c r="N159" s="87"/>
      <c r="O159" s="75"/>
    </row>
    <row r="160" spans="1:37" ht="15" customHeight="1">
      <c r="A160" s="84" t="s">
        <v>121</v>
      </c>
      <c r="B160" s="67" t="s">
        <v>1329</v>
      </c>
      <c r="C160" s="67" t="s">
        <v>1119</v>
      </c>
      <c r="D160" s="67"/>
      <c r="E160" s="86"/>
      <c r="F160" s="86"/>
      <c r="G160" s="86"/>
      <c r="H160" s="86"/>
      <c r="I160" s="86"/>
      <c r="J160" s="67"/>
      <c r="K160" s="86"/>
      <c r="L160" s="86"/>
      <c r="M160" s="86" t="s">
        <v>1330</v>
      </c>
      <c r="N160" s="87"/>
      <c r="O160" s="75"/>
    </row>
    <row r="161" spans="1:37" ht="15" customHeight="1">
      <c r="A161" s="84" t="s">
        <v>119</v>
      </c>
      <c r="B161" s="67" t="s">
        <v>249</v>
      </c>
      <c r="C161" s="67" t="s">
        <v>1331</v>
      </c>
      <c r="D161" s="67"/>
      <c r="E161" s="86" t="s">
        <v>1033</v>
      </c>
      <c r="F161" s="86"/>
      <c r="G161" s="86"/>
      <c r="H161" s="86"/>
      <c r="I161" s="86"/>
      <c r="J161" s="67"/>
      <c r="K161" s="85" t="s">
        <v>1116</v>
      </c>
      <c r="L161" s="85" t="s">
        <v>1117</v>
      </c>
      <c r="M161" s="86"/>
      <c r="N161" s="87"/>
      <c r="O161" s="75"/>
    </row>
    <row r="162" spans="1:37" ht="15" customHeight="1">
      <c r="A162" s="84" t="s">
        <v>121</v>
      </c>
      <c r="B162" s="67" t="s">
        <v>250</v>
      </c>
      <c r="C162" s="67" t="s">
        <v>1119</v>
      </c>
      <c r="D162" s="67"/>
      <c r="E162" s="86"/>
      <c r="F162" s="86"/>
      <c r="G162" s="86"/>
      <c r="H162" s="86"/>
      <c r="I162" s="86"/>
      <c r="J162" s="67"/>
      <c r="K162" s="86"/>
      <c r="L162" s="86"/>
      <c r="M162" s="86" t="s">
        <v>1332</v>
      </c>
      <c r="N162" s="87"/>
      <c r="O162" s="75"/>
    </row>
    <row r="163" spans="1:37" ht="15" customHeight="1">
      <c r="A163" s="84" t="s">
        <v>119</v>
      </c>
      <c r="B163" s="67" t="s">
        <v>1333</v>
      </c>
      <c r="C163" s="67" t="s">
        <v>1334</v>
      </c>
      <c r="D163" s="67"/>
      <c r="E163" s="86" t="s">
        <v>1033</v>
      </c>
      <c r="F163" s="86"/>
      <c r="G163" s="86"/>
      <c r="H163" s="86"/>
      <c r="I163" s="86"/>
      <c r="J163" s="67"/>
      <c r="K163" s="85" t="s">
        <v>1116</v>
      </c>
      <c r="L163" s="85" t="s">
        <v>1117</v>
      </c>
      <c r="M163" s="86"/>
      <c r="N163" s="87"/>
      <c r="O163" s="75"/>
    </row>
    <row r="164" spans="1:37" s="83" customFormat="1" ht="20.149999999999999" customHeight="1">
      <c r="A164" s="84" t="s">
        <v>121</v>
      </c>
      <c r="B164" s="67" t="s">
        <v>1335</v>
      </c>
      <c r="C164" s="67" t="s">
        <v>1316</v>
      </c>
      <c r="D164" s="67"/>
      <c r="E164" s="86"/>
      <c r="F164" s="86"/>
      <c r="G164" s="86"/>
      <c r="H164" s="86"/>
      <c r="I164" s="86"/>
      <c r="J164" s="67"/>
      <c r="K164" s="86"/>
      <c r="L164" s="86"/>
      <c r="M164" s="86" t="s">
        <v>1336</v>
      </c>
      <c r="N164" s="87"/>
      <c r="O164" s="75"/>
      <c r="P164" s="71"/>
      <c r="Q164" s="71"/>
      <c r="R164" s="71"/>
      <c r="S164" s="71"/>
      <c r="T164" s="71"/>
      <c r="U164" s="71"/>
      <c r="V164" s="71"/>
      <c r="W164" s="71"/>
      <c r="X164" s="71"/>
      <c r="Y164" s="71"/>
      <c r="Z164" s="71"/>
      <c r="AA164" s="71"/>
      <c r="AB164" s="71"/>
      <c r="AC164" s="71"/>
      <c r="AK164" s="71"/>
    </row>
    <row r="165" spans="1:37" ht="15" customHeight="1">
      <c r="A165" s="84" t="s">
        <v>119</v>
      </c>
      <c r="B165" s="67" t="s">
        <v>252</v>
      </c>
      <c r="C165" s="67" t="s">
        <v>1337</v>
      </c>
      <c r="D165" s="67"/>
      <c r="E165" s="86" t="s">
        <v>1033</v>
      </c>
      <c r="F165" s="86"/>
      <c r="G165" s="86"/>
      <c r="H165" s="86"/>
      <c r="I165" s="86"/>
      <c r="J165" s="67"/>
      <c r="K165" s="85" t="s">
        <v>1116</v>
      </c>
      <c r="L165" s="85" t="s">
        <v>1117</v>
      </c>
      <c r="M165" s="86"/>
      <c r="N165" s="87"/>
      <c r="O165" s="75"/>
    </row>
    <row r="166" spans="1:37" ht="15" customHeight="1" thickBot="1">
      <c r="A166" s="84" t="s">
        <v>119</v>
      </c>
      <c r="B166" s="67" t="s">
        <v>253</v>
      </c>
      <c r="C166" s="67" t="s">
        <v>1338</v>
      </c>
      <c r="D166" s="67"/>
      <c r="E166" s="86" t="s">
        <v>1033</v>
      </c>
      <c r="F166" s="86"/>
      <c r="G166" s="86"/>
      <c r="H166" s="86"/>
      <c r="I166" s="86"/>
      <c r="J166" s="67"/>
      <c r="K166" s="85" t="s">
        <v>1116</v>
      </c>
      <c r="L166" s="85" t="s">
        <v>1117</v>
      </c>
      <c r="M166" s="86"/>
      <c r="N166" s="87"/>
      <c r="O166" s="75"/>
    </row>
    <row r="167" spans="1:37" ht="15" customHeight="1" thickBot="1">
      <c r="A167" s="93" t="s">
        <v>1075</v>
      </c>
      <c r="B167" s="97" t="s">
        <v>1320</v>
      </c>
      <c r="C167" s="94"/>
      <c r="D167" s="94"/>
      <c r="E167" s="94"/>
      <c r="F167" s="94"/>
      <c r="G167" s="94"/>
      <c r="H167" s="94"/>
      <c r="I167" s="94"/>
      <c r="J167" s="94"/>
      <c r="K167" s="94"/>
      <c r="L167" s="94"/>
      <c r="M167" s="94"/>
      <c r="N167" s="95"/>
      <c r="O167" s="75"/>
    </row>
    <row r="168" spans="1:37" ht="15" customHeight="1" thickBot="1">
      <c r="A168" s="79" t="s">
        <v>1037</v>
      </c>
      <c r="B168" s="96" t="s">
        <v>1339</v>
      </c>
      <c r="C168" s="80" t="s">
        <v>1245</v>
      </c>
      <c r="D168" s="80"/>
      <c r="E168" s="80"/>
      <c r="F168" s="80"/>
      <c r="G168" s="80"/>
      <c r="H168" s="80"/>
      <c r="I168" s="80" t="s">
        <v>1340</v>
      </c>
      <c r="J168" s="80"/>
      <c r="K168" s="80"/>
      <c r="L168" s="80"/>
      <c r="M168" s="80"/>
      <c r="N168" s="81"/>
      <c r="O168" s="75" t="s">
        <v>1125</v>
      </c>
    </row>
    <row r="169" spans="1:37" ht="15" customHeight="1">
      <c r="A169" s="84" t="s">
        <v>1247</v>
      </c>
      <c r="B169" s="67" t="s">
        <v>255</v>
      </c>
      <c r="C169" s="67" t="s">
        <v>1341</v>
      </c>
      <c r="D169" s="67"/>
      <c r="E169" s="86" t="s">
        <v>1033</v>
      </c>
      <c r="F169" s="86"/>
      <c r="G169" s="86" t="s">
        <v>1043</v>
      </c>
      <c r="H169" s="86"/>
      <c r="I169" s="100" t="s">
        <v>1297</v>
      </c>
      <c r="J169" s="67"/>
      <c r="K169" s="86"/>
      <c r="L169" s="86"/>
      <c r="M169" s="86"/>
      <c r="N169" s="87"/>
      <c r="O169" s="75" t="s">
        <v>1125</v>
      </c>
    </row>
    <row r="170" spans="1:37" ht="15" customHeight="1">
      <c r="A170" s="84" t="s">
        <v>1249</v>
      </c>
      <c r="B170" s="67" t="s">
        <v>257</v>
      </c>
      <c r="C170" s="67" t="s">
        <v>1342</v>
      </c>
      <c r="D170" s="67"/>
      <c r="E170" s="86" t="s">
        <v>1033</v>
      </c>
      <c r="F170" s="86"/>
      <c r="G170" s="86"/>
      <c r="H170" s="86"/>
      <c r="I170" s="86" t="s">
        <v>1343</v>
      </c>
      <c r="J170" s="67"/>
      <c r="K170" s="86" t="s">
        <v>1252</v>
      </c>
      <c r="L170" s="86" t="s">
        <v>1253</v>
      </c>
      <c r="M170" s="86"/>
      <c r="N170" s="87"/>
      <c r="O170" s="75"/>
    </row>
    <row r="171" spans="1:37" ht="15" customHeight="1">
      <c r="A171" s="84" t="s">
        <v>83</v>
      </c>
      <c r="B171" s="67" t="s">
        <v>259</v>
      </c>
      <c r="C171" s="67" t="s">
        <v>1254</v>
      </c>
      <c r="D171" s="67"/>
      <c r="E171" s="86" t="s">
        <v>1033</v>
      </c>
      <c r="F171" s="86"/>
      <c r="G171" s="86"/>
      <c r="H171" s="86"/>
      <c r="I171" s="86" t="s">
        <v>1344</v>
      </c>
      <c r="J171" s="67"/>
      <c r="K171" s="86"/>
      <c r="L171" s="86"/>
      <c r="M171" s="86"/>
      <c r="N171" s="87"/>
      <c r="O171" s="75"/>
    </row>
    <row r="172" spans="1:37" ht="15" customHeight="1">
      <c r="A172" s="84" t="s">
        <v>1256</v>
      </c>
      <c r="B172" s="67" t="s">
        <v>260</v>
      </c>
      <c r="C172" s="67" t="s">
        <v>1345</v>
      </c>
      <c r="D172" s="67"/>
      <c r="E172" s="86" t="s">
        <v>1033</v>
      </c>
      <c r="F172" s="86"/>
      <c r="G172" s="86"/>
      <c r="H172" s="86"/>
      <c r="I172" s="86" t="s">
        <v>1346</v>
      </c>
      <c r="J172" s="67"/>
      <c r="K172" s="86" t="s">
        <v>1252</v>
      </c>
      <c r="L172" s="86" t="s">
        <v>1253</v>
      </c>
      <c r="M172" s="86"/>
      <c r="N172" s="87"/>
      <c r="O172" s="75"/>
    </row>
    <row r="173" spans="1:37" ht="15" customHeight="1" thickBot="1">
      <c r="A173" s="84" t="s">
        <v>83</v>
      </c>
      <c r="B173" s="67" t="s">
        <v>262</v>
      </c>
      <c r="C173" s="67" t="s">
        <v>1259</v>
      </c>
      <c r="D173" s="67"/>
      <c r="E173" s="86" t="s">
        <v>1033</v>
      </c>
      <c r="F173" s="86"/>
      <c r="G173" s="86"/>
      <c r="H173" s="86"/>
      <c r="I173" s="86" t="s">
        <v>1347</v>
      </c>
      <c r="J173" s="67"/>
      <c r="K173" s="86"/>
      <c r="L173" s="86"/>
      <c r="M173" s="86"/>
      <c r="N173" s="87"/>
      <c r="O173" s="75"/>
    </row>
    <row r="174" spans="1:37" ht="15" customHeight="1" thickBot="1">
      <c r="A174" s="93" t="s">
        <v>1075</v>
      </c>
      <c r="B174" s="97" t="s">
        <v>1339</v>
      </c>
      <c r="C174" s="94"/>
      <c r="D174" s="94"/>
      <c r="E174" s="94"/>
      <c r="F174" s="94"/>
      <c r="G174" s="94"/>
      <c r="H174" s="94"/>
      <c r="I174" s="94"/>
      <c r="J174" s="94"/>
      <c r="K174" s="94"/>
      <c r="L174" s="94"/>
      <c r="M174" s="94"/>
      <c r="N174" s="95"/>
      <c r="O174" s="75"/>
    </row>
    <row r="175" spans="1:37" ht="15" customHeight="1" thickBot="1">
      <c r="A175" s="79" t="s">
        <v>1037</v>
      </c>
      <c r="B175" s="96" t="s">
        <v>1348</v>
      </c>
      <c r="C175" s="80" t="s">
        <v>1262</v>
      </c>
      <c r="D175" s="80"/>
      <c r="E175" s="80"/>
      <c r="F175" s="80"/>
      <c r="G175" s="80"/>
      <c r="H175" s="80"/>
      <c r="I175" s="80" t="s">
        <v>1340</v>
      </c>
      <c r="J175" s="80"/>
      <c r="K175" s="80"/>
      <c r="L175" s="80"/>
      <c r="M175" s="80"/>
      <c r="N175" s="81"/>
      <c r="O175" s="75"/>
    </row>
    <row r="176" spans="1:37" ht="15" customHeight="1">
      <c r="A176" s="84" t="s">
        <v>1263</v>
      </c>
      <c r="B176" s="67" t="s">
        <v>264</v>
      </c>
      <c r="C176" s="67" t="s">
        <v>1349</v>
      </c>
      <c r="D176" s="67"/>
      <c r="E176" s="86" t="s">
        <v>1033</v>
      </c>
      <c r="F176" s="86"/>
      <c r="G176" s="86" t="s">
        <v>1043</v>
      </c>
      <c r="H176" s="86"/>
      <c r="I176" s="100" t="s">
        <v>1297</v>
      </c>
      <c r="J176" s="67"/>
      <c r="K176" s="86"/>
      <c r="L176" s="86"/>
      <c r="M176" s="86"/>
      <c r="N176" s="87"/>
      <c r="O176" s="75"/>
    </row>
    <row r="177" spans="1:37" ht="15" customHeight="1">
      <c r="A177" s="84" t="s">
        <v>83</v>
      </c>
      <c r="B177" s="67" t="s">
        <v>266</v>
      </c>
      <c r="C177" s="67" t="s">
        <v>1265</v>
      </c>
      <c r="D177" s="67"/>
      <c r="E177" s="86" t="s">
        <v>1033</v>
      </c>
      <c r="F177" s="86"/>
      <c r="G177" s="86"/>
      <c r="H177" s="86"/>
      <c r="I177" s="86" t="s">
        <v>1350</v>
      </c>
      <c r="J177" s="67"/>
      <c r="K177" s="86"/>
      <c r="L177" s="86"/>
      <c r="M177" s="86"/>
      <c r="N177" s="87"/>
      <c r="O177" s="75"/>
    </row>
    <row r="178" spans="1:37" ht="15" customHeight="1">
      <c r="A178" s="84" t="s">
        <v>1267</v>
      </c>
      <c r="B178" s="67" t="s">
        <v>267</v>
      </c>
      <c r="C178" s="67" t="s">
        <v>1351</v>
      </c>
      <c r="D178" s="67"/>
      <c r="E178" s="86" t="s">
        <v>1033</v>
      </c>
      <c r="F178" s="86"/>
      <c r="G178" s="86" t="s">
        <v>1043</v>
      </c>
      <c r="H178" s="86"/>
      <c r="I178" s="86" t="s">
        <v>1352</v>
      </c>
      <c r="J178" s="67"/>
      <c r="K178" s="86"/>
      <c r="L178" s="86"/>
      <c r="M178" s="86"/>
      <c r="N178" s="87"/>
      <c r="O178" s="75"/>
    </row>
    <row r="179" spans="1:37" ht="15" customHeight="1">
      <c r="A179" s="84" t="s">
        <v>83</v>
      </c>
      <c r="B179" s="67" t="s">
        <v>269</v>
      </c>
      <c r="C179" s="67" t="s">
        <v>1270</v>
      </c>
      <c r="D179" s="67"/>
      <c r="E179" s="86" t="s">
        <v>1033</v>
      </c>
      <c r="F179" s="86"/>
      <c r="G179" s="86"/>
      <c r="H179" s="86"/>
      <c r="I179" s="86" t="s">
        <v>1353</v>
      </c>
      <c r="J179" s="67"/>
      <c r="K179" s="86"/>
      <c r="L179" s="86"/>
      <c r="M179" s="86"/>
      <c r="N179" s="87"/>
      <c r="O179" s="75"/>
    </row>
    <row r="180" spans="1:37" ht="15" customHeight="1">
      <c r="A180" s="84" t="s">
        <v>1267</v>
      </c>
      <c r="B180" s="67" t="s">
        <v>270</v>
      </c>
      <c r="C180" s="67" t="s">
        <v>1354</v>
      </c>
      <c r="D180" s="67"/>
      <c r="E180" s="86" t="s">
        <v>1033</v>
      </c>
      <c r="F180" s="86"/>
      <c r="G180" s="86" t="s">
        <v>1043</v>
      </c>
      <c r="H180" s="86"/>
      <c r="I180" s="101" t="s">
        <v>1355</v>
      </c>
      <c r="J180" s="67"/>
      <c r="K180" s="86"/>
      <c r="L180" s="86"/>
      <c r="M180" s="86"/>
      <c r="N180" s="87"/>
      <c r="O180" s="75"/>
    </row>
    <row r="181" spans="1:37" ht="15" customHeight="1">
      <c r="A181" s="84" t="s">
        <v>83</v>
      </c>
      <c r="B181" s="67" t="s">
        <v>272</v>
      </c>
      <c r="C181" s="67" t="s">
        <v>1274</v>
      </c>
      <c r="D181" s="67"/>
      <c r="E181" s="86" t="s">
        <v>1033</v>
      </c>
      <c r="F181" s="86"/>
      <c r="G181" s="86"/>
      <c r="H181" s="86"/>
      <c r="I181" s="101" t="s">
        <v>1356</v>
      </c>
      <c r="J181" s="67"/>
      <c r="K181" s="86"/>
      <c r="L181" s="86"/>
      <c r="M181" s="86"/>
      <c r="N181" s="87"/>
      <c r="O181" s="75"/>
    </row>
    <row r="182" spans="1:37" ht="15" customHeight="1">
      <c r="A182" s="84" t="s">
        <v>1263</v>
      </c>
      <c r="B182" s="67" t="s">
        <v>273</v>
      </c>
      <c r="C182" s="67" t="s">
        <v>1357</v>
      </c>
      <c r="D182" s="67"/>
      <c r="E182" s="86" t="s">
        <v>1033</v>
      </c>
      <c r="F182" s="86"/>
      <c r="G182" s="86" t="s">
        <v>1043</v>
      </c>
      <c r="H182" s="86"/>
      <c r="I182" s="100" t="s">
        <v>1297</v>
      </c>
      <c r="J182" s="67"/>
      <c r="K182" s="86"/>
      <c r="L182" s="86"/>
      <c r="M182" s="86"/>
      <c r="N182" s="87"/>
      <c r="O182" s="75"/>
    </row>
    <row r="183" spans="1:37" ht="15" customHeight="1">
      <c r="A183" s="84" t="s">
        <v>83</v>
      </c>
      <c r="B183" s="67" t="s">
        <v>1358</v>
      </c>
      <c r="C183" s="67" t="s">
        <v>1359</v>
      </c>
      <c r="D183" s="67"/>
      <c r="E183" s="86" t="s">
        <v>1033</v>
      </c>
      <c r="F183" s="86"/>
      <c r="G183" s="86"/>
      <c r="H183" s="86"/>
      <c r="I183" s="86" t="s">
        <v>1360</v>
      </c>
      <c r="J183" s="67"/>
      <c r="K183" s="86"/>
      <c r="L183" s="86"/>
      <c r="M183" s="86"/>
      <c r="N183" s="87"/>
      <c r="O183" s="75"/>
    </row>
    <row r="184" spans="1:37" ht="15" customHeight="1">
      <c r="A184" s="84" t="s">
        <v>1361</v>
      </c>
      <c r="B184" s="67" t="s">
        <v>275</v>
      </c>
      <c r="C184" s="67" t="s">
        <v>1281</v>
      </c>
      <c r="D184" s="67" t="s">
        <v>1282</v>
      </c>
      <c r="E184" s="86" t="s">
        <v>1033</v>
      </c>
      <c r="F184" s="86"/>
      <c r="G184" s="86"/>
      <c r="H184" s="86"/>
      <c r="I184" s="100" t="s">
        <v>1297</v>
      </c>
      <c r="J184" s="67"/>
      <c r="K184" s="86"/>
      <c r="L184" s="86"/>
      <c r="M184" s="86"/>
      <c r="N184" s="87"/>
      <c r="O184" s="75"/>
    </row>
    <row r="185" spans="1:37" ht="15" customHeight="1">
      <c r="A185" s="84" t="s">
        <v>1361</v>
      </c>
      <c r="B185" s="67" t="s">
        <v>278</v>
      </c>
      <c r="C185" s="67" t="s">
        <v>1283</v>
      </c>
      <c r="D185" s="67" t="s">
        <v>1282</v>
      </c>
      <c r="E185" s="86" t="s">
        <v>1033</v>
      </c>
      <c r="F185" s="86"/>
      <c r="G185" s="86"/>
      <c r="H185" s="86"/>
      <c r="I185" s="100" t="s">
        <v>1297</v>
      </c>
      <c r="J185" s="67"/>
      <c r="K185" s="86"/>
      <c r="L185" s="86"/>
      <c r="M185" s="86"/>
      <c r="N185" s="87"/>
      <c r="O185" s="75" t="s">
        <v>1125</v>
      </c>
    </row>
    <row r="186" spans="1:37" ht="15" customHeight="1">
      <c r="A186" s="84" t="s">
        <v>1284</v>
      </c>
      <c r="B186" s="67" t="s">
        <v>279</v>
      </c>
      <c r="C186" s="67" t="s">
        <v>1285</v>
      </c>
      <c r="D186" s="67"/>
      <c r="E186" s="86" t="s">
        <v>1033</v>
      </c>
      <c r="F186" s="86"/>
      <c r="G186" s="86" t="s">
        <v>1043</v>
      </c>
      <c r="H186" s="86"/>
      <c r="I186" s="100" t="s">
        <v>1297</v>
      </c>
      <c r="J186" s="67"/>
      <c r="K186" s="86"/>
      <c r="L186" s="86"/>
      <c r="M186" s="86"/>
      <c r="N186" s="87"/>
      <c r="O186" s="75"/>
    </row>
    <row r="187" spans="1:37" ht="15" customHeight="1">
      <c r="A187" s="84" t="s">
        <v>1361</v>
      </c>
      <c r="B187" s="67" t="s">
        <v>280</v>
      </c>
      <c r="C187" s="67" t="s">
        <v>1286</v>
      </c>
      <c r="D187" s="67" t="s">
        <v>1282</v>
      </c>
      <c r="E187" s="86" t="s">
        <v>1033</v>
      </c>
      <c r="F187" s="86"/>
      <c r="G187" s="86"/>
      <c r="H187" s="86"/>
      <c r="I187" s="101" t="s">
        <v>1362</v>
      </c>
      <c r="J187" s="67"/>
      <c r="K187" s="86"/>
      <c r="L187" s="86"/>
      <c r="M187" s="86"/>
      <c r="N187" s="87"/>
      <c r="O187" s="75"/>
    </row>
    <row r="188" spans="1:37" ht="15" customHeight="1">
      <c r="A188" s="84" t="s">
        <v>83</v>
      </c>
      <c r="B188" s="67" t="s">
        <v>281</v>
      </c>
      <c r="C188" s="67" t="s">
        <v>1288</v>
      </c>
      <c r="D188" s="67"/>
      <c r="E188" s="86" t="s">
        <v>1033</v>
      </c>
      <c r="F188" s="86"/>
      <c r="G188" s="86"/>
      <c r="H188" s="86"/>
      <c r="I188" s="86" t="s">
        <v>1363</v>
      </c>
      <c r="J188" s="67"/>
      <c r="K188" s="86"/>
      <c r="L188" s="86"/>
      <c r="M188" s="86"/>
      <c r="N188" s="87"/>
      <c r="O188" s="75"/>
    </row>
    <row r="189" spans="1:37" ht="15" customHeight="1">
      <c r="A189" s="84" t="s">
        <v>1290</v>
      </c>
      <c r="B189" s="67" t="s">
        <v>282</v>
      </c>
      <c r="C189" s="67" t="s">
        <v>1291</v>
      </c>
      <c r="D189" s="67"/>
      <c r="E189" s="86" t="s">
        <v>1033</v>
      </c>
      <c r="F189" s="86"/>
      <c r="G189" s="86"/>
      <c r="H189" s="86"/>
      <c r="I189" s="86" t="s">
        <v>1362</v>
      </c>
      <c r="J189" s="67"/>
      <c r="K189" s="86" t="s">
        <v>1252</v>
      </c>
      <c r="L189" s="86" t="s">
        <v>1253</v>
      </c>
      <c r="M189" s="86"/>
      <c r="N189" s="87"/>
      <c r="O189" s="75"/>
    </row>
    <row r="190" spans="1:37" ht="15" customHeight="1" thickBot="1">
      <c r="A190" s="84" t="s">
        <v>83</v>
      </c>
      <c r="B190" s="67" t="s">
        <v>283</v>
      </c>
      <c r="C190" s="67" t="s">
        <v>1292</v>
      </c>
      <c r="D190" s="67"/>
      <c r="E190" s="86" t="s">
        <v>1033</v>
      </c>
      <c r="F190" s="86"/>
      <c r="G190" s="86"/>
      <c r="H190" s="86"/>
      <c r="I190" s="86" t="s">
        <v>1364</v>
      </c>
      <c r="J190" s="67"/>
      <c r="K190" s="86"/>
      <c r="L190" s="86"/>
      <c r="M190" s="86"/>
      <c r="N190" s="87"/>
      <c r="O190" s="75"/>
    </row>
    <row r="191" spans="1:37" ht="15" customHeight="1" thickBot="1">
      <c r="A191" s="93" t="s">
        <v>1075</v>
      </c>
      <c r="B191" s="97" t="s">
        <v>1348</v>
      </c>
      <c r="C191" s="94"/>
      <c r="D191" s="94"/>
      <c r="E191" s="94"/>
      <c r="F191" s="94"/>
      <c r="G191" s="94"/>
      <c r="H191" s="94"/>
      <c r="I191" s="94"/>
      <c r="J191" s="94"/>
      <c r="K191" s="94"/>
      <c r="L191" s="94"/>
      <c r="M191" s="94"/>
      <c r="N191" s="95"/>
      <c r="O191" s="75"/>
    </row>
    <row r="192" spans="1:37" s="83" customFormat="1" ht="20.149999999999999" customHeight="1" thickBot="1">
      <c r="A192" s="93" t="s">
        <v>1075</v>
      </c>
      <c r="B192" s="94" t="s">
        <v>1295</v>
      </c>
      <c r="C192" s="94" t="s">
        <v>1296</v>
      </c>
      <c r="D192" s="94"/>
      <c r="E192" s="94"/>
      <c r="F192" s="94"/>
      <c r="G192" s="94"/>
      <c r="H192" s="94"/>
      <c r="I192" s="94"/>
      <c r="J192" s="94"/>
      <c r="K192" s="94"/>
      <c r="L192" s="94"/>
      <c r="M192" s="94"/>
      <c r="N192" s="95"/>
      <c r="O192" s="75"/>
      <c r="P192" s="71"/>
      <c r="Q192" s="71"/>
      <c r="R192" s="71"/>
      <c r="S192" s="71"/>
      <c r="T192" s="71"/>
      <c r="U192" s="71"/>
      <c r="V192" s="71"/>
      <c r="W192" s="71"/>
      <c r="X192" s="71"/>
      <c r="Y192" s="71"/>
      <c r="Z192" s="71"/>
      <c r="AA192" s="71"/>
      <c r="AB192" s="71"/>
      <c r="AC192" s="71"/>
      <c r="AK192" s="71"/>
    </row>
    <row r="193" spans="1:37" s="83" customFormat="1" ht="20.149999999999999" customHeight="1" thickBot="1">
      <c r="A193" s="79" t="s">
        <v>1037</v>
      </c>
      <c r="B193" s="96" t="s">
        <v>1365</v>
      </c>
      <c r="C193" s="80" t="s">
        <v>1366</v>
      </c>
      <c r="D193" s="80"/>
      <c r="E193" s="80"/>
      <c r="F193" s="80"/>
      <c r="G193" s="80"/>
      <c r="H193" s="80"/>
      <c r="I193" s="80" t="s">
        <v>1367</v>
      </c>
      <c r="J193" s="80"/>
      <c r="K193" s="80"/>
      <c r="L193" s="80"/>
      <c r="M193" s="80"/>
      <c r="N193" s="81"/>
      <c r="O193" s="75"/>
      <c r="P193" s="71"/>
      <c r="Q193" s="71"/>
      <c r="R193" s="71"/>
      <c r="S193" s="71"/>
      <c r="T193" s="71"/>
      <c r="U193" s="71"/>
      <c r="V193" s="71"/>
      <c r="W193" s="71"/>
      <c r="X193" s="71"/>
      <c r="Y193" s="71"/>
      <c r="Z193" s="71"/>
      <c r="AA193" s="71"/>
      <c r="AB193" s="71"/>
      <c r="AC193" s="71"/>
      <c r="AK193" s="71"/>
    </row>
    <row r="194" spans="1:37" s="83" customFormat="1" ht="20.149999999999999" customHeight="1" thickBot="1">
      <c r="A194" s="84" t="s">
        <v>1102</v>
      </c>
      <c r="B194" s="67" t="s">
        <v>1368</v>
      </c>
      <c r="C194" s="67" t="s">
        <v>1369</v>
      </c>
      <c r="D194" s="67"/>
      <c r="E194" s="67"/>
      <c r="F194" s="67"/>
      <c r="G194" s="67"/>
      <c r="H194" s="67"/>
      <c r="I194" s="67"/>
      <c r="J194" s="67"/>
      <c r="K194" s="67"/>
      <c r="L194" s="67"/>
      <c r="M194" s="67"/>
      <c r="N194" s="67"/>
      <c r="O194" s="75"/>
      <c r="P194" s="71"/>
      <c r="Q194" s="71"/>
      <c r="R194" s="71"/>
      <c r="S194" s="71"/>
      <c r="T194" s="71"/>
      <c r="U194" s="71"/>
      <c r="V194" s="71"/>
      <c r="W194" s="71"/>
      <c r="X194" s="71"/>
      <c r="Y194" s="71"/>
      <c r="Z194" s="71"/>
      <c r="AA194" s="71"/>
      <c r="AB194" s="71"/>
      <c r="AC194" s="71"/>
      <c r="AK194" s="71"/>
    </row>
    <row r="195" spans="1:37" ht="15" customHeight="1" thickBot="1">
      <c r="A195" s="79" t="s">
        <v>1037</v>
      </c>
      <c r="B195" s="96" t="s">
        <v>1370</v>
      </c>
      <c r="C195" s="80" t="s">
        <v>1371</v>
      </c>
      <c r="D195" s="80"/>
      <c r="E195" s="80"/>
      <c r="F195" s="80"/>
      <c r="G195" s="80"/>
      <c r="H195" s="80"/>
      <c r="I195" s="80" t="s">
        <v>1372</v>
      </c>
      <c r="J195" s="80"/>
      <c r="K195" s="80"/>
      <c r="L195" s="80"/>
      <c r="M195" s="80"/>
      <c r="N195" s="81"/>
      <c r="O195" s="75"/>
    </row>
    <row r="196" spans="1:37" ht="15" customHeight="1">
      <c r="A196" s="84" t="s">
        <v>1073</v>
      </c>
      <c r="B196" s="67" t="s">
        <v>287</v>
      </c>
      <c r="C196" s="67" t="s">
        <v>1373</v>
      </c>
      <c r="D196" s="67"/>
      <c r="E196" s="86" t="s">
        <v>1033</v>
      </c>
      <c r="F196" s="86"/>
      <c r="G196" s="86" t="s">
        <v>1043</v>
      </c>
      <c r="H196" s="86"/>
      <c r="I196" s="86"/>
      <c r="J196" s="67"/>
      <c r="K196" s="86"/>
      <c r="L196" s="86"/>
      <c r="M196" s="86"/>
      <c r="N196" s="87"/>
      <c r="O196" s="75"/>
    </row>
    <row r="197" spans="1:37" ht="15" customHeight="1">
      <c r="A197" s="84" t="s">
        <v>83</v>
      </c>
      <c r="B197" s="67" t="s">
        <v>1374</v>
      </c>
      <c r="C197" s="67" t="s">
        <v>1375</v>
      </c>
      <c r="D197" s="67"/>
      <c r="E197" s="86" t="s">
        <v>1033</v>
      </c>
      <c r="F197" s="86"/>
      <c r="G197" s="86" t="s">
        <v>1043</v>
      </c>
      <c r="H197" s="86"/>
      <c r="I197" s="86" t="s">
        <v>1376</v>
      </c>
      <c r="J197" s="67"/>
      <c r="K197" s="86"/>
      <c r="L197" s="86"/>
      <c r="M197" s="86"/>
      <c r="N197" s="87"/>
      <c r="O197" s="75"/>
    </row>
    <row r="198" spans="1:37" ht="15" customHeight="1">
      <c r="A198" s="84" t="s">
        <v>1112</v>
      </c>
      <c r="B198" s="67" t="s">
        <v>1377</v>
      </c>
      <c r="C198" s="67" t="s">
        <v>1378</v>
      </c>
      <c r="D198" s="67" t="s">
        <v>1115</v>
      </c>
      <c r="E198" s="86" t="s">
        <v>1033</v>
      </c>
      <c r="F198" s="86"/>
      <c r="G198" s="86"/>
      <c r="H198" s="86"/>
      <c r="I198" s="86" t="s">
        <v>1376</v>
      </c>
      <c r="J198" s="67"/>
      <c r="K198" s="85" t="s">
        <v>1116</v>
      </c>
      <c r="L198" s="85" t="s">
        <v>1117</v>
      </c>
      <c r="M198" s="86"/>
      <c r="N198" s="87"/>
      <c r="O198" s="75"/>
    </row>
    <row r="199" spans="1:37" ht="15" customHeight="1">
      <c r="A199" s="84" t="s">
        <v>121</v>
      </c>
      <c r="B199" s="67" t="s">
        <v>1379</v>
      </c>
      <c r="C199" s="67" t="s">
        <v>1119</v>
      </c>
      <c r="D199" s="67"/>
      <c r="E199" s="86"/>
      <c r="F199" s="86"/>
      <c r="G199" s="86"/>
      <c r="H199" s="86"/>
      <c r="I199" s="86"/>
      <c r="J199" s="67"/>
      <c r="K199" s="86"/>
      <c r="L199" s="86"/>
      <c r="M199" s="86" t="s">
        <v>1380</v>
      </c>
      <c r="N199" s="87"/>
      <c r="O199" s="75"/>
    </row>
    <row r="200" spans="1:37" ht="15" customHeight="1">
      <c r="A200" s="84" t="s">
        <v>119</v>
      </c>
      <c r="B200" s="67" t="s">
        <v>288</v>
      </c>
      <c r="C200" s="67" t="s">
        <v>1381</v>
      </c>
      <c r="D200" s="67"/>
      <c r="E200" s="86" t="s">
        <v>1033</v>
      </c>
      <c r="F200" s="86"/>
      <c r="G200" s="86"/>
      <c r="H200" s="86"/>
      <c r="I200" s="86"/>
      <c r="J200" s="67"/>
      <c r="K200" s="85" t="s">
        <v>1116</v>
      </c>
      <c r="L200" s="85" t="s">
        <v>1117</v>
      </c>
      <c r="M200" s="86"/>
      <c r="N200" s="87"/>
      <c r="O200" s="75"/>
    </row>
    <row r="201" spans="1:37" ht="15" customHeight="1">
      <c r="A201" s="84" t="s">
        <v>121</v>
      </c>
      <c r="B201" s="67" t="s">
        <v>289</v>
      </c>
      <c r="C201" s="67" t="s">
        <v>1119</v>
      </c>
      <c r="D201" s="67"/>
      <c r="E201" s="86"/>
      <c r="F201" s="86"/>
      <c r="G201" s="86"/>
      <c r="H201" s="86"/>
      <c r="I201" s="86"/>
      <c r="J201" s="67"/>
      <c r="K201" s="86"/>
      <c r="L201" s="86"/>
      <c r="M201" s="86" t="s">
        <v>1382</v>
      </c>
      <c r="N201" s="87"/>
      <c r="O201" s="75"/>
    </row>
    <row r="202" spans="1:37" ht="15" customHeight="1">
      <c r="A202" s="84" t="s">
        <v>119</v>
      </c>
      <c r="B202" s="67" t="s">
        <v>1383</v>
      </c>
      <c r="C202" s="67" t="s">
        <v>1384</v>
      </c>
      <c r="D202" s="67"/>
      <c r="E202" s="86" t="s">
        <v>1033</v>
      </c>
      <c r="F202" s="86"/>
      <c r="G202" s="86"/>
      <c r="H202" s="86"/>
      <c r="I202" s="86"/>
      <c r="J202" s="67"/>
      <c r="K202" s="85" t="s">
        <v>1116</v>
      </c>
      <c r="L202" s="85" t="s">
        <v>1117</v>
      </c>
      <c r="M202" s="86"/>
      <c r="N202" s="87"/>
      <c r="O202" s="75"/>
    </row>
    <row r="203" spans="1:37" s="83" customFormat="1" ht="20.149999999999999" customHeight="1">
      <c r="A203" s="84" t="s">
        <v>121</v>
      </c>
      <c r="B203" s="67" t="s">
        <v>1385</v>
      </c>
      <c r="C203" s="67" t="s">
        <v>1316</v>
      </c>
      <c r="D203" s="67"/>
      <c r="E203" s="86"/>
      <c r="F203" s="86"/>
      <c r="G203" s="86"/>
      <c r="H203" s="86"/>
      <c r="I203" s="86"/>
      <c r="J203" s="67"/>
      <c r="K203" s="86"/>
      <c r="L203" s="86"/>
      <c r="M203" s="86" t="s">
        <v>1386</v>
      </c>
      <c r="N203" s="87"/>
      <c r="O203" s="75"/>
      <c r="P203" s="71"/>
      <c r="Q203" s="71"/>
      <c r="R203" s="71"/>
      <c r="S203" s="71"/>
      <c r="T203" s="71"/>
      <c r="U203" s="71"/>
      <c r="V203" s="71"/>
      <c r="W203" s="71"/>
      <c r="X203" s="71"/>
      <c r="Y203" s="71"/>
      <c r="Z203" s="71"/>
      <c r="AA203" s="71"/>
      <c r="AB203" s="71"/>
      <c r="AC203" s="71"/>
      <c r="AK203" s="71"/>
    </row>
    <row r="204" spans="1:37" ht="15" customHeight="1">
      <c r="A204" s="84" t="s">
        <v>119</v>
      </c>
      <c r="B204" s="67" t="s">
        <v>291</v>
      </c>
      <c r="C204" s="67" t="s">
        <v>1387</v>
      </c>
      <c r="D204" s="67"/>
      <c r="E204" s="86" t="s">
        <v>1033</v>
      </c>
      <c r="F204" s="86"/>
      <c r="G204" s="86"/>
      <c r="H204" s="86"/>
      <c r="I204" s="86"/>
      <c r="J204" s="67"/>
      <c r="K204" s="85" t="s">
        <v>1116</v>
      </c>
      <c r="L204" s="85" t="s">
        <v>1117</v>
      </c>
      <c r="M204" s="86"/>
      <c r="N204" s="87"/>
      <c r="O204" s="75"/>
    </row>
    <row r="205" spans="1:37" ht="15" customHeight="1" thickBot="1">
      <c r="A205" s="84" t="s">
        <v>119</v>
      </c>
      <c r="B205" s="67" t="s">
        <v>292</v>
      </c>
      <c r="C205" s="67" t="s">
        <v>1388</v>
      </c>
      <c r="D205" s="67"/>
      <c r="E205" s="86" t="s">
        <v>1033</v>
      </c>
      <c r="F205" s="86"/>
      <c r="G205" s="86"/>
      <c r="H205" s="86"/>
      <c r="I205" s="86"/>
      <c r="J205" s="67"/>
      <c r="K205" s="85" t="s">
        <v>1116</v>
      </c>
      <c r="L205" s="85" t="s">
        <v>1117</v>
      </c>
      <c r="M205" s="86"/>
      <c r="N205" s="87"/>
      <c r="O205" s="75"/>
    </row>
    <row r="206" spans="1:37" ht="15" customHeight="1" thickBot="1">
      <c r="A206" s="93" t="s">
        <v>1075</v>
      </c>
      <c r="B206" s="97" t="s">
        <v>1370</v>
      </c>
      <c r="C206" s="94"/>
      <c r="D206" s="94"/>
      <c r="E206" s="94"/>
      <c r="F206" s="94"/>
      <c r="G206" s="94"/>
      <c r="H206" s="94"/>
      <c r="I206" s="94"/>
      <c r="J206" s="94"/>
      <c r="K206" s="94"/>
      <c r="L206" s="94"/>
      <c r="M206" s="94"/>
      <c r="N206" s="95"/>
      <c r="O206" s="75"/>
    </row>
    <row r="207" spans="1:37" ht="15" customHeight="1" thickBot="1">
      <c r="A207" s="79" t="s">
        <v>1037</v>
      </c>
      <c r="B207" s="96" t="s">
        <v>1389</v>
      </c>
      <c r="C207" s="80" t="s">
        <v>1390</v>
      </c>
      <c r="D207" s="80"/>
      <c r="E207" s="80"/>
      <c r="F207" s="80"/>
      <c r="G207" s="80"/>
      <c r="H207" s="80"/>
      <c r="I207" s="80" t="s">
        <v>1391</v>
      </c>
      <c r="J207" s="80"/>
      <c r="K207" s="80"/>
      <c r="L207" s="80"/>
      <c r="M207" s="80"/>
      <c r="N207" s="81"/>
      <c r="O207" s="75"/>
    </row>
    <row r="208" spans="1:37" ht="15" customHeight="1">
      <c r="A208" s="84" t="s">
        <v>1073</v>
      </c>
      <c r="B208" s="67" t="s">
        <v>295</v>
      </c>
      <c r="C208" s="67" t="s">
        <v>1392</v>
      </c>
      <c r="D208" s="67"/>
      <c r="E208" s="86" t="s">
        <v>1033</v>
      </c>
      <c r="F208" s="86"/>
      <c r="G208" s="86" t="s">
        <v>1043</v>
      </c>
      <c r="H208" s="86"/>
      <c r="I208" s="86"/>
      <c r="J208" s="67"/>
      <c r="K208" s="86"/>
      <c r="L208" s="86"/>
      <c r="M208" s="86"/>
      <c r="N208" s="87"/>
      <c r="O208" s="75"/>
    </row>
    <row r="209" spans="1:37" ht="15" customHeight="1">
      <c r="A209" s="84" t="s">
        <v>83</v>
      </c>
      <c r="B209" s="67" t="s">
        <v>1393</v>
      </c>
      <c r="C209" s="67" t="s">
        <v>1394</v>
      </c>
      <c r="D209" s="67"/>
      <c r="E209" s="86" t="s">
        <v>1033</v>
      </c>
      <c r="F209" s="86"/>
      <c r="G209" s="86" t="s">
        <v>1043</v>
      </c>
      <c r="H209" s="86"/>
      <c r="I209" s="86" t="s">
        <v>1395</v>
      </c>
      <c r="J209" s="67"/>
      <c r="K209" s="86"/>
      <c r="L209" s="86"/>
      <c r="M209" s="86"/>
      <c r="N209" s="87"/>
      <c r="O209" s="75"/>
    </row>
    <row r="210" spans="1:37" ht="15" customHeight="1">
      <c r="A210" s="84" t="s">
        <v>1112</v>
      </c>
      <c r="B210" s="67" t="s">
        <v>1396</v>
      </c>
      <c r="C210" s="67" t="s">
        <v>1397</v>
      </c>
      <c r="D210" s="67" t="s">
        <v>1115</v>
      </c>
      <c r="E210" s="86" t="s">
        <v>1033</v>
      </c>
      <c r="F210" s="86"/>
      <c r="G210" s="86"/>
      <c r="H210" s="86"/>
      <c r="I210" s="86" t="s">
        <v>1395</v>
      </c>
      <c r="J210" s="67"/>
      <c r="K210" s="85" t="s">
        <v>1116</v>
      </c>
      <c r="L210" s="85" t="s">
        <v>1117</v>
      </c>
      <c r="M210" s="86"/>
      <c r="N210" s="87"/>
      <c r="O210" s="75"/>
    </row>
    <row r="211" spans="1:37" ht="15" customHeight="1">
      <c r="A211" s="84" t="s">
        <v>121</v>
      </c>
      <c r="B211" s="67" t="s">
        <v>1398</v>
      </c>
      <c r="C211" s="67" t="s">
        <v>1119</v>
      </c>
      <c r="D211" s="67"/>
      <c r="E211" s="86"/>
      <c r="F211" s="86"/>
      <c r="G211" s="86"/>
      <c r="H211" s="86"/>
      <c r="I211" s="86"/>
      <c r="J211" s="67"/>
      <c r="K211" s="86"/>
      <c r="L211" s="86"/>
      <c r="M211" s="86" t="s">
        <v>1399</v>
      </c>
      <c r="N211" s="87"/>
      <c r="O211" s="75"/>
    </row>
    <row r="212" spans="1:37" ht="15" customHeight="1">
      <c r="A212" s="84" t="s">
        <v>119</v>
      </c>
      <c r="B212" s="67" t="s">
        <v>296</v>
      </c>
      <c r="C212" s="67" t="s">
        <v>1400</v>
      </c>
      <c r="D212" s="67"/>
      <c r="E212" s="86" t="s">
        <v>1033</v>
      </c>
      <c r="F212" s="86"/>
      <c r="G212" s="86"/>
      <c r="H212" s="86"/>
      <c r="I212" s="86"/>
      <c r="J212" s="67"/>
      <c r="K212" s="85" t="s">
        <v>1116</v>
      </c>
      <c r="L212" s="85" t="s">
        <v>1117</v>
      </c>
      <c r="M212" s="86"/>
      <c r="N212" s="87"/>
      <c r="O212" s="75"/>
    </row>
    <row r="213" spans="1:37" ht="15" customHeight="1">
      <c r="A213" s="84" t="s">
        <v>121</v>
      </c>
      <c r="B213" s="67" t="s">
        <v>297</v>
      </c>
      <c r="C213" s="67" t="s">
        <v>1119</v>
      </c>
      <c r="D213" s="67"/>
      <c r="E213" s="86"/>
      <c r="F213" s="86"/>
      <c r="G213" s="86"/>
      <c r="H213" s="86"/>
      <c r="I213" s="86"/>
      <c r="J213" s="67"/>
      <c r="K213" s="86"/>
      <c r="L213" s="86"/>
      <c r="M213" s="86" t="s">
        <v>1401</v>
      </c>
      <c r="N213" s="87"/>
      <c r="O213" s="75"/>
    </row>
    <row r="214" spans="1:37" ht="15" customHeight="1">
      <c r="A214" s="84" t="s">
        <v>119</v>
      </c>
      <c r="B214" s="67" t="s">
        <v>1402</v>
      </c>
      <c r="C214" s="67" t="s">
        <v>1403</v>
      </c>
      <c r="D214" s="67"/>
      <c r="E214" s="86" t="s">
        <v>1033</v>
      </c>
      <c r="F214" s="86"/>
      <c r="G214" s="86"/>
      <c r="H214" s="86"/>
      <c r="I214" s="86"/>
      <c r="J214" s="67"/>
      <c r="K214" s="85" t="s">
        <v>1116</v>
      </c>
      <c r="L214" s="85" t="s">
        <v>1117</v>
      </c>
      <c r="M214" s="86"/>
      <c r="N214" s="87"/>
      <c r="O214" s="75"/>
    </row>
    <row r="215" spans="1:37" s="83" customFormat="1" ht="20.149999999999999" customHeight="1">
      <c r="A215" s="84" t="s">
        <v>121</v>
      </c>
      <c r="B215" s="67" t="s">
        <v>1404</v>
      </c>
      <c r="C215" s="67" t="s">
        <v>1316</v>
      </c>
      <c r="D215" s="67"/>
      <c r="E215" s="86"/>
      <c r="F215" s="86"/>
      <c r="G215" s="86"/>
      <c r="H215" s="86"/>
      <c r="I215" s="86"/>
      <c r="J215" s="67"/>
      <c r="K215" s="86"/>
      <c r="L215" s="86"/>
      <c r="M215" s="86" t="s">
        <v>1405</v>
      </c>
      <c r="N215" s="87"/>
      <c r="O215" s="75"/>
      <c r="P215" s="71"/>
      <c r="Q215" s="71"/>
      <c r="R215" s="71"/>
      <c r="S215" s="71"/>
      <c r="T215" s="71"/>
      <c r="U215" s="71"/>
      <c r="V215" s="71"/>
      <c r="W215" s="71"/>
      <c r="X215" s="71"/>
      <c r="Y215" s="71"/>
      <c r="Z215" s="71"/>
      <c r="AA215" s="71"/>
      <c r="AB215" s="71"/>
      <c r="AC215" s="71"/>
      <c r="AK215" s="71"/>
    </row>
    <row r="216" spans="1:37" ht="15" customHeight="1">
      <c r="A216" s="84" t="s">
        <v>119</v>
      </c>
      <c r="B216" s="67" t="s">
        <v>298</v>
      </c>
      <c r="C216" s="67" t="s">
        <v>1406</v>
      </c>
      <c r="D216" s="67"/>
      <c r="E216" s="86" t="s">
        <v>1033</v>
      </c>
      <c r="F216" s="86"/>
      <c r="G216" s="86"/>
      <c r="H216" s="86"/>
      <c r="I216" s="86"/>
      <c r="J216" s="67"/>
      <c r="K216" s="85" t="s">
        <v>1116</v>
      </c>
      <c r="L216" s="85" t="s">
        <v>1117</v>
      </c>
      <c r="M216" s="86"/>
      <c r="N216" s="87"/>
      <c r="O216" s="75"/>
    </row>
    <row r="217" spans="1:37" ht="15" customHeight="1" thickBot="1">
      <c r="A217" s="84" t="s">
        <v>119</v>
      </c>
      <c r="B217" s="67" t="s">
        <v>299</v>
      </c>
      <c r="C217" s="67" t="s">
        <v>1407</v>
      </c>
      <c r="D217" s="67"/>
      <c r="E217" s="86" t="s">
        <v>1033</v>
      </c>
      <c r="F217" s="86"/>
      <c r="G217" s="86"/>
      <c r="H217" s="86"/>
      <c r="I217" s="86"/>
      <c r="J217" s="67"/>
      <c r="K217" s="85" t="s">
        <v>1116</v>
      </c>
      <c r="L217" s="85" t="s">
        <v>1117</v>
      </c>
      <c r="M217" s="86"/>
      <c r="N217" s="87"/>
      <c r="O217" s="75"/>
    </row>
    <row r="218" spans="1:37" ht="15" customHeight="1" thickBot="1">
      <c r="A218" s="93" t="s">
        <v>1075</v>
      </c>
      <c r="B218" s="97" t="s">
        <v>1389</v>
      </c>
      <c r="C218" s="94"/>
      <c r="D218" s="94"/>
      <c r="E218" s="94"/>
      <c r="F218" s="94"/>
      <c r="G218" s="94"/>
      <c r="H218" s="94"/>
      <c r="I218" s="94"/>
      <c r="J218" s="94"/>
      <c r="K218" s="94"/>
      <c r="L218" s="94"/>
      <c r="M218" s="94"/>
      <c r="N218" s="95"/>
      <c r="O218" s="75"/>
    </row>
    <row r="219" spans="1:37" ht="15" customHeight="1" thickBot="1">
      <c r="A219" s="79" t="s">
        <v>1037</v>
      </c>
      <c r="B219" s="96" t="s">
        <v>1408</v>
      </c>
      <c r="C219" s="80" t="s">
        <v>1409</v>
      </c>
      <c r="D219" s="80"/>
      <c r="E219" s="80"/>
      <c r="F219" s="80"/>
      <c r="G219" s="80"/>
      <c r="H219" s="80"/>
      <c r="I219" s="80" t="s">
        <v>1410</v>
      </c>
      <c r="J219" s="80"/>
      <c r="K219" s="80"/>
      <c r="L219" s="80"/>
      <c r="M219" s="80"/>
      <c r="N219" s="81"/>
      <c r="O219" s="75"/>
    </row>
    <row r="220" spans="1:37" ht="15" customHeight="1">
      <c r="A220" s="84" t="s">
        <v>1073</v>
      </c>
      <c r="B220" s="67" t="s">
        <v>302</v>
      </c>
      <c r="C220" s="67" t="s">
        <v>1411</v>
      </c>
      <c r="D220" s="67"/>
      <c r="E220" s="86" t="s">
        <v>1033</v>
      </c>
      <c r="F220" s="86"/>
      <c r="G220" s="86" t="s">
        <v>1043</v>
      </c>
      <c r="H220" s="86"/>
      <c r="I220" s="86"/>
      <c r="J220" s="67"/>
      <c r="K220" s="86"/>
      <c r="L220" s="86"/>
      <c r="M220" s="86"/>
      <c r="N220" s="87"/>
      <c r="O220" s="75"/>
    </row>
    <row r="221" spans="1:37" ht="15" customHeight="1">
      <c r="A221" s="84" t="s">
        <v>83</v>
      </c>
      <c r="B221" s="67" t="s">
        <v>1412</v>
      </c>
      <c r="C221" s="67" t="s">
        <v>1413</v>
      </c>
      <c r="D221" s="67"/>
      <c r="E221" s="86" t="s">
        <v>1033</v>
      </c>
      <c r="F221" s="86"/>
      <c r="G221" s="86" t="s">
        <v>1043</v>
      </c>
      <c r="H221" s="86"/>
      <c r="I221" s="86" t="s">
        <v>1414</v>
      </c>
      <c r="J221" s="67"/>
      <c r="K221" s="86"/>
      <c r="L221" s="86"/>
      <c r="M221" s="86"/>
      <c r="N221" s="87"/>
      <c r="O221" s="75"/>
    </row>
    <row r="222" spans="1:37" ht="15" customHeight="1">
      <c r="A222" s="84" t="s">
        <v>1112</v>
      </c>
      <c r="B222" s="67" t="s">
        <v>1415</v>
      </c>
      <c r="C222" s="67" t="s">
        <v>1416</v>
      </c>
      <c r="D222" s="67" t="s">
        <v>1115</v>
      </c>
      <c r="E222" s="86" t="s">
        <v>1033</v>
      </c>
      <c r="F222" s="86"/>
      <c r="G222" s="86"/>
      <c r="H222" s="86"/>
      <c r="I222" s="86" t="s">
        <v>1414</v>
      </c>
      <c r="J222" s="67"/>
      <c r="K222" s="85" t="s">
        <v>1116</v>
      </c>
      <c r="L222" s="85" t="s">
        <v>1117</v>
      </c>
      <c r="M222" s="86"/>
      <c r="N222" s="87"/>
      <c r="O222" s="75"/>
    </row>
    <row r="223" spans="1:37" ht="15" customHeight="1">
      <c r="A223" s="84" t="s">
        <v>121</v>
      </c>
      <c r="B223" s="67" t="s">
        <v>1417</v>
      </c>
      <c r="C223" s="67" t="s">
        <v>1119</v>
      </c>
      <c r="D223" s="67"/>
      <c r="E223" s="86"/>
      <c r="F223" s="86"/>
      <c r="G223" s="86"/>
      <c r="H223" s="86"/>
      <c r="I223" s="86"/>
      <c r="J223" s="67"/>
      <c r="K223" s="86"/>
      <c r="L223" s="86"/>
      <c r="M223" s="86" t="s">
        <v>1418</v>
      </c>
      <c r="N223" s="87"/>
      <c r="O223" s="75"/>
    </row>
    <row r="224" spans="1:37" ht="15" customHeight="1">
      <c r="A224" s="84" t="s">
        <v>119</v>
      </c>
      <c r="B224" s="67" t="s">
        <v>303</v>
      </c>
      <c r="C224" s="67" t="s">
        <v>1419</v>
      </c>
      <c r="D224" s="67"/>
      <c r="E224" s="86" t="s">
        <v>1033</v>
      </c>
      <c r="F224" s="86"/>
      <c r="G224" s="86"/>
      <c r="H224" s="86"/>
      <c r="I224" s="86"/>
      <c r="J224" s="67"/>
      <c r="K224" s="85" t="s">
        <v>1116</v>
      </c>
      <c r="L224" s="85" t="s">
        <v>1117</v>
      </c>
      <c r="M224" s="86"/>
      <c r="N224" s="87"/>
      <c r="O224" s="75"/>
    </row>
    <row r="225" spans="1:37" ht="15" customHeight="1">
      <c r="A225" s="84" t="s">
        <v>121</v>
      </c>
      <c r="B225" s="67" t="s">
        <v>304</v>
      </c>
      <c r="C225" s="67" t="s">
        <v>1119</v>
      </c>
      <c r="D225" s="67"/>
      <c r="E225" s="86"/>
      <c r="F225" s="86"/>
      <c r="G225" s="86"/>
      <c r="H225" s="86"/>
      <c r="I225" s="86"/>
      <c r="J225" s="67"/>
      <c r="K225" s="86"/>
      <c r="L225" s="86"/>
      <c r="M225" s="86" t="s">
        <v>1420</v>
      </c>
      <c r="N225" s="87"/>
      <c r="O225" s="75"/>
    </row>
    <row r="226" spans="1:37" ht="15" customHeight="1">
      <c r="A226" s="84" t="s">
        <v>119</v>
      </c>
      <c r="B226" s="67" t="s">
        <v>1421</v>
      </c>
      <c r="C226" s="67" t="s">
        <v>1422</v>
      </c>
      <c r="D226" s="67"/>
      <c r="E226" s="86" t="s">
        <v>1033</v>
      </c>
      <c r="F226" s="86"/>
      <c r="G226" s="86"/>
      <c r="H226" s="86"/>
      <c r="I226" s="86"/>
      <c r="J226" s="67"/>
      <c r="K226" s="85" t="s">
        <v>1116</v>
      </c>
      <c r="L226" s="85" t="s">
        <v>1117</v>
      </c>
      <c r="M226" s="86"/>
      <c r="N226" s="87"/>
      <c r="O226" s="75"/>
    </row>
    <row r="227" spans="1:37" s="83" customFormat="1" ht="20.149999999999999" customHeight="1">
      <c r="A227" s="84" t="s">
        <v>121</v>
      </c>
      <c r="B227" s="67" t="s">
        <v>1423</v>
      </c>
      <c r="C227" s="67" t="s">
        <v>1316</v>
      </c>
      <c r="D227" s="67"/>
      <c r="E227" s="86"/>
      <c r="F227" s="86"/>
      <c r="G227" s="86"/>
      <c r="H227" s="86"/>
      <c r="I227" s="86"/>
      <c r="J227" s="67"/>
      <c r="K227" s="86"/>
      <c r="L227" s="86"/>
      <c r="M227" s="86" t="s">
        <v>1424</v>
      </c>
      <c r="N227" s="87"/>
      <c r="O227" s="75"/>
      <c r="P227" s="71"/>
      <c r="Q227" s="71"/>
      <c r="R227" s="71"/>
      <c r="S227" s="71"/>
      <c r="T227" s="71"/>
      <c r="U227" s="71"/>
      <c r="V227" s="71"/>
      <c r="W227" s="71"/>
      <c r="X227" s="71"/>
      <c r="Y227" s="71"/>
      <c r="Z227" s="71"/>
      <c r="AA227" s="71"/>
      <c r="AB227" s="71"/>
      <c r="AC227" s="71"/>
      <c r="AK227" s="71"/>
    </row>
    <row r="228" spans="1:37" ht="15" customHeight="1">
      <c r="A228" s="84" t="s">
        <v>119</v>
      </c>
      <c r="B228" s="67" t="s">
        <v>306</v>
      </c>
      <c r="C228" s="67" t="s">
        <v>1425</v>
      </c>
      <c r="D228" s="67"/>
      <c r="E228" s="86" t="s">
        <v>1033</v>
      </c>
      <c r="F228" s="86"/>
      <c r="G228" s="86"/>
      <c r="H228" s="86"/>
      <c r="I228" s="86"/>
      <c r="J228" s="67"/>
      <c r="K228" s="85" t="s">
        <v>1116</v>
      </c>
      <c r="L228" s="85" t="s">
        <v>1117</v>
      </c>
      <c r="M228" s="86"/>
      <c r="N228" s="87"/>
      <c r="O228" s="75" t="s">
        <v>1125</v>
      </c>
    </row>
    <row r="229" spans="1:37" ht="15" customHeight="1" thickBot="1">
      <c r="A229" s="84" t="s">
        <v>119</v>
      </c>
      <c r="B229" s="67" t="s">
        <v>307</v>
      </c>
      <c r="C229" s="67" t="s">
        <v>1426</v>
      </c>
      <c r="D229" s="67"/>
      <c r="E229" s="86" t="s">
        <v>1033</v>
      </c>
      <c r="F229" s="86"/>
      <c r="G229" s="86"/>
      <c r="H229" s="86"/>
      <c r="I229" s="86"/>
      <c r="J229" s="67"/>
      <c r="K229" s="85" t="s">
        <v>1116</v>
      </c>
      <c r="L229" s="85" t="s">
        <v>1117</v>
      </c>
      <c r="M229" s="86"/>
      <c r="N229" s="87"/>
      <c r="O229" s="75" t="s">
        <v>1125</v>
      </c>
    </row>
    <row r="230" spans="1:37" ht="15" customHeight="1" thickBot="1">
      <c r="A230" s="93" t="s">
        <v>1075</v>
      </c>
      <c r="B230" s="97" t="s">
        <v>1408</v>
      </c>
      <c r="C230" s="94"/>
      <c r="D230" s="94"/>
      <c r="E230" s="94"/>
      <c r="F230" s="94"/>
      <c r="G230" s="94"/>
      <c r="H230" s="94"/>
      <c r="I230" s="94"/>
      <c r="J230" s="94"/>
      <c r="K230" s="94"/>
      <c r="L230" s="94"/>
      <c r="M230" s="94"/>
      <c r="N230" s="95"/>
      <c r="O230" s="75"/>
    </row>
    <row r="231" spans="1:37" ht="15" customHeight="1" thickBot="1">
      <c r="A231" s="79" t="s">
        <v>1037</v>
      </c>
      <c r="B231" s="96" t="s">
        <v>1427</v>
      </c>
      <c r="C231" s="80" t="s">
        <v>1245</v>
      </c>
      <c r="D231" s="80"/>
      <c r="E231" s="80"/>
      <c r="F231" s="80"/>
      <c r="G231" s="80"/>
      <c r="H231" s="80"/>
      <c r="I231" s="80" t="s">
        <v>1428</v>
      </c>
      <c r="J231" s="80"/>
      <c r="K231" s="80"/>
      <c r="L231" s="80"/>
      <c r="M231" s="80"/>
      <c r="N231" s="81"/>
      <c r="O231" s="75"/>
    </row>
    <row r="232" spans="1:37" ht="15" customHeight="1">
      <c r="A232" s="84" t="s">
        <v>1247</v>
      </c>
      <c r="B232" s="67" t="s">
        <v>309</v>
      </c>
      <c r="C232" s="67" t="s">
        <v>1429</v>
      </c>
      <c r="D232" s="67"/>
      <c r="E232" s="86" t="s">
        <v>1033</v>
      </c>
      <c r="F232" s="86"/>
      <c r="G232" s="86" t="s">
        <v>1043</v>
      </c>
      <c r="H232" s="86"/>
      <c r="I232" s="100" t="s">
        <v>1367</v>
      </c>
      <c r="J232" s="67"/>
      <c r="K232" s="86"/>
      <c r="L232" s="86"/>
      <c r="M232" s="86"/>
      <c r="N232" s="87"/>
      <c r="O232" s="75"/>
    </row>
    <row r="233" spans="1:37" ht="15" customHeight="1">
      <c r="A233" s="84" t="s">
        <v>1249</v>
      </c>
      <c r="B233" s="67" t="s">
        <v>311</v>
      </c>
      <c r="C233" s="67" t="s">
        <v>1430</v>
      </c>
      <c r="D233" s="67"/>
      <c r="E233" s="86" t="s">
        <v>1033</v>
      </c>
      <c r="F233" s="86"/>
      <c r="G233" s="86"/>
      <c r="H233" s="86"/>
      <c r="I233" s="86" t="s">
        <v>1431</v>
      </c>
      <c r="J233" s="67"/>
      <c r="K233" s="86" t="s">
        <v>1252</v>
      </c>
      <c r="L233" s="86" t="s">
        <v>1253</v>
      </c>
      <c r="M233" s="86"/>
      <c r="N233" s="87"/>
      <c r="O233" s="75"/>
    </row>
    <row r="234" spans="1:37" ht="15" customHeight="1">
      <c r="A234" s="84" t="s">
        <v>83</v>
      </c>
      <c r="B234" s="67" t="s">
        <v>313</v>
      </c>
      <c r="C234" s="67" t="s">
        <v>1254</v>
      </c>
      <c r="D234" s="67"/>
      <c r="E234" s="86" t="s">
        <v>1033</v>
      </c>
      <c r="F234" s="86"/>
      <c r="G234" s="86"/>
      <c r="H234" s="86"/>
      <c r="I234" s="86" t="s">
        <v>1432</v>
      </c>
      <c r="J234" s="67"/>
      <c r="K234" s="86"/>
      <c r="L234" s="86"/>
      <c r="M234" s="86"/>
      <c r="N234" s="87"/>
      <c r="O234" s="75"/>
    </row>
    <row r="235" spans="1:37" ht="15" customHeight="1">
      <c r="A235" s="84" t="s">
        <v>1256</v>
      </c>
      <c r="B235" s="67" t="s">
        <v>314</v>
      </c>
      <c r="C235" s="67" t="s">
        <v>1433</v>
      </c>
      <c r="D235" s="67"/>
      <c r="E235" s="86" t="s">
        <v>1033</v>
      </c>
      <c r="F235" s="86"/>
      <c r="G235" s="86"/>
      <c r="H235" s="86"/>
      <c r="I235" s="86" t="s">
        <v>1434</v>
      </c>
      <c r="J235" s="67"/>
      <c r="K235" s="86" t="s">
        <v>1252</v>
      </c>
      <c r="L235" s="86" t="s">
        <v>1253</v>
      </c>
      <c r="M235" s="86"/>
      <c r="N235" s="87"/>
      <c r="O235" s="75"/>
    </row>
    <row r="236" spans="1:37" ht="15" customHeight="1" thickBot="1">
      <c r="A236" s="84" t="s">
        <v>83</v>
      </c>
      <c r="B236" s="67" t="s">
        <v>316</v>
      </c>
      <c r="C236" s="67" t="s">
        <v>1259</v>
      </c>
      <c r="D236" s="67"/>
      <c r="E236" s="86" t="s">
        <v>1033</v>
      </c>
      <c r="F236" s="86"/>
      <c r="G236" s="86"/>
      <c r="H236" s="86"/>
      <c r="I236" s="86" t="s">
        <v>1435</v>
      </c>
      <c r="J236" s="67"/>
      <c r="K236" s="86"/>
      <c r="L236" s="86"/>
      <c r="M236" s="86"/>
      <c r="N236" s="87"/>
      <c r="O236" s="75"/>
    </row>
    <row r="237" spans="1:37" ht="15" customHeight="1" thickBot="1">
      <c r="A237" s="93" t="s">
        <v>1075</v>
      </c>
      <c r="B237" s="97" t="s">
        <v>1427</v>
      </c>
      <c r="C237" s="94"/>
      <c r="D237" s="94"/>
      <c r="E237" s="94"/>
      <c r="F237" s="94"/>
      <c r="G237" s="94"/>
      <c r="H237" s="94"/>
      <c r="I237" s="94"/>
      <c r="J237" s="94"/>
      <c r="K237" s="94"/>
      <c r="L237" s="94"/>
      <c r="M237" s="94"/>
      <c r="N237" s="95"/>
      <c r="O237" s="75"/>
    </row>
    <row r="238" spans="1:37" ht="15" customHeight="1" thickBot="1">
      <c r="A238" s="79" t="s">
        <v>1037</v>
      </c>
      <c r="B238" s="96" t="s">
        <v>1436</v>
      </c>
      <c r="C238" s="80" t="s">
        <v>1262</v>
      </c>
      <c r="D238" s="80"/>
      <c r="E238" s="80"/>
      <c r="F238" s="80"/>
      <c r="G238" s="80"/>
      <c r="H238" s="80"/>
      <c r="I238" s="80" t="s">
        <v>1428</v>
      </c>
      <c r="J238" s="80"/>
      <c r="K238" s="80"/>
      <c r="L238" s="80"/>
      <c r="M238" s="80"/>
      <c r="N238" s="81"/>
      <c r="O238" s="75"/>
    </row>
    <row r="239" spans="1:37" ht="15" customHeight="1">
      <c r="A239" s="84" t="s">
        <v>1263</v>
      </c>
      <c r="B239" s="67" t="s">
        <v>318</v>
      </c>
      <c r="C239" s="67" t="s">
        <v>1437</v>
      </c>
      <c r="D239" s="67"/>
      <c r="E239" s="86" t="s">
        <v>1033</v>
      </c>
      <c r="F239" s="86"/>
      <c r="G239" s="86" t="s">
        <v>1043</v>
      </c>
      <c r="H239" s="86"/>
      <c r="I239" s="100" t="s">
        <v>1367</v>
      </c>
      <c r="J239" s="67"/>
      <c r="K239" s="86"/>
      <c r="L239" s="86"/>
      <c r="M239" s="86"/>
      <c r="N239" s="87"/>
      <c r="O239" s="75"/>
    </row>
    <row r="240" spans="1:37" ht="15" customHeight="1">
      <c r="A240" s="84" t="s">
        <v>83</v>
      </c>
      <c r="B240" s="67" t="s">
        <v>320</v>
      </c>
      <c r="C240" s="67" t="s">
        <v>1265</v>
      </c>
      <c r="D240" s="67"/>
      <c r="E240" s="86" t="s">
        <v>1033</v>
      </c>
      <c r="F240" s="86"/>
      <c r="G240" s="86"/>
      <c r="H240" s="86"/>
      <c r="I240" s="86" t="s">
        <v>1438</v>
      </c>
      <c r="J240" s="67"/>
      <c r="K240" s="86"/>
      <c r="L240" s="86"/>
      <c r="M240" s="86"/>
      <c r="N240" s="87"/>
      <c r="O240" s="75"/>
    </row>
    <row r="241" spans="1:37" ht="15" customHeight="1">
      <c r="A241" s="84" t="s">
        <v>1267</v>
      </c>
      <c r="B241" s="67" t="s">
        <v>321</v>
      </c>
      <c r="C241" s="67" t="s">
        <v>1439</v>
      </c>
      <c r="D241" s="67"/>
      <c r="E241" s="86" t="s">
        <v>1033</v>
      </c>
      <c r="F241" s="86"/>
      <c r="G241" s="86" t="s">
        <v>1043</v>
      </c>
      <c r="H241" s="86"/>
      <c r="I241" s="86" t="s">
        <v>1440</v>
      </c>
      <c r="J241" s="67"/>
      <c r="K241" s="86"/>
      <c r="L241" s="86"/>
      <c r="M241" s="86"/>
      <c r="N241" s="87"/>
      <c r="O241" s="75"/>
    </row>
    <row r="242" spans="1:37" ht="15" customHeight="1">
      <c r="A242" s="84" t="s">
        <v>83</v>
      </c>
      <c r="B242" s="67" t="s">
        <v>1441</v>
      </c>
      <c r="C242" s="67" t="s">
        <v>1270</v>
      </c>
      <c r="D242" s="67"/>
      <c r="E242" s="86" t="s">
        <v>1033</v>
      </c>
      <c r="F242" s="86"/>
      <c r="G242" s="86"/>
      <c r="H242" s="86"/>
      <c r="I242" s="86" t="s">
        <v>1442</v>
      </c>
      <c r="J242" s="67"/>
      <c r="K242" s="86"/>
      <c r="L242" s="86"/>
      <c r="M242" s="86"/>
      <c r="N242" s="87"/>
      <c r="O242" s="75"/>
    </row>
    <row r="243" spans="1:37" ht="15" customHeight="1">
      <c r="A243" s="84" t="s">
        <v>1267</v>
      </c>
      <c r="B243" s="67" t="s">
        <v>324</v>
      </c>
      <c r="C243" s="67" t="s">
        <v>1443</v>
      </c>
      <c r="D243" s="67"/>
      <c r="E243" s="86" t="s">
        <v>1033</v>
      </c>
      <c r="F243" s="86"/>
      <c r="G243" s="86" t="s">
        <v>1043</v>
      </c>
      <c r="H243" s="86"/>
      <c r="I243" s="86" t="s">
        <v>1444</v>
      </c>
      <c r="J243" s="67"/>
      <c r="K243" s="86"/>
      <c r="L243" s="86"/>
      <c r="M243" s="86"/>
      <c r="N243" s="87"/>
      <c r="O243" s="75"/>
    </row>
    <row r="244" spans="1:37" ht="15" customHeight="1">
      <c r="A244" s="84" t="s">
        <v>83</v>
      </c>
      <c r="B244" s="67" t="s">
        <v>323</v>
      </c>
      <c r="C244" s="67" t="s">
        <v>1274</v>
      </c>
      <c r="D244" s="67"/>
      <c r="E244" s="86" t="s">
        <v>1033</v>
      </c>
      <c r="F244" s="86"/>
      <c r="G244" s="86"/>
      <c r="H244" s="86"/>
      <c r="I244" s="101" t="s">
        <v>1445</v>
      </c>
      <c r="J244" s="67"/>
      <c r="K244" s="86"/>
      <c r="L244" s="86"/>
      <c r="M244" s="86"/>
      <c r="N244" s="87"/>
      <c r="O244" s="75" t="s">
        <v>1125</v>
      </c>
    </row>
    <row r="245" spans="1:37" ht="15" customHeight="1">
      <c r="A245" s="84" t="s">
        <v>1263</v>
      </c>
      <c r="B245" s="67" t="s">
        <v>326</v>
      </c>
      <c r="C245" s="67" t="s">
        <v>1446</v>
      </c>
      <c r="D245" s="67"/>
      <c r="E245" s="86" t="s">
        <v>1033</v>
      </c>
      <c r="F245" s="86"/>
      <c r="G245" s="86" t="s">
        <v>1043</v>
      </c>
      <c r="H245" s="86"/>
      <c r="I245" s="100" t="s">
        <v>1367</v>
      </c>
      <c r="J245" s="67"/>
      <c r="K245" s="86"/>
      <c r="L245" s="86"/>
      <c r="M245" s="86"/>
      <c r="N245" s="87"/>
      <c r="O245" s="75"/>
    </row>
    <row r="246" spans="1:37" ht="15" customHeight="1">
      <c r="A246" s="84" t="s">
        <v>83</v>
      </c>
      <c r="B246" s="67" t="s">
        <v>1447</v>
      </c>
      <c r="C246" s="67" t="s">
        <v>1448</v>
      </c>
      <c r="D246" s="67"/>
      <c r="E246" s="86" t="s">
        <v>1033</v>
      </c>
      <c r="F246" s="86"/>
      <c r="G246" s="86"/>
      <c r="H246" s="86"/>
      <c r="I246" s="86" t="s">
        <v>1449</v>
      </c>
      <c r="J246" s="67"/>
      <c r="K246" s="86"/>
      <c r="L246" s="86"/>
      <c r="M246" s="86"/>
      <c r="N246" s="87"/>
      <c r="O246" s="75"/>
    </row>
    <row r="247" spans="1:37" ht="15" customHeight="1">
      <c r="A247" s="84" t="s">
        <v>1450</v>
      </c>
      <c r="B247" s="67" t="s">
        <v>328</v>
      </c>
      <c r="C247" s="67" t="s">
        <v>1281</v>
      </c>
      <c r="D247" s="67" t="s">
        <v>1282</v>
      </c>
      <c r="E247" s="86" t="s">
        <v>1033</v>
      </c>
      <c r="F247" s="86"/>
      <c r="G247" s="86"/>
      <c r="H247" s="86"/>
      <c r="I247" s="100" t="s">
        <v>1367</v>
      </c>
      <c r="J247" s="67"/>
      <c r="K247" s="86"/>
      <c r="L247" s="86"/>
      <c r="M247" s="86"/>
      <c r="N247" s="87"/>
      <c r="O247" s="75"/>
    </row>
    <row r="248" spans="1:37" ht="15" customHeight="1">
      <c r="A248" s="84" t="s">
        <v>1450</v>
      </c>
      <c r="B248" s="67" t="s">
        <v>331</v>
      </c>
      <c r="C248" s="67" t="s">
        <v>1283</v>
      </c>
      <c r="D248" s="67" t="s">
        <v>1451</v>
      </c>
      <c r="E248" s="86" t="s">
        <v>1033</v>
      </c>
      <c r="F248" s="86"/>
      <c r="G248" s="86"/>
      <c r="H248" s="86"/>
      <c r="I248" s="100" t="s">
        <v>1367</v>
      </c>
      <c r="J248" s="67"/>
      <c r="K248" s="86"/>
      <c r="L248" s="86"/>
      <c r="M248" s="86"/>
      <c r="N248" s="87"/>
      <c r="O248" s="75"/>
    </row>
    <row r="249" spans="1:37" ht="15" customHeight="1">
      <c r="A249" s="84" t="s">
        <v>1284</v>
      </c>
      <c r="B249" s="67" t="s">
        <v>332</v>
      </c>
      <c r="C249" s="67" t="s">
        <v>1285</v>
      </c>
      <c r="D249" s="67"/>
      <c r="E249" s="86" t="s">
        <v>1033</v>
      </c>
      <c r="F249" s="86"/>
      <c r="G249" s="86" t="s">
        <v>1043</v>
      </c>
      <c r="H249" s="86"/>
      <c r="I249" s="100" t="s">
        <v>1367</v>
      </c>
      <c r="J249" s="67"/>
      <c r="K249" s="86"/>
      <c r="L249" s="86"/>
      <c r="M249" s="86"/>
      <c r="N249" s="87"/>
      <c r="O249" s="75"/>
    </row>
    <row r="250" spans="1:37" ht="15" customHeight="1">
      <c r="A250" s="84" t="s">
        <v>1450</v>
      </c>
      <c r="B250" s="67" t="s">
        <v>333</v>
      </c>
      <c r="C250" s="67" t="s">
        <v>1286</v>
      </c>
      <c r="D250" s="67" t="s">
        <v>1282</v>
      </c>
      <c r="E250" s="86" t="s">
        <v>1033</v>
      </c>
      <c r="F250" s="86"/>
      <c r="G250" s="86"/>
      <c r="H250" s="86"/>
      <c r="I250" s="101" t="s">
        <v>1452</v>
      </c>
      <c r="J250" s="67"/>
      <c r="K250" s="86"/>
      <c r="L250" s="86"/>
      <c r="M250" s="86"/>
      <c r="N250" s="87"/>
      <c r="O250" s="75"/>
    </row>
    <row r="251" spans="1:37" ht="15" customHeight="1">
      <c r="A251" s="84" t="s">
        <v>83</v>
      </c>
      <c r="B251" s="67" t="s">
        <v>334</v>
      </c>
      <c r="C251" s="67" t="s">
        <v>1288</v>
      </c>
      <c r="D251" s="67"/>
      <c r="E251" s="86" t="s">
        <v>1033</v>
      </c>
      <c r="F251" s="86"/>
      <c r="G251" s="86"/>
      <c r="H251" s="86"/>
      <c r="I251" s="86" t="s">
        <v>1453</v>
      </c>
      <c r="J251" s="67"/>
      <c r="K251" s="86"/>
      <c r="L251" s="86"/>
      <c r="M251" s="86"/>
      <c r="N251" s="87"/>
      <c r="O251" s="75"/>
    </row>
    <row r="252" spans="1:37" ht="15" customHeight="1">
      <c r="A252" s="84" t="s">
        <v>1290</v>
      </c>
      <c r="B252" s="67" t="s">
        <v>335</v>
      </c>
      <c r="C252" s="67" t="s">
        <v>1291</v>
      </c>
      <c r="D252" s="67"/>
      <c r="E252" s="86" t="s">
        <v>1033</v>
      </c>
      <c r="F252" s="86"/>
      <c r="G252" s="86"/>
      <c r="H252" s="86"/>
      <c r="I252" s="86" t="s">
        <v>1452</v>
      </c>
      <c r="J252" s="67"/>
      <c r="K252" s="86" t="s">
        <v>1252</v>
      </c>
      <c r="L252" s="86" t="s">
        <v>1253</v>
      </c>
      <c r="M252" s="86"/>
      <c r="N252" s="87"/>
      <c r="O252" s="75"/>
    </row>
    <row r="253" spans="1:37" ht="15" customHeight="1" thickBot="1">
      <c r="A253" s="84" t="s">
        <v>83</v>
      </c>
      <c r="B253" s="67" t="s">
        <v>336</v>
      </c>
      <c r="C253" s="67" t="s">
        <v>1292</v>
      </c>
      <c r="D253" s="67"/>
      <c r="E253" s="86" t="s">
        <v>1033</v>
      </c>
      <c r="F253" s="86"/>
      <c r="G253" s="86"/>
      <c r="H253" s="86"/>
      <c r="I253" s="86" t="s">
        <v>1454</v>
      </c>
      <c r="J253" s="67"/>
      <c r="K253" s="86"/>
      <c r="L253" s="86"/>
      <c r="M253" s="86"/>
      <c r="N253" s="87"/>
      <c r="O253" s="75"/>
    </row>
    <row r="254" spans="1:37" ht="15" customHeight="1" thickBot="1">
      <c r="A254" s="93" t="s">
        <v>1075</v>
      </c>
      <c r="B254" s="97" t="s">
        <v>1455</v>
      </c>
      <c r="C254" s="94"/>
      <c r="D254" s="94"/>
      <c r="E254" s="94"/>
      <c r="F254" s="94"/>
      <c r="G254" s="94"/>
      <c r="H254" s="94"/>
      <c r="I254" s="94"/>
      <c r="J254" s="94"/>
      <c r="K254" s="94"/>
      <c r="L254" s="94"/>
      <c r="M254" s="94"/>
      <c r="N254" s="95"/>
      <c r="O254" s="75"/>
    </row>
    <row r="255" spans="1:37" s="83" customFormat="1" ht="20.149999999999999" customHeight="1" thickBot="1">
      <c r="A255" s="93" t="s">
        <v>1075</v>
      </c>
      <c r="B255" s="94" t="s">
        <v>1365</v>
      </c>
      <c r="C255" s="94" t="s">
        <v>1366</v>
      </c>
      <c r="D255" s="94"/>
      <c r="E255" s="94"/>
      <c r="F255" s="94"/>
      <c r="G255" s="94"/>
      <c r="H255" s="94"/>
      <c r="I255" s="94"/>
      <c r="J255" s="94"/>
      <c r="K255" s="94"/>
      <c r="L255" s="94"/>
      <c r="M255" s="94"/>
      <c r="N255" s="95"/>
      <c r="O255" s="75"/>
      <c r="P255" s="71"/>
      <c r="Q255" s="71"/>
      <c r="R255" s="71"/>
      <c r="S255" s="71"/>
      <c r="T255" s="71"/>
      <c r="U255" s="71"/>
      <c r="V255" s="71"/>
      <c r="W255" s="71"/>
      <c r="X255" s="71"/>
      <c r="Y255" s="71"/>
      <c r="Z255" s="71"/>
      <c r="AA255" s="71"/>
      <c r="AB255" s="71"/>
      <c r="AC255" s="71"/>
      <c r="AK255" s="71"/>
    </row>
    <row r="256" spans="1:37" s="83" customFormat="1" ht="20.149999999999999" customHeight="1" thickBot="1">
      <c r="A256" s="79" t="s">
        <v>1037</v>
      </c>
      <c r="B256" s="96" t="s">
        <v>1456</v>
      </c>
      <c r="C256" s="80" t="s">
        <v>1457</v>
      </c>
      <c r="D256" s="80"/>
      <c r="E256" s="80"/>
      <c r="F256" s="80"/>
      <c r="G256" s="80"/>
      <c r="H256" s="80"/>
      <c r="I256" s="80" t="s">
        <v>1458</v>
      </c>
      <c r="J256" s="80"/>
      <c r="K256" s="80"/>
      <c r="L256" s="80"/>
      <c r="M256" s="80"/>
      <c r="N256" s="81"/>
      <c r="O256" s="75"/>
      <c r="P256" s="71"/>
      <c r="Q256" s="71"/>
      <c r="R256" s="71"/>
      <c r="S256" s="71"/>
      <c r="T256" s="71"/>
      <c r="U256" s="71"/>
      <c r="V256" s="71"/>
      <c r="W256" s="71"/>
      <c r="X256" s="71"/>
      <c r="Y256" s="71"/>
      <c r="Z256" s="71"/>
      <c r="AA256" s="71"/>
      <c r="AB256" s="71"/>
      <c r="AC256" s="71"/>
      <c r="AK256" s="71"/>
    </row>
    <row r="257" spans="1:37" s="83" customFormat="1" ht="20.149999999999999" customHeight="1" thickBot="1">
      <c r="A257" s="84" t="s">
        <v>1102</v>
      </c>
      <c r="B257" s="67" t="s">
        <v>1459</v>
      </c>
      <c r="C257" s="67" t="s">
        <v>1460</v>
      </c>
      <c r="D257" s="67"/>
      <c r="E257" s="67"/>
      <c r="F257" s="67"/>
      <c r="G257" s="67"/>
      <c r="H257" s="67"/>
      <c r="I257" s="67"/>
      <c r="J257" s="67"/>
      <c r="K257" s="67"/>
      <c r="L257" s="67"/>
      <c r="M257" s="67"/>
      <c r="N257" s="67"/>
      <c r="O257" s="75"/>
      <c r="P257" s="71"/>
      <c r="Q257" s="71"/>
      <c r="R257" s="71"/>
      <c r="S257" s="71"/>
      <c r="T257" s="71"/>
      <c r="U257" s="71"/>
      <c r="V257" s="71"/>
      <c r="W257" s="71"/>
      <c r="X257" s="71"/>
      <c r="Y257" s="71"/>
      <c r="Z257" s="71"/>
      <c r="AA257" s="71"/>
      <c r="AB257" s="71"/>
      <c r="AC257" s="71"/>
      <c r="AK257" s="71"/>
    </row>
    <row r="258" spans="1:37" ht="15" customHeight="1" thickBot="1">
      <c r="A258" s="79" t="s">
        <v>1037</v>
      </c>
      <c r="B258" s="96" t="s">
        <v>1461</v>
      </c>
      <c r="C258" s="80" t="s">
        <v>1462</v>
      </c>
      <c r="D258" s="80"/>
      <c r="E258" s="80"/>
      <c r="F258" s="80"/>
      <c r="G258" s="80"/>
      <c r="H258" s="80"/>
      <c r="I258" s="80" t="s">
        <v>1463</v>
      </c>
      <c r="J258" s="80"/>
      <c r="K258" s="80"/>
      <c r="L258" s="80"/>
      <c r="M258" s="80"/>
      <c r="N258" s="81"/>
      <c r="O258" s="75"/>
    </row>
    <row r="259" spans="1:37" ht="15" customHeight="1">
      <c r="A259" s="84" t="s">
        <v>1073</v>
      </c>
      <c r="B259" s="67" t="s">
        <v>341</v>
      </c>
      <c r="C259" s="67" t="s">
        <v>1464</v>
      </c>
      <c r="D259" s="67"/>
      <c r="E259" s="86" t="s">
        <v>1033</v>
      </c>
      <c r="F259" s="86"/>
      <c r="G259" s="86" t="s">
        <v>1043</v>
      </c>
      <c r="H259" s="86"/>
      <c r="I259" s="86"/>
      <c r="J259" s="67"/>
      <c r="K259" s="86"/>
      <c r="L259" s="86"/>
      <c r="M259" s="86"/>
      <c r="N259" s="87"/>
      <c r="O259" s="75"/>
    </row>
    <row r="260" spans="1:37" ht="15" customHeight="1">
      <c r="A260" s="84" t="s">
        <v>83</v>
      </c>
      <c r="B260" s="67" t="s">
        <v>1465</v>
      </c>
      <c r="C260" s="67" t="s">
        <v>1466</v>
      </c>
      <c r="D260" s="67"/>
      <c r="E260" s="86" t="s">
        <v>1033</v>
      </c>
      <c r="F260" s="86"/>
      <c r="G260" s="86" t="s">
        <v>1043</v>
      </c>
      <c r="H260" s="86"/>
      <c r="I260" s="86" t="s">
        <v>1467</v>
      </c>
      <c r="J260" s="67"/>
      <c r="K260" s="86"/>
      <c r="L260" s="86"/>
      <c r="M260" s="86"/>
      <c r="N260" s="87"/>
      <c r="O260" s="75"/>
    </row>
    <row r="261" spans="1:37" ht="15" customHeight="1">
      <c r="A261" s="84" t="s">
        <v>1112</v>
      </c>
      <c r="B261" s="67" t="s">
        <v>1468</v>
      </c>
      <c r="C261" s="67" t="s">
        <v>1469</v>
      </c>
      <c r="D261" s="67" t="s">
        <v>1115</v>
      </c>
      <c r="E261" s="86" t="s">
        <v>1033</v>
      </c>
      <c r="F261" s="86"/>
      <c r="G261" s="86"/>
      <c r="H261" s="86"/>
      <c r="I261" s="86" t="s">
        <v>1467</v>
      </c>
      <c r="J261" s="67"/>
      <c r="K261" s="85" t="s">
        <v>1116</v>
      </c>
      <c r="L261" s="85" t="s">
        <v>1117</v>
      </c>
      <c r="M261" s="86"/>
      <c r="N261" s="87"/>
      <c r="O261" s="75"/>
    </row>
    <row r="262" spans="1:37" ht="15" customHeight="1">
      <c r="A262" s="84" t="s">
        <v>121</v>
      </c>
      <c r="B262" s="67" t="s">
        <v>1470</v>
      </c>
      <c r="C262" s="67" t="s">
        <v>1119</v>
      </c>
      <c r="D262" s="67"/>
      <c r="E262" s="86"/>
      <c r="F262" s="86"/>
      <c r="G262" s="86"/>
      <c r="H262" s="86"/>
      <c r="I262" s="86"/>
      <c r="J262" s="67"/>
      <c r="K262" s="86"/>
      <c r="L262" s="86"/>
      <c r="M262" s="86" t="s">
        <v>1471</v>
      </c>
      <c r="N262" s="87"/>
      <c r="O262" s="75"/>
    </row>
    <row r="263" spans="1:37" ht="15" customHeight="1">
      <c r="A263" s="84" t="s">
        <v>119</v>
      </c>
      <c r="B263" s="67" t="s">
        <v>342</v>
      </c>
      <c r="C263" s="67" t="s">
        <v>1472</v>
      </c>
      <c r="D263" s="67"/>
      <c r="E263" s="86" t="s">
        <v>1033</v>
      </c>
      <c r="F263" s="86"/>
      <c r="G263" s="86"/>
      <c r="H263" s="86"/>
      <c r="I263" s="86"/>
      <c r="J263" s="67"/>
      <c r="K263" s="85" t="s">
        <v>1116</v>
      </c>
      <c r="L263" s="85" t="s">
        <v>1117</v>
      </c>
      <c r="M263" s="86"/>
      <c r="N263" s="87"/>
      <c r="O263" s="75"/>
    </row>
    <row r="264" spans="1:37" ht="15" customHeight="1">
      <c r="A264" s="84" t="s">
        <v>121</v>
      </c>
      <c r="B264" s="67" t="s">
        <v>343</v>
      </c>
      <c r="C264" s="67" t="s">
        <v>1119</v>
      </c>
      <c r="D264" s="67"/>
      <c r="E264" s="86"/>
      <c r="F264" s="86"/>
      <c r="G264" s="86"/>
      <c r="H264" s="86"/>
      <c r="I264" s="86"/>
      <c r="J264" s="67"/>
      <c r="K264" s="86"/>
      <c r="L264" s="86"/>
      <c r="M264" s="86" t="s">
        <v>1473</v>
      </c>
      <c r="N264" s="87"/>
      <c r="O264" s="75"/>
    </row>
    <row r="265" spans="1:37" ht="15" customHeight="1">
      <c r="A265" s="84" t="s">
        <v>119</v>
      </c>
      <c r="B265" s="67" t="s">
        <v>1474</v>
      </c>
      <c r="C265" s="67" t="s">
        <v>1475</v>
      </c>
      <c r="D265" s="67"/>
      <c r="E265" s="86" t="s">
        <v>1033</v>
      </c>
      <c r="F265" s="86"/>
      <c r="G265" s="86"/>
      <c r="H265" s="86"/>
      <c r="I265" s="86"/>
      <c r="J265" s="67"/>
      <c r="K265" s="85" t="s">
        <v>1116</v>
      </c>
      <c r="L265" s="85" t="s">
        <v>1117</v>
      </c>
      <c r="M265" s="86"/>
      <c r="N265" s="87"/>
      <c r="O265" s="75"/>
    </row>
    <row r="266" spans="1:37" s="83" customFormat="1" ht="20.149999999999999" customHeight="1">
      <c r="A266" s="84" t="s">
        <v>121</v>
      </c>
      <c r="B266" s="67" t="s">
        <v>1476</v>
      </c>
      <c r="C266" s="67" t="s">
        <v>1316</v>
      </c>
      <c r="D266" s="67"/>
      <c r="E266" s="86"/>
      <c r="F266" s="86"/>
      <c r="G266" s="86"/>
      <c r="H266" s="86"/>
      <c r="I266" s="86"/>
      <c r="J266" s="67"/>
      <c r="K266" s="86"/>
      <c r="L266" s="86"/>
      <c r="M266" s="86" t="s">
        <v>1477</v>
      </c>
      <c r="N266" s="87"/>
      <c r="O266" s="75"/>
      <c r="P266" s="71"/>
      <c r="Q266" s="71"/>
      <c r="R266" s="71"/>
      <c r="S266" s="71"/>
      <c r="T266" s="71"/>
      <c r="U266" s="71"/>
      <c r="V266" s="71"/>
      <c r="W266" s="71"/>
      <c r="X266" s="71"/>
      <c r="Y266" s="71"/>
      <c r="Z266" s="71"/>
      <c r="AA266" s="71"/>
      <c r="AB266" s="71"/>
      <c r="AC266" s="71"/>
      <c r="AK266" s="71"/>
    </row>
    <row r="267" spans="1:37" ht="15" customHeight="1">
      <c r="A267" s="84" t="s">
        <v>119</v>
      </c>
      <c r="B267" s="67" t="s">
        <v>344</v>
      </c>
      <c r="C267" s="67" t="s">
        <v>1478</v>
      </c>
      <c r="D267" s="67"/>
      <c r="E267" s="86" t="s">
        <v>1033</v>
      </c>
      <c r="F267" s="86"/>
      <c r="G267" s="86"/>
      <c r="H267" s="86"/>
      <c r="I267" s="86"/>
      <c r="J267" s="67"/>
      <c r="K267" s="85" t="s">
        <v>1116</v>
      </c>
      <c r="L267" s="85" t="s">
        <v>1117</v>
      </c>
      <c r="M267" s="86"/>
      <c r="N267" s="87"/>
      <c r="O267" s="75"/>
    </row>
    <row r="268" spans="1:37" ht="15" customHeight="1" thickBot="1">
      <c r="A268" s="84" t="s">
        <v>119</v>
      </c>
      <c r="B268" s="67" t="s">
        <v>345</v>
      </c>
      <c r="C268" s="67" t="s">
        <v>1479</v>
      </c>
      <c r="D268" s="67"/>
      <c r="E268" s="86" t="s">
        <v>1033</v>
      </c>
      <c r="F268" s="86"/>
      <c r="G268" s="86"/>
      <c r="H268" s="86"/>
      <c r="I268" s="86"/>
      <c r="J268" s="67"/>
      <c r="K268" s="85" t="s">
        <v>1116</v>
      </c>
      <c r="L268" s="85" t="s">
        <v>1117</v>
      </c>
      <c r="M268" s="86"/>
      <c r="N268" s="87"/>
      <c r="O268" s="75"/>
    </row>
    <row r="269" spans="1:37" ht="15" customHeight="1" thickBot="1">
      <c r="A269" s="93" t="s">
        <v>1075</v>
      </c>
      <c r="B269" s="97" t="s">
        <v>1461</v>
      </c>
      <c r="C269" s="94"/>
      <c r="D269" s="94"/>
      <c r="E269" s="94"/>
      <c r="F269" s="94"/>
      <c r="G269" s="94"/>
      <c r="H269" s="94"/>
      <c r="I269" s="94"/>
      <c r="J269" s="94"/>
      <c r="K269" s="94"/>
      <c r="L269" s="94"/>
      <c r="M269" s="94"/>
      <c r="N269" s="95"/>
      <c r="O269" s="75"/>
    </row>
    <row r="270" spans="1:37" ht="15" customHeight="1" thickBot="1">
      <c r="A270" s="79" t="s">
        <v>1037</v>
      </c>
      <c r="B270" s="96" t="s">
        <v>1480</v>
      </c>
      <c r="C270" s="80" t="s">
        <v>1481</v>
      </c>
      <c r="D270" s="80"/>
      <c r="E270" s="80"/>
      <c r="F270" s="80"/>
      <c r="G270" s="80"/>
      <c r="H270" s="80"/>
      <c r="I270" s="80" t="s">
        <v>1482</v>
      </c>
      <c r="J270" s="80"/>
      <c r="K270" s="80"/>
      <c r="L270" s="80"/>
      <c r="M270" s="80"/>
      <c r="N270" s="81"/>
      <c r="O270" s="75"/>
    </row>
    <row r="271" spans="1:37" ht="15" customHeight="1">
      <c r="A271" s="84" t="s">
        <v>1073</v>
      </c>
      <c r="B271" s="67" t="s">
        <v>348</v>
      </c>
      <c r="C271" s="67" t="s">
        <v>1483</v>
      </c>
      <c r="D271" s="67"/>
      <c r="E271" s="86" t="s">
        <v>1033</v>
      </c>
      <c r="F271" s="86"/>
      <c r="G271" s="86" t="s">
        <v>1043</v>
      </c>
      <c r="H271" s="86"/>
      <c r="I271" s="86"/>
      <c r="J271" s="67"/>
      <c r="K271" s="86"/>
      <c r="L271" s="86"/>
      <c r="M271" s="86"/>
      <c r="N271" s="87"/>
      <c r="O271" s="75"/>
    </row>
    <row r="272" spans="1:37" ht="15" customHeight="1">
      <c r="A272" s="84" t="s">
        <v>83</v>
      </c>
      <c r="B272" s="67" t="s">
        <v>1484</v>
      </c>
      <c r="C272" s="67" t="s">
        <v>1485</v>
      </c>
      <c r="D272" s="67"/>
      <c r="E272" s="86" t="s">
        <v>1033</v>
      </c>
      <c r="F272" s="86"/>
      <c r="G272" s="86" t="s">
        <v>1043</v>
      </c>
      <c r="H272" s="86"/>
      <c r="I272" s="86" t="s">
        <v>1486</v>
      </c>
      <c r="J272" s="67"/>
      <c r="K272" s="86"/>
      <c r="L272" s="86"/>
      <c r="M272" s="86"/>
      <c r="N272" s="87"/>
      <c r="O272" s="75"/>
    </row>
    <row r="273" spans="1:37" ht="15" customHeight="1">
      <c r="A273" s="84" t="s">
        <v>1112</v>
      </c>
      <c r="B273" s="67" t="s">
        <v>1487</v>
      </c>
      <c r="C273" s="67" t="s">
        <v>1488</v>
      </c>
      <c r="D273" s="67" t="s">
        <v>1115</v>
      </c>
      <c r="E273" s="86" t="s">
        <v>1033</v>
      </c>
      <c r="F273" s="86"/>
      <c r="G273" s="86"/>
      <c r="H273" s="86"/>
      <c r="I273" s="86" t="s">
        <v>1486</v>
      </c>
      <c r="J273" s="67"/>
      <c r="K273" s="85" t="s">
        <v>1116</v>
      </c>
      <c r="L273" s="85" t="s">
        <v>1117</v>
      </c>
      <c r="M273" s="86"/>
      <c r="N273" s="87"/>
      <c r="O273" s="75"/>
    </row>
    <row r="274" spans="1:37" ht="15" customHeight="1">
      <c r="A274" s="84" t="s">
        <v>121</v>
      </c>
      <c r="B274" s="67" t="s">
        <v>1489</v>
      </c>
      <c r="C274" s="67" t="s">
        <v>1119</v>
      </c>
      <c r="D274" s="67"/>
      <c r="E274" s="86"/>
      <c r="F274" s="86"/>
      <c r="G274" s="86"/>
      <c r="H274" s="86"/>
      <c r="I274" s="86"/>
      <c r="J274" s="67"/>
      <c r="K274" s="86"/>
      <c r="L274" s="86"/>
      <c r="M274" s="86" t="s">
        <v>1490</v>
      </c>
      <c r="N274" s="87"/>
      <c r="O274" s="75"/>
    </row>
    <row r="275" spans="1:37" ht="15" customHeight="1">
      <c r="A275" s="84" t="s">
        <v>119</v>
      </c>
      <c r="B275" s="67" t="s">
        <v>349</v>
      </c>
      <c r="C275" s="67" t="s">
        <v>1491</v>
      </c>
      <c r="D275" s="67"/>
      <c r="E275" s="86" t="s">
        <v>1033</v>
      </c>
      <c r="F275" s="86"/>
      <c r="G275" s="86"/>
      <c r="H275" s="86"/>
      <c r="I275" s="86"/>
      <c r="J275" s="67"/>
      <c r="K275" s="85" t="s">
        <v>1116</v>
      </c>
      <c r="L275" s="85" t="s">
        <v>1117</v>
      </c>
      <c r="M275" s="86"/>
      <c r="N275" s="87"/>
      <c r="O275" s="75"/>
    </row>
    <row r="276" spans="1:37" ht="15" customHeight="1">
      <c r="A276" s="84" t="s">
        <v>121</v>
      </c>
      <c r="B276" s="67" t="s">
        <v>350</v>
      </c>
      <c r="C276" s="67" t="s">
        <v>1119</v>
      </c>
      <c r="D276" s="67"/>
      <c r="E276" s="86"/>
      <c r="F276" s="86"/>
      <c r="G276" s="86"/>
      <c r="H276" s="86"/>
      <c r="I276" s="86"/>
      <c r="J276" s="67"/>
      <c r="K276" s="86"/>
      <c r="L276" s="86"/>
      <c r="M276" s="86" t="s">
        <v>1492</v>
      </c>
      <c r="N276" s="87"/>
      <c r="O276" s="75"/>
    </row>
    <row r="277" spans="1:37" ht="15" customHeight="1">
      <c r="A277" s="84" t="s">
        <v>119</v>
      </c>
      <c r="B277" s="67" t="s">
        <v>1493</v>
      </c>
      <c r="C277" s="67" t="s">
        <v>1494</v>
      </c>
      <c r="D277" s="67"/>
      <c r="E277" s="86" t="s">
        <v>1033</v>
      </c>
      <c r="F277" s="86"/>
      <c r="G277" s="86"/>
      <c r="H277" s="86"/>
      <c r="I277" s="86"/>
      <c r="J277" s="67"/>
      <c r="K277" s="85" t="s">
        <v>1116</v>
      </c>
      <c r="L277" s="85" t="s">
        <v>1117</v>
      </c>
      <c r="M277" s="86"/>
      <c r="N277" s="87"/>
      <c r="O277" s="75"/>
    </row>
    <row r="278" spans="1:37" s="83" customFormat="1" ht="20.149999999999999" customHeight="1">
      <c r="A278" s="84" t="s">
        <v>121</v>
      </c>
      <c r="B278" s="67" t="s">
        <v>1495</v>
      </c>
      <c r="C278" s="67" t="s">
        <v>1316</v>
      </c>
      <c r="D278" s="67"/>
      <c r="E278" s="86"/>
      <c r="F278" s="86"/>
      <c r="G278" s="86"/>
      <c r="H278" s="86"/>
      <c r="I278" s="86"/>
      <c r="J278" s="67"/>
      <c r="K278" s="86"/>
      <c r="L278" s="86"/>
      <c r="M278" s="86" t="s">
        <v>1496</v>
      </c>
      <c r="N278" s="87"/>
      <c r="O278" s="75"/>
      <c r="P278" s="71"/>
      <c r="Q278" s="71"/>
      <c r="R278" s="71"/>
      <c r="S278" s="71"/>
      <c r="T278" s="71"/>
      <c r="U278" s="71"/>
      <c r="V278" s="71"/>
      <c r="W278" s="71"/>
      <c r="X278" s="71"/>
      <c r="Y278" s="71"/>
      <c r="Z278" s="71"/>
      <c r="AA278" s="71"/>
      <c r="AB278" s="71"/>
      <c r="AC278" s="71"/>
      <c r="AK278" s="71"/>
    </row>
    <row r="279" spans="1:37" ht="15" customHeight="1">
      <c r="A279" s="84" t="s">
        <v>119</v>
      </c>
      <c r="B279" s="67" t="s">
        <v>351</v>
      </c>
      <c r="C279" s="67" t="s">
        <v>1497</v>
      </c>
      <c r="D279" s="67"/>
      <c r="E279" s="86" t="s">
        <v>1033</v>
      </c>
      <c r="F279" s="86"/>
      <c r="G279" s="86"/>
      <c r="H279" s="86"/>
      <c r="I279" s="86"/>
      <c r="J279" s="67"/>
      <c r="K279" s="85" t="s">
        <v>1116</v>
      </c>
      <c r="L279" s="85" t="s">
        <v>1117</v>
      </c>
      <c r="M279" s="86"/>
      <c r="N279" s="87"/>
      <c r="O279" s="75"/>
    </row>
    <row r="280" spans="1:37" ht="15" customHeight="1" thickBot="1">
      <c r="A280" s="84" t="s">
        <v>119</v>
      </c>
      <c r="B280" s="67" t="s">
        <v>352</v>
      </c>
      <c r="C280" s="67" t="s">
        <v>1498</v>
      </c>
      <c r="D280" s="67"/>
      <c r="E280" s="86" t="s">
        <v>1033</v>
      </c>
      <c r="F280" s="86"/>
      <c r="G280" s="86"/>
      <c r="H280" s="86"/>
      <c r="I280" s="86"/>
      <c r="J280" s="67"/>
      <c r="K280" s="85" t="s">
        <v>1116</v>
      </c>
      <c r="L280" s="85" t="s">
        <v>1117</v>
      </c>
      <c r="M280" s="86"/>
      <c r="N280" s="87"/>
      <c r="O280" s="75"/>
    </row>
    <row r="281" spans="1:37" ht="15" customHeight="1" thickBot="1">
      <c r="A281" s="93" t="s">
        <v>1075</v>
      </c>
      <c r="B281" s="97" t="s">
        <v>1480</v>
      </c>
      <c r="C281" s="94"/>
      <c r="D281" s="94"/>
      <c r="E281" s="94"/>
      <c r="F281" s="94"/>
      <c r="G281" s="94"/>
      <c r="H281" s="94"/>
      <c r="I281" s="94"/>
      <c r="J281" s="94"/>
      <c r="K281" s="94"/>
      <c r="L281" s="94"/>
      <c r="M281" s="94"/>
      <c r="N281" s="95"/>
      <c r="O281" s="75"/>
    </row>
    <row r="282" spans="1:37" ht="15" customHeight="1" thickBot="1">
      <c r="A282" s="79" t="s">
        <v>1037</v>
      </c>
      <c r="B282" s="96" t="s">
        <v>1499</v>
      </c>
      <c r="C282" s="80" t="s">
        <v>1500</v>
      </c>
      <c r="D282" s="80"/>
      <c r="E282" s="80"/>
      <c r="F282" s="80"/>
      <c r="G282" s="80"/>
      <c r="H282" s="80"/>
      <c r="I282" s="80" t="s">
        <v>1501</v>
      </c>
      <c r="J282" s="80"/>
      <c r="K282" s="80"/>
      <c r="L282" s="80"/>
      <c r="M282" s="80"/>
      <c r="N282" s="81"/>
      <c r="O282" s="75"/>
    </row>
    <row r="283" spans="1:37" ht="15" customHeight="1">
      <c r="A283" s="84" t="s">
        <v>1073</v>
      </c>
      <c r="B283" s="67" t="s">
        <v>362</v>
      </c>
      <c r="C283" s="67" t="s">
        <v>1502</v>
      </c>
      <c r="D283" s="67"/>
      <c r="E283" s="86" t="s">
        <v>1033</v>
      </c>
      <c r="F283" s="86"/>
      <c r="G283" s="86" t="s">
        <v>1043</v>
      </c>
      <c r="H283" s="86"/>
      <c r="I283" s="86"/>
      <c r="J283" s="67"/>
      <c r="K283" s="86"/>
      <c r="L283" s="86"/>
      <c r="M283" s="86"/>
      <c r="N283" s="87"/>
      <c r="O283" s="75"/>
    </row>
    <row r="284" spans="1:37" ht="15" customHeight="1">
      <c r="A284" s="84" t="s">
        <v>83</v>
      </c>
      <c r="B284" s="67" t="s">
        <v>1503</v>
      </c>
      <c r="C284" s="67" t="s">
        <v>1504</v>
      </c>
      <c r="D284" s="67"/>
      <c r="E284" s="86" t="s">
        <v>1033</v>
      </c>
      <c r="F284" s="86"/>
      <c r="G284" s="86" t="s">
        <v>1043</v>
      </c>
      <c r="H284" s="86"/>
      <c r="I284" s="86" t="s">
        <v>1505</v>
      </c>
      <c r="J284" s="67"/>
      <c r="K284" s="86"/>
      <c r="L284" s="86"/>
      <c r="M284" s="86"/>
      <c r="N284" s="87"/>
      <c r="O284" s="75"/>
    </row>
    <row r="285" spans="1:37" ht="15" customHeight="1">
      <c r="A285" s="84" t="s">
        <v>1112</v>
      </c>
      <c r="B285" s="67" t="s">
        <v>1506</v>
      </c>
      <c r="C285" s="67" t="s">
        <v>1507</v>
      </c>
      <c r="D285" s="67" t="s">
        <v>1115</v>
      </c>
      <c r="E285" s="86" t="s">
        <v>1033</v>
      </c>
      <c r="F285" s="86"/>
      <c r="G285" s="86"/>
      <c r="H285" s="86"/>
      <c r="I285" s="86" t="s">
        <v>1505</v>
      </c>
      <c r="J285" s="67"/>
      <c r="K285" s="85" t="s">
        <v>1116</v>
      </c>
      <c r="L285" s="85" t="s">
        <v>1117</v>
      </c>
      <c r="M285" s="86"/>
      <c r="N285" s="87"/>
      <c r="O285" s="75"/>
    </row>
    <row r="286" spans="1:37" ht="15" customHeight="1">
      <c r="A286" s="84" t="s">
        <v>121</v>
      </c>
      <c r="B286" s="67" t="s">
        <v>1508</v>
      </c>
      <c r="C286" s="67" t="s">
        <v>1119</v>
      </c>
      <c r="D286" s="67"/>
      <c r="E286" s="86"/>
      <c r="F286" s="86"/>
      <c r="G286" s="86"/>
      <c r="H286" s="86"/>
      <c r="I286" s="86"/>
      <c r="J286" s="67"/>
      <c r="K286" s="86"/>
      <c r="L286" s="86"/>
      <c r="M286" s="86" t="s">
        <v>1509</v>
      </c>
      <c r="N286" s="87"/>
      <c r="O286" s="75"/>
    </row>
    <row r="287" spans="1:37" ht="15" customHeight="1">
      <c r="A287" s="84" t="s">
        <v>119</v>
      </c>
      <c r="B287" s="67" t="s">
        <v>363</v>
      </c>
      <c r="C287" s="67" t="s">
        <v>1510</v>
      </c>
      <c r="D287" s="67"/>
      <c r="E287" s="86" t="s">
        <v>1033</v>
      </c>
      <c r="F287" s="86"/>
      <c r="G287" s="86"/>
      <c r="H287" s="86"/>
      <c r="I287" s="86"/>
      <c r="J287" s="67"/>
      <c r="K287" s="85" t="s">
        <v>1116</v>
      </c>
      <c r="L287" s="85" t="s">
        <v>1117</v>
      </c>
      <c r="M287" s="86"/>
      <c r="N287" s="87"/>
      <c r="O287" s="75"/>
    </row>
    <row r="288" spans="1:37" ht="15" customHeight="1">
      <c r="A288" s="84" t="s">
        <v>121</v>
      </c>
      <c r="B288" s="67" t="s">
        <v>364</v>
      </c>
      <c r="C288" s="67" t="s">
        <v>1119</v>
      </c>
      <c r="D288" s="67"/>
      <c r="E288" s="86"/>
      <c r="F288" s="86"/>
      <c r="G288" s="86"/>
      <c r="H288" s="86"/>
      <c r="I288" s="86"/>
      <c r="J288" s="67"/>
      <c r="K288" s="86"/>
      <c r="L288" s="86"/>
      <c r="M288" s="86" t="s">
        <v>1511</v>
      </c>
      <c r="N288" s="87"/>
      <c r="O288" s="75"/>
    </row>
    <row r="289" spans="1:37" ht="15" customHeight="1">
      <c r="A289" s="84" t="s">
        <v>119</v>
      </c>
      <c r="B289" s="67" t="s">
        <v>1512</v>
      </c>
      <c r="C289" s="67" t="s">
        <v>1513</v>
      </c>
      <c r="D289" s="67"/>
      <c r="E289" s="86" t="s">
        <v>1033</v>
      </c>
      <c r="F289" s="86"/>
      <c r="G289" s="86"/>
      <c r="H289" s="86"/>
      <c r="I289" s="86"/>
      <c r="J289" s="67"/>
      <c r="K289" s="85" t="s">
        <v>1116</v>
      </c>
      <c r="L289" s="85" t="s">
        <v>1117</v>
      </c>
      <c r="M289" s="86"/>
      <c r="N289" s="87"/>
      <c r="O289" s="75" t="s">
        <v>1125</v>
      </c>
    </row>
    <row r="290" spans="1:37" s="83" customFormat="1" ht="20.149999999999999" customHeight="1">
      <c r="A290" s="84" t="s">
        <v>121</v>
      </c>
      <c r="B290" s="67" t="s">
        <v>1514</v>
      </c>
      <c r="C290" s="67" t="s">
        <v>1316</v>
      </c>
      <c r="D290" s="67"/>
      <c r="E290" s="86"/>
      <c r="F290" s="86"/>
      <c r="G290" s="86"/>
      <c r="H290" s="86"/>
      <c r="I290" s="86"/>
      <c r="J290" s="67"/>
      <c r="K290" s="86"/>
      <c r="L290" s="86"/>
      <c r="M290" s="86" t="s">
        <v>1515</v>
      </c>
      <c r="N290" s="87"/>
      <c r="O290" s="75"/>
      <c r="P290" s="71"/>
      <c r="Q290" s="71"/>
      <c r="R290" s="71"/>
      <c r="S290" s="71"/>
      <c r="T290" s="71"/>
      <c r="U290" s="71"/>
      <c r="V290" s="71"/>
      <c r="W290" s="71"/>
      <c r="X290" s="71"/>
      <c r="Y290" s="71"/>
      <c r="Z290" s="71"/>
      <c r="AA290" s="71"/>
      <c r="AB290" s="71"/>
      <c r="AC290" s="71"/>
      <c r="AK290" s="71"/>
    </row>
    <row r="291" spans="1:37" ht="15" customHeight="1">
      <c r="A291" s="84" t="s">
        <v>119</v>
      </c>
      <c r="B291" s="67" t="s">
        <v>365</v>
      </c>
      <c r="C291" s="67" t="s">
        <v>1516</v>
      </c>
      <c r="D291" s="67"/>
      <c r="E291" s="86" t="s">
        <v>1033</v>
      </c>
      <c r="F291" s="86"/>
      <c r="G291" s="86"/>
      <c r="H291" s="86"/>
      <c r="I291" s="86"/>
      <c r="J291" s="67"/>
      <c r="K291" s="85" t="s">
        <v>1116</v>
      </c>
      <c r="L291" s="85" t="s">
        <v>1117</v>
      </c>
      <c r="M291" s="86"/>
      <c r="N291" s="87"/>
      <c r="O291" s="75" t="s">
        <v>1125</v>
      </c>
    </row>
    <row r="292" spans="1:37" ht="15" customHeight="1" thickBot="1">
      <c r="A292" s="84" t="s">
        <v>119</v>
      </c>
      <c r="B292" s="67" t="s">
        <v>366</v>
      </c>
      <c r="C292" s="67" t="s">
        <v>1517</v>
      </c>
      <c r="D292" s="67"/>
      <c r="E292" s="86" t="s">
        <v>1033</v>
      </c>
      <c r="F292" s="86"/>
      <c r="G292" s="86"/>
      <c r="H292" s="86"/>
      <c r="I292" s="86"/>
      <c r="J292" s="67"/>
      <c r="K292" s="85" t="s">
        <v>1116</v>
      </c>
      <c r="L292" s="85" t="s">
        <v>1117</v>
      </c>
      <c r="M292" s="86"/>
      <c r="N292" s="87"/>
      <c r="O292" s="75"/>
    </row>
    <row r="293" spans="1:37" ht="15" customHeight="1" thickBot="1">
      <c r="A293" s="93" t="s">
        <v>1075</v>
      </c>
      <c r="B293" s="97" t="s">
        <v>1499</v>
      </c>
      <c r="C293" s="94"/>
      <c r="D293" s="94"/>
      <c r="E293" s="94"/>
      <c r="F293" s="94"/>
      <c r="G293" s="94"/>
      <c r="H293" s="94"/>
      <c r="I293" s="94"/>
      <c r="J293" s="94"/>
      <c r="K293" s="94"/>
      <c r="L293" s="94"/>
      <c r="M293" s="94"/>
      <c r="N293" s="95"/>
      <c r="O293" s="75"/>
    </row>
    <row r="294" spans="1:37" ht="15" customHeight="1" thickBot="1">
      <c r="A294" s="79" t="s">
        <v>1037</v>
      </c>
      <c r="B294" s="96" t="s">
        <v>1518</v>
      </c>
      <c r="C294" s="80" t="s">
        <v>1245</v>
      </c>
      <c r="D294" s="80"/>
      <c r="E294" s="80"/>
      <c r="F294" s="80"/>
      <c r="G294" s="80"/>
      <c r="H294" s="80"/>
      <c r="I294" s="80" t="s">
        <v>1519</v>
      </c>
      <c r="J294" s="80"/>
      <c r="K294" s="80"/>
      <c r="L294" s="80"/>
      <c r="M294" s="80"/>
      <c r="N294" s="81"/>
      <c r="O294" s="75"/>
    </row>
    <row r="295" spans="1:37" ht="15" customHeight="1">
      <c r="A295" s="84" t="s">
        <v>1247</v>
      </c>
      <c r="B295" s="67" t="s">
        <v>368</v>
      </c>
      <c r="C295" s="67" t="s">
        <v>1520</v>
      </c>
      <c r="D295" s="67"/>
      <c r="E295" s="86" t="s">
        <v>1033</v>
      </c>
      <c r="F295" s="86"/>
      <c r="G295" s="86" t="s">
        <v>1043</v>
      </c>
      <c r="H295" s="86"/>
      <c r="I295" s="100" t="s">
        <v>4561</v>
      </c>
      <c r="J295" s="67"/>
      <c r="K295" s="86"/>
      <c r="L295" s="86"/>
      <c r="M295" s="86"/>
      <c r="N295" s="87"/>
      <c r="O295" s="75"/>
    </row>
    <row r="296" spans="1:37" ht="15" customHeight="1">
      <c r="A296" s="84" t="s">
        <v>1249</v>
      </c>
      <c r="B296" s="67" t="s">
        <v>370</v>
      </c>
      <c r="C296" s="67" t="s">
        <v>1521</v>
      </c>
      <c r="D296" s="67"/>
      <c r="E296" s="86" t="s">
        <v>1033</v>
      </c>
      <c r="F296" s="86"/>
      <c r="G296" s="86"/>
      <c r="H296" s="86"/>
      <c r="I296" s="86" t="s">
        <v>1522</v>
      </c>
      <c r="J296" s="67"/>
      <c r="K296" s="86" t="s">
        <v>1252</v>
      </c>
      <c r="L296" s="86" t="s">
        <v>1253</v>
      </c>
      <c r="M296" s="86"/>
      <c r="N296" s="87"/>
      <c r="O296" s="75"/>
    </row>
    <row r="297" spans="1:37" ht="15" customHeight="1">
      <c r="A297" s="84" t="s">
        <v>83</v>
      </c>
      <c r="B297" s="67" t="s">
        <v>372</v>
      </c>
      <c r="C297" s="67" t="s">
        <v>1254</v>
      </c>
      <c r="D297" s="67"/>
      <c r="E297" s="86" t="s">
        <v>1033</v>
      </c>
      <c r="F297" s="86"/>
      <c r="G297" s="86"/>
      <c r="H297" s="86"/>
      <c r="I297" s="86" t="s">
        <v>1523</v>
      </c>
      <c r="J297" s="67"/>
      <c r="K297" s="86"/>
      <c r="L297" s="86"/>
      <c r="M297" s="86"/>
      <c r="N297" s="87"/>
      <c r="O297" s="75"/>
    </row>
    <row r="298" spans="1:37" ht="15" customHeight="1">
      <c r="A298" s="84" t="s">
        <v>1256</v>
      </c>
      <c r="B298" s="67" t="s">
        <v>373</v>
      </c>
      <c r="C298" s="67" t="s">
        <v>1524</v>
      </c>
      <c r="D298" s="67"/>
      <c r="E298" s="86" t="s">
        <v>1033</v>
      </c>
      <c r="F298" s="86"/>
      <c r="G298" s="86"/>
      <c r="H298" s="86"/>
      <c r="I298" s="86" t="s">
        <v>1525</v>
      </c>
      <c r="J298" s="67"/>
      <c r="K298" s="86" t="s">
        <v>1252</v>
      </c>
      <c r="L298" s="86" t="s">
        <v>1253</v>
      </c>
      <c r="M298" s="86"/>
      <c r="N298" s="87"/>
      <c r="O298" s="75"/>
    </row>
    <row r="299" spans="1:37" ht="15" customHeight="1" thickBot="1">
      <c r="A299" s="84" t="s">
        <v>83</v>
      </c>
      <c r="B299" s="67" t="s">
        <v>375</v>
      </c>
      <c r="C299" s="67" t="s">
        <v>1259</v>
      </c>
      <c r="D299" s="67"/>
      <c r="E299" s="86" t="s">
        <v>1033</v>
      </c>
      <c r="F299" s="86"/>
      <c r="G299" s="86"/>
      <c r="H299" s="86"/>
      <c r="I299" s="86" t="s">
        <v>1526</v>
      </c>
      <c r="J299" s="67"/>
      <c r="K299" s="86"/>
      <c r="L299" s="86"/>
      <c r="M299" s="86"/>
      <c r="N299" s="87"/>
      <c r="O299" s="75"/>
    </row>
    <row r="300" spans="1:37" ht="15" customHeight="1" thickBot="1">
      <c r="A300" s="93" t="s">
        <v>1075</v>
      </c>
      <c r="B300" s="97" t="s">
        <v>1518</v>
      </c>
      <c r="C300" s="94"/>
      <c r="D300" s="94"/>
      <c r="E300" s="94"/>
      <c r="F300" s="94"/>
      <c r="G300" s="94"/>
      <c r="H300" s="94"/>
      <c r="I300" s="94"/>
      <c r="J300" s="94"/>
      <c r="K300" s="94"/>
      <c r="L300" s="94"/>
      <c r="M300" s="94"/>
      <c r="N300" s="95"/>
      <c r="O300" s="75"/>
    </row>
    <row r="301" spans="1:37" ht="15" customHeight="1" thickBot="1">
      <c r="A301" s="79" t="s">
        <v>1037</v>
      </c>
      <c r="B301" s="96" t="s">
        <v>1527</v>
      </c>
      <c r="C301" s="80" t="s">
        <v>1262</v>
      </c>
      <c r="D301" s="80"/>
      <c r="E301" s="80"/>
      <c r="F301" s="80"/>
      <c r="G301" s="80"/>
      <c r="H301" s="80"/>
      <c r="I301" s="80" t="s">
        <v>1519</v>
      </c>
      <c r="J301" s="80"/>
      <c r="K301" s="80"/>
      <c r="L301" s="80"/>
      <c r="M301" s="80"/>
      <c r="N301" s="81"/>
      <c r="O301" s="75"/>
    </row>
    <row r="302" spans="1:37" ht="15" customHeight="1">
      <c r="A302" s="84" t="s">
        <v>1263</v>
      </c>
      <c r="B302" s="67" t="s">
        <v>377</v>
      </c>
      <c r="C302" s="67" t="s">
        <v>1528</v>
      </c>
      <c r="D302" s="67"/>
      <c r="E302" s="86" t="s">
        <v>1033</v>
      </c>
      <c r="F302" s="86"/>
      <c r="G302" s="86" t="s">
        <v>1043</v>
      </c>
      <c r="H302" s="86"/>
      <c r="I302" s="100" t="s">
        <v>4561</v>
      </c>
      <c r="J302" s="67"/>
      <c r="K302" s="86"/>
      <c r="L302" s="86"/>
      <c r="M302" s="86"/>
      <c r="N302" s="87"/>
      <c r="O302" s="75"/>
    </row>
    <row r="303" spans="1:37" ht="15" customHeight="1">
      <c r="A303" s="84" t="s">
        <v>83</v>
      </c>
      <c r="B303" s="67" t="s">
        <v>379</v>
      </c>
      <c r="C303" s="67" t="s">
        <v>1265</v>
      </c>
      <c r="D303" s="67"/>
      <c r="E303" s="86" t="s">
        <v>1033</v>
      </c>
      <c r="F303" s="86"/>
      <c r="G303" s="86"/>
      <c r="H303" s="86"/>
      <c r="I303" s="86" t="s">
        <v>1529</v>
      </c>
      <c r="J303" s="67"/>
      <c r="K303" s="86"/>
      <c r="L303" s="86"/>
      <c r="M303" s="86"/>
      <c r="N303" s="87"/>
      <c r="O303" s="75"/>
    </row>
    <row r="304" spans="1:37" ht="15" customHeight="1">
      <c r="A304" s="84" t="s">
        <v>1267</v>
      </c>
      <c r="B304" s="67" t="s">
        <v>380</v>
      </c>
      <c r="C304" s="67" t="s">
        <v>1530</v>
      </c>
      <c r="D304" s="67"/>
      <c r="E304" s="86" t="s">
        <v>1033</v>
      </c>
      <c r="F304" s="86"/>
      <c r="G304" s="86" t="s">
        <v>1043</v>
      </c>
      <c r="H304" s="86"/>
      <c r="I304" s="86" t="s">
        <v>1531</v>
      </c>
      <c r="J304" s="67"/>
      <c r="K304" s="86"/>
      <c r="L304" s="86"/>
      <c r="M304" s="86"/>
      <c r="N304" s="87"/>
      <c r="O304" s="75"/>
    </row>
    <row r="305" spans="1:37" ht="15" customHeight="1">
      <c r="A305" s="84" t="s">
        <v>83</v>
      </c>
      <c r="B305" s="67" t="s">
        <v>382</v>
      </c>
      <c r="C305" s="67" t="s">
        <v>1270</v>
      </c>
      <c r="D305" s="67"/>
      <c r="E305" s="86" t="s">
        <v>1033</v>
      </c>
      <c r="F305" s="86"/>
      <c r="G305" s="86"/>
      <c r="H305" s="86"/>
      <c r="I305" s="86" t="s">
        <v>1532</v>
      </c>
      <c r="J305" s="67"/>
      <c r="K305" s="86"/>
      <c r="L305" s="86"/>
      <c r="M305" s="86"/>
      <c r="N305" s="87"/>
      <c r="O305" s="75"/>
    </row>
    <row r="306" spans="1:37" ht="15" customHeight="1">
      <c r="A306" s="84" t="s">
        <v>1267</v>
      </c>
      <c r="B306" s="67" t="s">
        <v>383</v>
      </c>
      <c r="C306" s="67" t="s">
        <v>1533</v>
      </c>
      <c r="D306" s="67"/>
      <c r="E306" s="86" t="s">
        <v>1033</v>
      </c>
      <c r="F306" s="86"/>
      <c r="G306" s="86" t="s">
        <v>1043</v>
      </c>
      <c r="H306" s="86"/>
      <c r="I306" s="86" t="s">
        <v>1534</v>
      </c>
      <c r="J306" s="67"/>
      <c r="K306" s="86"/>
      <c r="L306" s="86"/>
      <c r="M306" s="86"/>
      <c r="N306" s="87"/>
      <c r="O306" s="75" t="s">
        <v>1125</v>
      </c>
    </row>
    <row r="307" spans="1:37" ht="15" customHeight="1">
      <c r="A307" s="84" t="s">
        <v>83</v>
      </c>
      <c r="B307" s="67" t="s">
        <v>385</v>
      </c>
      <c r="C307" s="67" t="s">
        <v>1274</v>
      </c>
      <c r="D307" s="67"/>
      <c r="E307" s="86" t="s">
        <v>1033</v>
      </c>
      <c r="F307" s="86"/>
      <c r="G307" s="86"/>
      <c r="H307" s="86"/>
      <c r="I307" s="86" t="s">
        <v>1535</v>
      </c>
      <c r="J307" s="67"/>
      <c r="K307" s="86"/>
      <c r="L307" s="86"/>
      <c r="M307" s="86"/>
      <c r="N307" s="87"/>
      <c r="O307" s="75"/>
    </row>
    <row r="308" spans="1:37" ht="15" customHeight="1">
      <c r="A308" s="84" t="s">
        <v>1263</v>
      </c>
      <c r="B308" s="67" t="s">
        <v>386</v>
      </c>
      <c r="C308" s="67" t="s">
        <v>1536</v>
      </c>
      <c r="D308" s="67"/>
      <c r="E308" s="86" t="s">
        <v>1033</v>
      </c>
      <c r="F308" s="86"/>
      <c r="G308" s="86" t="s">
        <v>1043</v>
      </c>
      <c r="H308" s="86"/>
      <c r="I308" s="100" t="s">
        <v>4561</v>
      </c>
      <c r="J308" s="67"/>
      <c r="K308" s="86"/>
      <c r="L308" s="86"/>
      <c r="M308" s="86"/>
      <c r="N308" s="87"/>
      <c r="O308" s="75"/>
    </row>
    <row r="309" spans="1:37" ht="15" customHeight="1">
      <c r="A309" s="84" t="s">
        <v>83</v>
      </c>
      <c r="B309" s="67" t="s">
        <v>1537</v>
      </c>
      <c r="C309" s="67" t="s">
        <v>1538</v>
      </c>
      <c r="D309" s="67"/>
      <c r="E309" s="86" t="s">
        <v>1033</v>
      </c>
      <c r="F309" s="86"/>
      <c r="G309" s="86"/>
      <c r="H309" s="86"/>
      <c r="I309" s="86" t="s">
        <v>1539</v>
      </c>
      <c r="J309" s="67"/>
      <c r="K309" s="86"/>
      <c r="L309" s="86"/>
      <c r="M309" s="86"/>
      <c r="N309" s="87"/>
      <c r="O309" s="75"/>
    </row>
    <row r="310" spans="1:37" ht="15" customHeight="1">
      <c r="A310" s="84" t="s">
        <v>1540</v>
      </c>
      <c r="B310" s="67" t="s">
        <v>388</v>
      </c>
      <c r="C310" s="67" t="s">
        <v>1281</v>
      </c>
      <c r="D310" s="67" t="s">
        <v>1282</v>
      </c>
      <c r="E310" s="86" t="s">
        <v>1033</v>
      </c>
      <c r="F310" s="86"/>
      <c r="G310" s="86"/>
      <c r="H310" s="86"/>
      <c r="I310" s="100" t="s">
        <v>4561</v>
      </c>
      <c r="J310" s="67"/>
      <c r="K310" s="86"/>
      <c r="L310" s="86"/>
      <c r="M310" s="86"/>
      <c r="N310" s="87"/>
      <c r="O310" s="75"/>
    </row>
    <row r="311" spans="1:37" ht="15" customHeight="1">
      <c r="A311" s="84" t="s">
        <v>1540</v>
      </c>
      <c r="B311" s="67" t="s">
        <v>391</v>
      </c>
      <c r="C311" s="67" t="s">
        <v>1283</v>
      </c>
      <c r="D311" s="67" t="s">
        <v>1282</v>
      </c>
      <c r="E311" s="86" t="s">
        <v>1033</v>
      </c>
      <c r="F311" s="86"/>
      <c r="G311" s="86"/>
      <c r="H311" s="86"/>
      <c r="I311" s="100" t="s">
        <v>4561</v>
      </c>
      <c r="J311" s="67"/>
      <c r="K311" s="86"/>
      <c r="L311" s="86"/>
      <c r="M311" s="86"/>
      <c r="N311" s="87"/>
      <c r="O311" s="75"/>
    </row>
    <row r="312" spans="1:37" ht="15" customHeight="1">
      <c r="A312" s="84" t="s">
        <v>1284</v>
      </c>
      <c r="B312" s="67" t="s">
        <v>392</v>
      </c>
      <c r="C312" s="67" t="s">
        <v>1285</v>
      </c>
      <c r="D312" s="67"/>
      <c r="E312" s="86" t="s">
        <v>1033</v>
      </c>
      <c r="F312" s="86"/>
      <c r="G312" s="86" t="s">
        <v>1043</v>
      </c>
      <c r="H312" s="86"/>
      <c r="I312" s="100" t="s">
        <v>4561</v>
      </c>
      <c r="J312" s="67"/>
      <c r="K312" s="86"/>
      <c r="L312" s="86"/>
      <c r="M312" s="86"/>
      <c r="N312" s="87"/>
      <c r="O312" s="75"/>
    </row>
    <row r="313" spans="1:37" ht="15" customHeight="1">
      <c r="A313" s="84" t="s">
        <v>1540</v>
      </c>
      <c r="B313" s="67" t="s">
        <v>393</v>
      </c>
      <c r="C313" s="67" t="s">
        <v>1286</v>
      </c>
      <c r="D313" s="67" t="s">
        <v>1282</v>
      </c>
      <c r="E313" s="86" t="s">
        <v>1033</v>
      </c>
      <c r="F313" s="86"/>
      <c r="G313" s="86"/>
      <c r="H313" s="86"/>
      <c r="I313" s="101" t="s">
        <v>1541</v>
      </c>
      <c r="J313" s="67"/>
      <c r="K313" s="86"/>
      <c r="L313" s="86"/>
      <c r="M313" s="86"/>
      <c r="N313" s="87"/>
      <c r="O313" s="75"/>
    </row>
    <row r="314" spans="1:37" ht="15" customHeight="1">
      <c r="A314" s="84" t="s">
        <v>83</v>
      </c>
      <c r="B314" s="67" t="s">
        <v>394</v>
      </c>
      <c r="C314" s="67" t="s">
        <v>1288</v>
      </c>
      <c r="D314" s="67"/>
      <c r="E314" s="86" t="s">
        <v>1033</v>
      </c>
      <c r="F314" s="86"/>
      <c r="G314" s="86"/>
      <c r="H314" s="86"/>
      <c r="I314" s="101" t="s">
        <v>1542</v>
      </c>
      <c r="J314" s="67"/>
      <c r="K314" s="86"/>
      <c r="L314" s="86"/>
      <c r="M314" s="86"/>
      <c r="N314" s="87"/>
      <c r="O314" s="75"/>
    </row>
    <row r="315" spans="1:37" ht="15" customHeight="1">
      <c r="A315" s="84" t="s">
        <v>1290</v>
      </c>
      <c r="B315" s="67" t="s">
        <v>395</v>
      </c>
      <c r="C315" s="67" t="s">
        <v>1291</v>
      </c>
      <c r="D315" s="67"/>
      <c r="E315" s="86" t="s">
        <v>1033</v>
      </c>
      <c r="F315" s="86"/>
      <c r="G315" s="86"/>
      <c r="H315" s="86"/>
      <c r="I315" s="86" t="s">
        <v>1541</v>
      </c>
      <c r="J315" s="67"/>
      <c r="K315" s="86" t="s">
        <v>1252</v>
      </c>
      <c r="L315" s="86" t="s">
        <v>1253</v>
      </c>
      <c r="M315" s="86"/>
      <c r="N315" s="87"/>
      <c r="O315" s="75"/>
    </row>
    <row r="316" spans="1:37" ht="15" customHeight="1" thickBot="1">
      <c r="A316" s="84" t="s">
        <v>83</v>
      </c>
      <c r="B316" s="67" t="s">
        <v>396</v>
      </c>
      <c r="C316" s="67" t="s">
        <v>1292</v>
      </c>
      <c r="D316" s="67"/>
      <c r="E316" s="86" t="s">
        <v>1033</v>
      </c>
      <c r="F316" s="86"/>
      <c r="G316" s="86"/>
      <c r="H316" s="86"/>
      <c r="I316" s="86" t="s">
        <v>1543</v>
      </c>
      <c r="J316" s="67"/>
      <c r="K316" s="86"/>
      <c r="L316" s="86"/>
      <c r="M316" s="86"/>
      <c r="N316" s="87"/>
      <c r="O316" s="75"/>
    </row>
    <row r="317" spans="1:37" ht="15" customHeight="1" thickBot="1">
      <c r="A317" s="93" t="s">
        <v>1075</v>
      </c>
      <c r="B317" s="97" t="s">
        <v>1527</v>
      </c>
      <c r="C317" s="94"/>
      <c r="D317" s="94"/>
      <c r="E317" s="94"/>
      <c r="F317" s="94"/>
      <c r="G317" s="94"/>
      <c r="H317" s="94"/>
      <c r="I317" s="94"/>
      <c r="J317" s="94"/>
      <c r="K317" s="94"/>
      <c r="L317" s="94"/>
      <c r="M317" s="94"/>
      <c r="N317" s="95"/>
      <c r="O317" s="75"/>
    </row>
    <row r="318" spans="1:37" s="83" customFormat="1" ht="20.149999999999999" customHeight="1" thickBot="1">
      <c r="A318" s="93" t="s">
        <v>1075</v>
      </c>
      <c r="B318" s="94" t="s">
        <v>1456</v>
      </c>
      <c r="C318" s="94" t="s">
        <v>1457</v>
      </c>
      <c r="D318" s="94"/>
      <c r="E318" s="94"/>
      <c r="F318" s="94"/>
      <c r="G318" s="94"/>
      <c r="H318" s="94"/>
      <c r="I318" s="94"/>
      <c r="J318" s="94"/>
      <c r="K318" s="94"/>
      <c r="L318" s="94"/>
      <c r="M318" s="94"/>
      <c r="N318" s="95"/>
      <c r="O318" s="75"/>
      <c r="P318" s="71"/>
      <c r="Q318" s="71"/>
      <c r="R318" s="71"/>
      <c r="S318" s="71"/>
      <c r="T318" s="71"/>
      <c r="U318" s="71"/>
      <c r="V318" s="71"/>
      <c r="W318" s="71"/>
      <c r="X318" s="71"/>
      <c r="Y318" s="71"/>
      <c r="Z318" s="71"/>
      <c r="AA318" s="71"/>
      <c r="AB318" s="71"/>
      <c r="AC318" s="71"/>
      <c r="AK318" s="71"/>
    </row>
    <row r="319" spans="1:37" s="83" customFormat="1" ht="20.149999999999999" customHeight="1" thickBot="1">
      <c r="A319" s="79" t="s">
        <v>1037</v>
      </c>
      <c r="B319" s="96" t="s">
        <v>1544</v>
      </c>
      <c r="C319" s="80" t="s">
        <v>1545</v>
      </c>
      <c r="D319" s="80"/>
      <c r="E319" s="80"/>
      <c r="F319" s="80"/>
      <c r="G319" s="80"/>
      <c r="H319" s="80"/>
      <c r="I319" s="80" t="s">
        <v>1546</v>
      </c>
      <c r="J319" s="80"/>
      <c r="K319" s="80"/>
      <c r="L319" s="80"/>
      <c r="M319" s="80"/>
      <c r="N319" s="81"/>
      <c r="O319" s="75"/>
      <c r="P319" s="71"/>
      <c r="Q319" s="71"/>
      <c r="R319" s="71"/>
      <c r="S319" s="71"/>
      <c r="T319" s="71"/>
      <c r="U319" s="71"/>
      <c r="V319" s="71"/>
      <c r="W319" s="71"/>
      <c r="X319" s="71"/>
      <c r="Y319" s="71"/>
      <c r="Z319" s="71"/>
      <c r="AA319" s="71"/>
      <c r="AB319" s="71"/>
      <c r="AC319" s="71"/>
      <c r="AK319" s="71"/>
    </row>
    <row r="320" spans="1:37" s="83" customFormat="1" ht="20.149999999999999" customHeight="1" thickBot="1">
      <c r="A320" s="84" t="s">
        <v>1102</v>
      </c>
      <c r="B320" s="67" t="s">
        <v>1547</v>
      </c>
      <c r="C320" s="67" t="s">
        <v>1548</v>
      </c>
      <c r="D320" s="67"/>
      <c r="E320" s="67"/>
      <c r="F320" s="67"/>
      <c r="G320" s="67"/>
      <c r="H320" s="67"/>
      <c r="I320" s="67"/>
      <c r="J320" s="67"/>
      <c r="K320" s="67"/>
      <c r="L320" s="67"/>
      <c r="M320" s="67"/>
      <c r="N320" s="67"/>
      <c r="O320" s="75"/>
      <c r="P320" s="71"/>
      <c r="Q320" s="71"/>
      <c r="R320" s="71"/>
      <c r="S320" s="71"/>
      <c r="T320" s="71"/>
      <c r="U320" s="71"/>
      <c r="V320" s="71"/>
      <c r="W320" s="71"/>
      <c r="X320" s="71"/>
      <c r="Y320" s="71"/>
      <c r="Z320" s="71"/>
      <c r="AA320" s="71"/>
      <c r="AB320" s="71"/>
      <c r="AC320" s="71"/>
      <c r="AK320" s="71"/>
    </row>
    <row r="321" spans="1:37" ht="15" customHeight="1" thickBot="1">
      <c r="A321" s="79" t="s">
        <v>1037</v>
      </c>
      <c r="B321" s="96" t="s">
        <v>1549</v>
      </c>
      <c r="C321" s="80" t="s">
        <v>1550</v>
      </c>
      <c r="D321" s="80"/>
      <c r="E321" s="80"/>
      <c r="F321" s="80"/>
      <c r="G321" s="80"/>
      <c r="H321" s="80"/>
      <c r="I321" s="80" t="s">
        <v>1551</v>
      </c>
      <c r="J321" s="80"/>
      <c r="K321" s="80"/>
      <c r="L321" s="80"/>
      <c r="M321" s="80"/>
      <c r="N321" s="81"/>
      <c r="O321" s="75"/>
    </row>
    <row r="322" spans="1:37" ht="15" customHeight="1">
      <c r="A322" s="84" t="s">
        <v>1073</v>
      </c>
      <c r="B322" s="67" t="s">
        <v>399</v>
      </c>
      <c r="C322" s="67" t="s">
        <v>1552</v>
      </c>
      <c r="D322" s="67"/>
      <c r="E322" s="86" t="s">
        <v>1033</v>
      </c>
      <c r="F322" s="86"/>
      <c r="G322" s="86" t="s">
        <v>1043</v>
      </c>
      <c r="H322" s="86"/>
      <c r="I322" s="86"/>
      <c r="J322" s="67"/>
      <c r="K322" s="86"/>
      <c r="L322" s="86"/>
      <c r="M322" s="86"/>
      <c r="N322" s="87"/>
      <c r="O322" s="75"/>
    </row>
    <row r="323" spans="1:37" ht="15" customHeight="1">
      <c r="A323" s="84" t="s">
        <v>83</v>
      </c>
      <c r="B323" s="67" t="s">
        <v>1553</v>
      </c>
      <c r="C323" s="67" t="s">
        <v>1554</v>
      </c>
      <c r="D323" s="67"/>
      <c r="E323" s="86" t="s">
        <v>1033</v>
      </c>
      <c r="F323" s="86"/>
      <c r="G323" s="86" t="s">
        <v>1043</v>
      </c>
      <c r="H323" s="86"/>
      <c r="I323" s="86" t="s">
        <v>1555</v>
      </c>
      <c r="J323" s="67"/>
      <c r="K323" s="86"/>
      <c r="L323" s="86"/>
      <c r="M323" s="86"/>
      <c r="N323" s="87"/>
      <c r="O323" s="75"/>
    </row>
    <row r="324" spans="1:37" ht="15" customHeight="1">
      <c r="A324" s="84" t="s">
        <v>1112</v>
      </c>
      <c r="B324" s="67" t="s">
        <v>1556</v>
      </c>
      <c r="C324" s="67" t="s">
        <v>1557</v>
      </c>
      <c r="D324" s="67" t="s">
        <v>1115</v>
      </c>
      <c r="E324" s="86" t="s">
        <v>1033</v>
      </c>
      <c r="F324" s="86"/>
      <c r="G324" s="86"/>
      <c r="H324" s="86"/>
      <c r="I324" s="86" t="s">
        <v>1555</v>
      </c>
      <c r="J324" s="67"/>
      <c r="K324" s="85" t="s">
        <v>1116</v>
      </c>
      <c r="L324" s="85" t="s">
        <v>1117</v>
      </c>
      <c r="M324" s="86"/>
      <c r="N324" s="87"/>
      <c r="O324" s="75"/>
    </row>
    <row r="325" spans="1:37" ht="15" customHeight="1">
      <c r="A325" s="84" t="s">
        <v>121</v>
      </c>
      <c r="B325" s="67" t="s">
        <v>1558</v>
      </c>
      <c r="C325" s="67" t="s">
        <v>1119</v>
      </c>
      <c r="D325" s="67"/>
      <c r="E325" s="86"/>
      <c r="F325" s="86"/>
      <c r="G325" s="86"/>
      <c r="H325" s="86"/>
      <c r="I325" s="86"/>
      <c r="J325" s="67"/>
      <c r="K325" s="86"/>
      <c r="L325" s="86"/>
      <c r="M325" s="86" t="s">
        <v>1559</v>
      </c>
      <c r="N325" s="87"/>
      <c r="O325" s="75"/>
    </row>
    <row r="326" spans="1:37" ht="15" customHeight="1">
      <c r="A326" s="84" t="s">
        <v>119</v>
      </c>
      <c r="B326" s="67" t="s">
        <v>400</v>
      </c>
      <c r="C326" s="67" t="s">
        <v>1560</v>
      </c>
      <c r="D326" s="67"/>
      <c r="E326" s="86" t="s">
        <v>1033</v>
      </c>
      <c r="F326" s="86"/>
      <c r="G326" s="86"/>
      <c r="H326" s="86"/>
      <c r="I326" s="86"/>
      <c r="J326" s="67"/>
      <c r="K326" s="85" t="s">
        <v>1116</v>
      </c>
      <c r="L326" s="85" t="s">
        <v>1117</v>
      </c>
      <c r="M326" s="86"/>
      <c r="N326" s="87"/>
      <c r="O326" s="75"/>
    </row>
    <row r="327" spans="1:37" ht="15" customHeight="1">
      <c r="A327" s="84" t="s">
        <v>121</v>
      </c>
      <c r="B327" s="67" t="s">
        <v>401</v>
      </c>
      <c r="C327" s="67" t="s">
        <v>1119</v>
      </c>
      <c r="D327" s="67"/>
      <c r="E327" s="86"/>
      <c r="F327" s="86"/>
      <c r="G327" s="86"/>
      <c r="H327" s="86"/>
      <c r="I327" s="86"/>
      <c r="J327" s="67"/>
      <c r="K327" s="86"/>
      <c r="L327" s="86"/>
      <c r="M327" s="86" t="s">
        <v>1561</v>
      </c>
      <c r="N327" s="87"/>
      <c r="O327" s="75"/>
    </row>
    <row r="328" spans="1:37" ht="15" customHeight="1">
      <c r="A328" s="84" t="s">
        <v>119</v>
      </c>
      <c r="B328" s="67" t="s">
        <v>1562</v>
      </c>
      <c r="C328" s="67" t="s">
        <v>1563</v>
      </c>
      <c r="D328" s="67"/>
      <c r="E328" s="86" t="s">
        <v>1033</v>
      </c>
      <c r="F328" s="86"/>
      <c r="G328" s="86"/>
      <c r="H328" s="86"/>
      <c r="I328" s="86"/>
      <c r="J328" s="67"/>
      <c r="K328" s="85" t="s">
        <v>1116</v>
      </c>
      <c r="L328" s="85" t="s">
        <v>1117</v>
      </c>
      <c r="M328" s="86"/>
      <c r="N328" s="87"/>
      <c r="O328" s="75" t="s">
        <v>1125</v>
      </c>
    </row>
    <row r="329" spans="1:37" s="83" customFormat="1" ht="20.149999999999999" customHeight="1">
      <c r="A329" s="84" t="s">
        <v>121</v>
      </c>
      <c r="B329" s="67" t="s">
        <v>1564</v>
      </c>
      <c r="C329" s="67" t="s">
        <v>1316</v>
      </c>
      <c r="D329" s="67"/>
      <c r="E329" s="86"/>
      <c r="F329" s="86"/>
      <c r="G329" s="86"/>
      <c r="H329" s="86"/>
      <c r="I329" s="86"/>
      <c r="J329" s="67"/>
      <c r="K329" s="86"/>
      <c r="L329" s="86"/>
      <c r="M329" s="86" t="s">
        <v>1565</v>
      </c>
      <c r="N329" s="87"/>
      <c r="O329" s="75"/>
      <c r="P329" s="71"/>
      <c r="Q329" s="71"/>
      <c r="R329" s="71"/>
      <c r="S329" s="71"/>
      <c r="T329" s="71"/>
      <c r="U329" s="71"/>
      <c r="V329" s="71"/>
      <c r="W329" s="71"/>
      <c r="X329" s="71"/>
      <c r="Y329" s="71"/>
      <c r="Z329" s="71"/>
      <c r="AA329" s="71"/>
      <c r="AB329" s="71"/>
      <c r="AC329" s="71"/>
      <c r="AK329" s="71"/>
    </row>
    <row r="330" spans="1:37" ht="15" customHeight="1">
      <c r="A330" s="84" t="s">
        <v>119</v>
      </c>
      <c r="B330" s="67" t="s">
        <v>402</v>
      </c>
      <c r="C330" s="67" t="s">
        <v>1566</v>
      </c>
      <c r="D330" s="67"/>
      <c r="E330" s="86" t="s">
        <v>1033</v>
      </c>
      <c r="F330" s="86"/>
      <c r="G330" s="86"/>
      <c r="H330" s="86"/>
      <c r="I330" s="86"/>
      <c r="J330" s="67"/>
      <c r="K330" s="85" t="s">
        <v>1116</v>
      </c>
      <c r="L330" s="85" t="s">
        <v>1117</v>
      </c>
      <c r="M330" s="86"/>
      <c r="N330" s="87"/>
      <c r="O330" s="75" t="s">
        <v>1125</v>
      </c>
    </row>
    <row r="331" spans="1:37" ht="15" customHeight="1" thickBot="1">
      <c r="A331" s="84" t="s">
        <v>119</v>
      </c>
      <c r="B331" s="67" t="s">
        <v>403</v>
      </c>
      <c r="C331" s="67" t="s">
        <v>1567</v>
      </c>
      <c r="D331" s="67"/>
      <c r="E331" s="86" t="s">
        <v>1033</v>
      </c>
      <c r="F331" s="86"/>
      <c r="G331" s="86"/>
      <c r="H331" s="86"/>
      <c r="I331" s="86"/>
      <c r="J331" s="67"/>
      <c r="K331" s="85" t="s">
        <v>1116</v>
      </c>
      <c r="L331" s="85" t="s">
        <v>1117</v>
      </c>
      <c r="M331" s="86"/>
      <c r="N331" s="87"/>
      <c r="O331" s="75"/>
    </row>
    <row r="332" spans="1:37" ht="15" customHeight="1" thickBot="1">
      <c r="A332" s="93" t="s">
        <v>1075</v>
      </c>
      <c r="B332" s="97" t="s">
        <v>1549</v>
      </c>
      <c r="C332" s="94"/>
      <c r="D332" s="94"/>
      <c r="E332" s="94"/>
      <c r="F332" s="94"/>
      <c r="G332" s="94"/>
      <c r="H332" s="94"/>
      <c r="I332" s="94"/>
      <c r="J332" s="94"/>
      <c r="K332" s="94"/>
      <c r="L332" s="94"/>
      <c r="M332" s="94"/>
      <c r="N332" s="95"/>
      <c r="O332" s="75"/>
    </row>
    <row r="333" spans="1:37" ht="15" customHeight="1" thickBot="1">
      <c r="A333" s="79" t="s">
        <v>1037</v>
      </c>
      <c r="B333" s="96" t="s">
        <v>1568</v>
      </c>
      <c r="C333" s="80" t="s">
        <v>1245</v>
      </c>
      <c r="D333" s="80"/>
      <c r="E333" s="80"/>
      <c r="F333" s="80"/>
      <c r="G333" s="80"/>
      <c r="H333" s="80"/>
      <c r="I333" s="80" t="s">
        <v>1569</v>
      </c>
      <c r="J333" s="80"/>
      <c r="K333" s="80"/>
      <c r="L333" s="80"/>
      <c r="M333" s="80"/>
      <c r="N333" s="81"/>
      <c r="O333" s="75"/>
    </row>
    <row r="334" spans="1:37" ht="15" customHeight="1">
      <c r="A334" s="84" t="s">
        <v>1247</v>
      </c>
      <c r="B334" s="67" t="s">
        <v>405</v>
      </c>
      <c r="C334" s="67" t="s">
        <v>1570</v>
      </c>
      <c r="D334" s="67"/>
      <c r="E334" s="86" t="s">
        <v>1033</v>
      </c>
      <c r="F334" s="86"/>
      <c r="G334" s="86" t="s">
        <v>1043</v>
      </c>
      <c r="H334" s="86"/>
      <c r="I334" s="100" t="s">
        <v>1546</v>
      </c>
      <c r="J334" s="67"/>
      <c r="K334" s="86"/>
      <c r="L334" s="86"/>
      <c r="M334" s="86"/>
      <c r="N334" s="87"/>
      <c r="O334" s="75"/>
    </row>
    <row r="335" spans="1:37" ht="15" customHeight="1">
      <c r="A335" s="84" t="s">
        <v>1249</v>
      </c>
      <c r="B335" s="67" t="s">
        <v>407</v>
      </c>
      <c r="C335" s="67" t="s">
        <v>1571</v>
      </c>
      <c r="D335" s="67"/>
      <c r="E335" s="86" t="s">
        <v>1033</v>
      </c>
      <c r="F335" s="86"/>
      <c r="G335" s="86"/>
      <c r="H335" s="86"/>
      <c r="I335" s="86" t="s">
        <v>1572</v>
      </c>
      <c r="J335" s="67"/>
      <c r="K335" s="86" t="s">
        <v>1252</v>
      </c>
      <c r="L335" s="86" t="s">
        <v>1253</v>
      </c>
      <c r="M335" s="86"/>
      <c r="N335" s="87"/>
      <c r="O335" s="75"/>
    </row>
    <row r="336" spans="1:37" ht="15" customHeight="1">
      <c r="A336" s="84" t="s">
        <v>83</v>
      </c>
      <c r="B336" s="67" t="s">
        <v>409</v>
      </c>
      <c r="C336" s="67" t="s">
        <v>1254</v>
      </c>
      <c r="D336" s="67"/>
      <c r="E336" s="86" t="s">
        <v>1033</v>
      </c>
      <c r="F336" s="86"/>
      <c r="G336" s="86"/>
      <c r="H336" s="86"/>
      <c r="I336" s="86" t="s">
        <v>1573</v>
      </c>
      <c r="J336" s="67"/>
      <c r="K336" s="86"/>
      <c r="L336" s="86"/>
      <c r="M336" s="86"/>
      <c r="N336" s="87"/>
      <c r="O336" s="75"/>
    </row>
    <row r="337" spans="1:15" ht="15" customHeight="1">
      <c r="A337" s="84" t="s">
        <v>1256</v>
      </c>
      <c r="B337" s="67" t="s">
        <v>410</v>
      </c>
      <c r="C337" s="67" t="s">
        <v>1574</v>
      </c>
      <c r="D337" s="67"/>
      <c r="E337" s="86" t="s">
        <v>1033</v>
      </c>
      <c r="F337" s="86"/>
      <c r="G337" s="86"/>
      <c r="H337" s="86"/>
      <c r="I337" s="86" t="s">
        <v>1575</v>
      </c>
      <c r="J337" s="67"/>
      <c r="K337" s="86" t="s">
        <v>1252</v>
      </c>
      <c r="L337" s="86" t="s">
        <v>1253</v>
      </c>
      <c r="M337" s="86"/>
      <c r="N337" s="87"/>
      <c r="O337" s="75"/>
    </row>
    <row r="338" spans="1:15" ht="15" customHeight="1" thickBot="1">
      <c r="A338" s="84" t="s">
        <v>83</v>
      </c>
      <c r="B338" s="67" t="s">
        <v>412</v>
      </c>
      <c r="C338" s="67" t="s">
        <v>1259</v>
      </c>
      <c r="D338" s="67"/>
      <c r="E338" s="86" t="s">
        <v>1033</v>
      </c>
      <c r="F338" s="86"/>
      <c r="G338" s="86"/>
      <c r="H338" s="86"/>
      <c r="I338" s="86" t="s">
        <v>1576</v>
      </c>
      <c r="J338" s="67"/>
      <c r="K338" s="86"/>
      <c r="L338" s="86"/>
      <c r="M338" s="86"/>
      <c r="N338" s="87"/>
      <c r="O338" s="75"/>
    </row>
    <row r="339" spans="1:15" ht="15" customHeight="1" thickBot="1">
      <c r="A339" s="93" t="s">
        <v>1075</v>
      </c>
      <c r="B339" s="97" t="s">
        <v>1568</v>
      </c>
      <c r="C339" s="94"/>
      <c r="D339" s="94"/>
      <c r="E339" s="94"/>
      <c r="F339" s="94"/>
      <c r="G339" s="94"/>
      <c r="H339" s="94"/>
      <c r="I339" s="94"/>
      <c r="J339" s="94"/>
      <c r="K339" s="94"/>
      <c r="L339" s="94"/>
      <c r="M339" s="94"/>
      <c r="N339" s="95"/>
      <c r="O339" s="75"/>
    </row>
    <row r="340" spans="1:15" ht="15" customHeight="1" thickBot="1">
      <c r="A340" s="79" t="s">
        <v>1037</v>
      </c>
      <c r="B340" s="96" t="s">
        <v>1577</v>
      </c>
      <c r="C340" s="80" t="s">
        <v>1262</v>
      </c>
      <c r="D340" s="80"/>
      <c r="E340" s="80"/>
      <c r="F340" s="80"/>
      <c r="G340" s="80"/>
      <c r="H340" s="80"/>
      <c r="I340" s="80" t="s">
        <v>1569</v>
      </c>
      <c r="J340" s="80"/>
      <c r="K340" s="80"/>
      <c r="L340" s="80"/>
      <c r="M340" s="80"/>
      <c r="N340" s="81"/>
      <c r="O340" s="75"/>
    </row>
    <row r="341" spans="1:15" ht="15" customHeight="1">
      <c r="A341" s="84" t="s">
        <v>1263</v>
      </c>
      <c r="B341" s="67" t="s">
        <v>414</v>
      </c>
      <c r="C341" s="67" t="s">
        <v>1578</v>
      </c>
      <c r="D341" s="67"/>
      <c r="E341" s="86" t="s">
        <v>1033</v>
      </c>
      <c r="F341" s="86"/>
      <c r="G341" s="86" t="s">
        <v>1043</v>
      </c>
      <c r="H341" s="86"/>
      <c r="I341" s="100" t="s">
        <v>1546</v>
      </c>
      <c r="J341" s="67"/>
      <c r="K341" s="86"/>
      <c r="L341" s="86"/>
      <c r="M341" s="86"/>
      <c r="N341" s="87"/>
      <c r="O341" s="75"/>
    </row>
    <row r="342" spans="1:15" ht="15" customHeight="1">
      <c r="A342" s="84" t="s">
        <v>83</v>
      </c>
      <c r="B342" s="67" t="s">
        <v>416</v>
      </c>
      <c r="C342" s="67" t="s">
        <v>1265</v>
      </c>
      <c r="D342" s="67"/>
      <c r="E342" s="86" t="s">
        <v>1033</v>
      </c>
      <c r="F342" s="86"/>
      <c r="G342" s="86"/>
      <c r="H342" s="86"/>
      <c r="I342" s="86" t="s">
        <v>1579</v>
      </c>
      <c r="J342" s="67"/>
      <c r="K342" s="86"/>
      <c r="L342" s="86"/>
      <c r="M342" s="86"/>
      <c r="N342" s="87"/>
      <c r="O342" s="75"/>
    </row>
    <row r="343" spans="1:15" ht="15" customHeight="1">
      <c r="A343" s="84" t="s">
        <v>1267</v>
      </c>
      <c r="B343" s="67" t="s">
        <v>417</v>
      </c>
      <c r="C343" s="67" t="s">
        <v>1580</v>
      </c>
      <c r="D343" s="67"/>
      <c r="E343" s="86" t="s">
        <v>1033</v>
      </c>
      <c r="F343" s="86"/>
      <c r="G343" s="86" t="s">
        <v>1043</v>
      </c>
      <c r="H343" s="86"/>
      <c r="I343" s="86" t="s">
        <v>1581</v>
      </c>
      <c r="J343" s="67"/>
      <c r="K343" s="86"/>
      <c r="L343" s="86"/>
      <c r="M343" s="86"/>
      <c r="N343" s="87"/>
      <c r="O343" s="75"/>
    </row>
    <row r="344" spans="1:15" ht="15" customHeight="1">
      <c r="A344" s="84" t="s">
        <v>83</v>
      </c>
      <c r="B344" s="67" t="s">
        <v>419</v>
      </c>
      <c r="C344" s="67" t="s">
        <v>1270</v>
      </c>
      <c r="D344" s="67"/>
      <c r="E344" s="86" t="s">
        <v>1033</v>
      </c>
      <c r="F344" s="86"/>
      <c r="G344" s="86"/>
      <c r="H344" s="86"/>
      <c r="I344" s="86" t="s">
        <v>1582</v>
      </c>
      <c r="J344" s="67"/>
      <c r="K344" s="86"/>
      <c r="L344" s="86"/>
      <c r="M344" s="86"/>
      <c r="N344" s="87"/>
      <c r="O344" s="75"/>
    </row>
    <row r="345" spans="1:15" ht="15" customHeight="1">
      <c r="A345" s="84" t="s">
        <v>1267</v>
      </c>
      <c r="B345" s="67" t="s">
        <v>420</v>
      </c>
      <c r="C345" s="67" t="s">
        <v>1583</v>
      </c>
      <c r="D345" s="67"/>
      <c r="E345" s="86" t="s">
        <v>1033</v>
      </c>
      <c r="F345" s="86"/>
      <c r="G345" s="86" t="s">
        <v>1043</v>
      </c>
      <c r="H345" s="86"/>
      <c r="I345" s="101" t="s">
        <v>1584</v>
      </c>
      <c r="J345" s="67"/>
      <c r="K345" s="86"/>
      <c r="L345" s="86"/>
      <c r="M345" s="86"/>
      <c r="N345" s="87"/>
      <c r="O345" s="75" t="s">
        <v>1125</v>
      </c>
    </row>
    <row r="346" spans="1:15" ht="15" customHeight="1">
      <c r="A346" s="84" t="s">
        <v>83</v>
      </c>
      <c r="B346" s="67" t="s">
        <v>422</v>
      </c>
      <c r="C346" s="67" t="s">
        <v>1274</v>
      </c>
      <c r="D346" s="67"/>
      <c r="E346" s="86" t="s">
        <v>1033</v>
      </c>
      <c r="F346" s="86"/>
      <c r="G346" s="86"/>
      <c r="H346" s="86"/>
      <c r="I346" s="101" t="s">
        <v>1585</v>
      </c>
      <c r="J346" s="67"/>
      <c r="K346" s="86"/>
      <c r="L346" s="86"/>
      <c r="M346" s="86"/>
      <c r="N346" s="87"/>
      <c r="O346" s="75"/>
    </row>
    <row r="347" spans="1:15" ht="15" customHeight="1">
      <c r="A347" s="84" t="s">
        <v>1263</v>
      </c>
      <c r="B347" s="67" t="s">
        <v>423</v>
      </c>
      <c r="C347" s="67" t="s">
        <v>1586</v>
      </c>
      <c r="D347" s="67"/>
      <c r="E347" s="86" t="s">
        <v>1033</v>
      </c>
      <c r="F347" s="86"/>
      <c r="G347" s="86" t="s">
        <v>1043</v>
      </c>
      <c r="H347" s="86"/>
      <c r="I347" s="100" t="s">
        <v>1546</v>
      </c>
      <c r="J347" s="67"/>
      <c r="K347" s="86"/>
      <c r="L347" s="86"/>
      <c r="M347" s="86"/>
      <c r="N347" s="87"/>
      <c r="O347" s="75"/>
    </row>
    <row r="348" spans="1:15" ht="15" customHeight="1">
      <c r="A348" s="84" t="s">
        <v>83</v>
      </c>
      <c r="B348" s="67" t="s">
        <v>1587</v>
      </c>
      <c r="C348" s="67" t="s">
        <v>1588</v>
      </c>
      <c r="D348" s="67"/>
      <c r="E348" s="86" t="s">
        <v>1033</v>
      </c>
      <c r="F348" s="86"/>
      <c r="G348" s="86"/>
      <c r="H348" s="86"/>
      <c r="I348" s="86" t="s">
        <v>1589</v>
      </c>
      <c r="J348" s="67"/>
      <c r="K348" s="86"/>
      <c r="L348" s="86"/>
      <c r="M348" s="86"/>
      <c r="N348" s="87"/>
      <c r="O348" s="75"/>
    </row>
    <row r="349" spans="1:15" ht="15" customHeight="1">
      <c r="A349" s="84" t="s">
        <v>1590</v>
      </c>
      <c r="B349" s="67" t="s">
        <v>425</v>
      </c>
      <c r="C349" s="67" t="s">
        <v>1281</v>
      </c>
      <c r="D349" s="67" t="s">
        <v>1282</v>
      </c>
      <c r="E349" s="86" t="s">
        <v>1033</v>
      </c>
      <c r="F349" s="86"/>
      <c r="G349" s="86"/>
      <c r="H349" s="86"/>
      <c r="I349" s="100" t="s">
        <v>1546</v>
      </c>
      <c r="J349" s="67"/>
      <c r="K349" s="86"/>
      <c r="L349" s="86"/>
      <c r="M349" s="86"/>
      <c r="N349" s="87"/>
      <c r="O349" s="75"/>
    </row>
    <row r="350" spans="1:15" ht="15" customHeight="1">
      <c r="A350" s="84" t="s">
        <v>1590</v>
      </c>
      <c r="B350" s="67" t="s">
        <v>428</v>
      </c>
      <c r="C350" s="67" t="s">
        <v>1283</v>
      </c>
      <c r="D350" s="67" t="s">
        <v>1282</v>
      </c>
      <c r="E350" s="86" t="s">
        <v>1033</v>
      </c>
      <c r="F350" s="86"/>
      <c r="G350" s="86"/>
      <c r="H350" s="86"/>
      <c r="I350" s="100" t="s">
        <v>1546</v>
      </c>
      <c r="J350" s="67"/>
      <c r="K350" s="86"/>
      <c r="L350" s="86"/>
      <c r="M350" s="86"/>
      <c r="N350" s="87"/>
      <c r="O350" s="75"/>
    </row>
    <row r="351" spans="1:15" ht="15" customHeight="1">
      <c r="A351" s="84" t="s">
        <v>1284</v>
      </c>
      <c r="B351" s="67" t="s">
        <v>429</v>
      </c>
      <c r="C351" s="67" t="s">
        <v>1285</v>
      </c>
      <c r="D351" s="67"/>
      <c r="E351" s="86" t="s">
        <v>1033</v>
      </c>
      <c r="F351" s="86"/>
      <c r="G351" s="86" t="s">
        <v>1043</v>
      </c>
      <c r="H351" s="86"/>
      <c r="I351" s="100" t="s">
        <v>1546</v>
      </c>
      <c r="J351" s="67"/>
      <c r="K351" s="86"/>
      <c r="L351" s="86"/>
      <c r="M351" s="86"/>
      <c r="N351" s="87"/>
      <c r="O351" s="75"/>
    </row>
    <row r="352" spans="1:15" ht="15" customHeight="1">
      <c r="A352" s="84" t="s">
        <v>1590</v>
      </c>
      <c r="B352" s="67" t="s">
        <v>430</v>
      </c>
      <c r="C352" s="67" t="s">
        <v>1286</v>
      </c>
      <c r="D352" s="67" t="s">
        <v>1282</v>
      </c>
      <c r="E352" s="86" t="s">
        <v>1033</v>
      </c>
      <c r="F352" s="86"/>
      <c r="G352" s="86"/>
      <c r="H352" s="86"/>
      <c r="I352" s="101" t="s">
        <v>1591</v>
      </c>
      <c r="J352" s="67"/>
      <c r="K352" s="86"/>
      <c r="L352" s="86"/>
      <c r="M352" s="86"/>
      <c r="N352" s="87"/>
      <c r="O352" s="75"/>
    </row>
    <row r="353" spans="1:37" ht="15" customHeight="1">
      <c r="A353" s="84" t="s">
        <v>83</v>
      </c>
      <c r="B353" s="67" t="s">
        <v>431</v>
      </c>
      <c r="C353" s="67" t="s">
        <v>1288</v>
      </c>
      <c r="D353" s="67"/>
      <c r="E353" s="86" t="s">
        <v>1033</v>
      </c>
      <c r="F353" s="86"/>
      <c r="G353" s="86"/>
      <c r="H353" s="86"/>
      <c r="I353" s="86" t="s">
        <v>1592</v>
      </c>
      <c r="J353" s="67"/>
      <c r="K353" s="86"/>
      <c r="L353" s="86"/>
      <c r="M353" s="86"/>
      <c r="N353" s="87"/>
      <c r="O353" s="75"/>
    </row>
    <row r="354" spans="1:37" ht="15" customHeight="1">
      <c r="A354" s="84" t="s">
        <v>1290</v>
      </c>
      <c r="B354" s="67" t="s">
        <v>432</v>
      </c>
      <c r="C354" s="67" t="s">
        <v>1291</v>
      </c>
      <c r="D354" s="67"/>
      <c r="E354" s="86" t="s">
        <v>1033</v>
      </c>
      <c r="F354" s="86"/>
      <c r="G354" s="86"/>
      <c r="H354" s="86"/>
      <c r="I354" s="86" t="s">
        <v>1591</v>
      </c>
      <c r="J354" s="67"/>
      <c r="K354" s="86" t="s">
        <v>1252</v>
      </c>
      <c r="L354" s="86" t="s">
        <v>1253</v>
      </c>
      <c r="M354" s="86"/>
      <c r="N354" s="87"/>
      <c r="O354" s="75"/>
    </row>
    <row r="355" spans="1:37" ht="15" customHeight="1" thickBot="1">
      <c r="A355" s="84" t="s">
        <v>83</v>
      </c>
      <c r="B355" s="67" t="s">
        <v>433</v>
      </c>
      <c r="C355" s="67" t="s">
        <v>1292</v>
      </c>
      <c r="D355" s="67"/>
      <c r="E355" s="86" t="s">
        <v>1033</v>
      </c>
      <c r="F355" s="86"/>
      <c r="G355" s="86"/>
      <c r="H355" s="86"/>
      <c r="I355" s="86" t="s">
        <v>1593</v>
      </c>
      <c r="J355" s="67"/>
      <c r="K355" s="86"/>
      <c r="L355" s="86"/>
      <c r="M355" s="86"/>
      <c r="N355" s="87"/>
      <c r="O355" s="75"/>
    </row>
    <row r="356" spans="1:37" ht="15" customHeight="1" thickBot="1">
      <c r="A356" s="93" t="s">
        <v>1075</v>
      </c>
      <c r="B356" s="97" t="s">
        <v>1577</v>
      </c>
      <c r="C356" s="94"/>
      <c r="D356" s="94"/>
      <c r="E356" s="94"/>
      <c r="F356" s="94"/>
      <c r="G356" s="94"/>
      <c r="H356" s="94"/>
      <c r="I356" s="94"/>
      <c r="J356" s="94"/>
      <c r="K356" s="94"/>
      <c r="L356" s="94"/>
      <c r="M356" s="94"/>
      <c r="N356" s="95"/>
      <c r="O356" s="75"/>
    </row>
    <row r="357" spans="1:37" s="83" customFormat="1" ht="20.149999999999999" customHeight="1" thickBot="1">
      <c r="A357" s="93" t="s">
        <v>1075</v>
      </c>
      <c r="B357" s="94" t="s">
        <v>1544</v>
      </c>
      <c r="C357" s="94" t="s">
        <v>1545</v>
      </c>
      <c r="D357" s="94"/>
      <c r="E357" s="94"/>
      <c r="F357" s="94"/>
      <c r="G357" s="94"/>
      <c r="H357" s="94"/>
      <c r="I357" s="94"/>
      <c r="J357" s="94"/>
      <c r="K357" s="94"/>
      <c r="L357" s="94"/>
      <c r="M357" s="94"/>
      <c r="N357" s="95"/>
      <c r="O357" s="75"/>
      <c r="P357" s="71"/>
      <c r="Q357" s="71"/>
      <c r="R357" s="71"/>
      <c r="S357" s="71"/>
      <c r="T357" s="71"/>
      <c r="U357" s="71"/>
      <c r="V357" s="71"/>
      <c r="W357" s="71"/>
      <c r="X357" s="71"/>
      <c r="Y357" s="71"/>
      <c r="Z357" s="71"/>
      <c r="AA357" s="71"/>
      <c r="AB357" s="71"/>
      <c r="AC357" s="71"/>
      <c r="AK357" s="71"/>
    </row>
    <row r="358" spans="1:37" s="83" customFormat="1" ht="20.149999999999999" customHeight="1" thickBot="1">
      <c r="A358" s="79" t="s">
        <v>1037</v>
      </c>
      <c r="B358" s="96" t="s">
        <v>1594</v>
      </c>
      <c r="C358" s="80" t="s">
        <v>1595</v>
      </c>
      <c r="D358" s="80"/>
      <c r="E358" s="80"/>
      <c r="F358" s="80"/>
      <c r="G358" s="80"/>
      <c r="H358" s="80"/>
      <c r="I358" s="80" t="s">
        <v>1596</v>
      </c>
      <c r="J358" s="80"/>
      <c r="K358" s="80"/>
      <c r="L358" s="80"/>
      <c r="M358" s="80"/>
      <c r="N358" s="81"/>
      <c r="O358" s="75"/>
      <c r="P358" s="71"/>
      <c r="Q358" s="71"/>
      <c r="R358" s="71"/>
      <c r="S358" s="71"/>
      <c r="T358" s="71"/>
      <c r="U358" s="71"/>
      <c r="V358" s="71"/>
      <c r="W358" s="71"/>
      <c r="X358" s="71"/>
      <c r="Y358" s="71"/>
      <c r="Z358" s="71"/>
      <c r="AA358" s="71"/>
      <c r="AB358" s="71"/>
      <c r="AC358" s="71"/>
      <c r="AK358" s="71"/>
    </row>
    <row r="359" spans="1:37" s="83" customFormat="1" ht="20.149999999999999" customHeight="1" thickBot="1">
      <c r="A359" s="84" t="s">
        <v>1102</v>
      </c>
      <c r="B359" s="67" t="s">
        <v>1597</v>
      </c>
      <c r="C359" s="67" t="s">
        <v>1598</v>
      </c>
      <c r="D359" s="67"/>
      <c r="E359" s="67"/>
      <c r="F359" s="67"/>
      <c r="G359" s="67"/>
      <c r="H359" s="67"/>
      <c r="I359" s="67"/>
      <c r="J359" s="67"/>
      <c r="K359" s="67"/>
      <c r="L359" s="67"/>
      <c r="M359" s="67"/>
      <c r="N359" s="67"/>
      <c r="O359" s="75"/>
      <c r="P359" s="71"/>
      <c r="Q359" s="71"/>
      <c r="R359" s="71"/>
      <c r="S359" s="71"/>
      <c r="T359" s="71"/>
      <c r="U359" s="71"/>
      <c r="V359" s="71"/>
      <c r="W359" s="71"/>
      <c r="X359" s="71"/>
      <c r="Y359" s="71"/>
      <c r="Z359" s="71"/>
      <c r="AA359" s="71"/>
      <c r="AB359" s="71"/>
      <c r="AC359" s="71"/>
      <c r="AK359" s="71"/>
    </row>
    <row r="360" spans="1:37" ht="15" customHeight="1" thickBot="1">
      <c r="A360" s="79" t="s">
        <v>1037</v>
      </c>
      <c r="B360" s="96" t="s">
        <v>1599</v>
      </c>
      <c r="C360" s="80" t="s">
        <v>1600</v>
      </c>
      <c r="D360" s="80"/>
      <c r="E360" s="80"/>
      <c r="F360" s="80"/>
      <c r="G360" s="80"/>
      <c r="H360" s="80"/>
      <c r="I360" s="80" t="s">
        <v>1601</v>
      </c>
      <c r="J360" s="80"/>
      <c r="K360" s="80"/>
      <c r="L360" s="80"/>
      <c r="M360" s="80"/>
      <c r="N360" s="81"/>
      <c r="O360" s="75"/>
    </row>
    <row r="361" spans="1:37" ht="15" customHeight="1">
      <c r="A361" s="84" t="s">
        <v>1073</v>
      </c>
      <c r="B361" s="67" t="s">
        <v>437</v>
      </c>
      <c r="C361" s="67" t="s">
        <v>1602</v>
      </c>
      <c r="D361" s="67"/>
      <c r="E361" s="86" t="s">
        <v>1033</v>
      </c>
      <c r="F361" s="86"/>
      <c r="G361" s="86" t="s">
        <v>1043</v>
      </c>
      <c r="H361" s="86"/>
      <c r="I361" s="86"/>
      <c r="J361" s="67"/>
      <c r="K361" s="86"/>
      <c r="L361" s="86"/>
      <c r="M361" s="86"/>
      <c r="N361" s="87"/>
      <c r="O361" s="75"/>
    </row>
    <row r="362" spans="1:37" ht="15" customHeight="1">
      <c r="A362" s="84" t="s">
        <v>83</v>
      </c>
      <c r="B362" s="67" t="s">
        <v>1603</v>
      </c>
      <c r="C362" s="67" t="s">
        <v>1604</v>
      </c>
      <c r="D362" s="67"/>
      <c r="E362" s="86" t="s">
        <v>1033</v>
      </c>
      <c r="F362" s="86"/>
      <c r="G362" s="86" t="s">
        <v>1043</v>
      </c>
      <c r="H362" s="86"/>
      <c r="I362" s="86" t="s">
        <v>1605</v>
      </c>
      <c r="J362" s="67"/>
      <c r="K362" s="86"/>
      <c r="L362" s="86"/>
      <c r="M362" s="86"/>
      <c r="N362" s="87"/>
      <c r="O362" s="75"/>
    </row>
    <row r="363" spans="1:37" ht="15" customHeight="1">
      <c r="A363" s="84" t="s">
        <v>1112</v>
      </c>
      <c r="B363" s="67" t="s">
        <v>1606</v>
      </c>
      <c r="C363" s="67" t="s">
        <v>1607</v>
      </c>
      <c r="D363" s="67" t="s">
        <v>1115</v>
      </c>
      <c r="E363" s="86" t="s">
        <v>1033</v>
      </c>
      <c r="F363" s="86"/>
      <c r="G363" s="86"/>
      <c r="H363" s="86"/>
      <c r="I363" s="86" t="s">
        <v>1605</v>
      </c>
      <c r="J363" s="67"/>
      <c r="K363" s="85" t="s">
        <v>1116</v>
      </c>
      <c r="L363" s="85" t="s">
        <v>1117</v>
      </c>
      <c r="M363" s="86"/>
      <c r="N363" s="87"/>
      <c r="O363" s="75"/>
    </row>
    <row r="364" spans="1:37" ht="15" customHeight="1">
      <c r="A364" s="84" t="s">
        <v>121</v>
      </c>
      <c r="B364" s="67" t="s">
        <v>1608</v>
      </c>
      <c r="C364" s="67" t="s">
        <v>1119</v>
      </c>
      <c r="D364" s="67"/>
      <c r="E364" s="86"/>
      <c r="F364" s="86"/>
      <c r="G364" s="86"/>
      <c r="H364" s="86"/>
      <c r="I364" s="86"/>
      <c r="J364" s="67"/>
      <c r="K364" s="86"/>
      <c r="L364" s="86"/>
      <c r="M364" s="86" t="s">
        <v>1609</v>
      </c>
      <c r="N364" s="87"/>
      <c r="O364" s="75"/>
    </row>
    <row r="365" spans="1:37" ht="15" customHeight="1">
      <c r="A365" s="84" t="s">
        <v>119</v>
      </c>
      <c r="B365" s="67" t="s">
        <v>438</v>
      </c>
      <c r="C365" s="67" t="s">
        <v>1610</v>
      </c>
      <c r="D365" s="67"/>
      <c r="E365" s="86" t="s">
        <v>1033</v>
      </c>
      <c r="F365" s="86"/>
      <c r="G365" s="86"/>
      <c r="H365" s="86"/>
      <c r="I365" s="86"/>
      <c r="J365" s="67"/>
      <c r="K365" s="85" t="s">
        <v>1116</v>
      </c>
      <c r="L365" s="85" t="s">
        <v>1117</v>
      </c>
      <c r="M365" s="86"/>
      <c r="N365" s="87"/>
      <c r="O365" s="75"/>
    </row>
    <row r="366" spans="1:37" ht="15" customHeight="1">
      <c r="A366" s="84" t="s">
        <v>121</v>
      </c>
      <c r="B366" s="67" t="s">
        <v>439</v>
      </c>
      <c r="C366" s="67" t="s">
        <v>1119</v>
      </c>
      <c r="D366" s="67"/>
      <c r="E366" s="86"/>
      <c r="F366" s="86"/>
      <c r="G366" s="86"/>
      <c r="H366" s="86"/>
      <c r="I366" s="86"/>
      <c r="J366" s="67"/>
      <c r="K366" s="86"/>
      <c r="L366" s="86"/>
      <c r="M366" s="86" t="s">
        <v>1611</v>
      </c>
      <c r="N366" s="87"/>
      <c r="O366" s="75"/>
    </row>
    <row r="367" spans="1:37" ht="15" customHeight="1">
      <c r="A367" s="84" t="s">
        <v>119</v>
      </c>
      <c r="B367" s="67" t="s">
        <v>1612</v>
      </c>
      <c r="C367" s="67" t="s">
        <v>1613</v>
      </c>
      <c r="D367" s="67"/>
      <c r="E367" s="86" t="s">
        <v>1033</v>
      </c>
      <c r="F367" s="86"/>
      <c r="G367" s="86"/>
      <c r="H367" s="86"/>
      <c r="I367" s="86"/>
      <c r="J367" s="67"/>
      <c r="K367" s="85" t="s">
        <v>1116</v>
      </c>
      <c r="L367" s="85" t="s">
        <v>1117</v>
      </c>
      <c r="M367" s="86"/>
      <c r="N367" s="87"/>
      <c r="O367" s="75"/>
    </row>
    <row r="368" spans="1:37" s="83" customFormat="1" ht="20.149999999999999" customHeight="1">
      <c r="A368" s="84" t="s">
        <v>121</v>
      </c>
      <c r="B368" s="67" t="s">
        <v>1614</v>
      </c>
      <c r="C368" s="67" t="s">
        <v>1316</v>
      </c>
      <c r="D368" s="67"/>
      <c r="E368" s="86"/>
      <c r="F368" s="86"/>
      <c r="G368" s="86"/>
      <c r="H368" s="86"/>
      <c r="I368" s="86"/>
      <c r="J368" s="67"/>
      <c r="K368" s="86"/>
      <c r="L368" s="86"/>
      <c r="M368" s="86" t="s">
        <v>1615</v>
      </c>
      <c r="N368" s="87"/>
      <c r="O368" s="75"/>
      <c r="P368" s="71"/>
      <c r="Q368" s="71"/>
      <c r="R368" s="71"/>
      <c r="S368" s="71"/>
      <c r="T368" s="71"/>
      <c r="U368" s="71"/>
      <c r="V368" s="71"/>
      <c r="W368" s="71"/>
      <c r="X368" s="71"/>
      <c r="Y368" s="71"/>
      <c r="Z368" s="71"/>
      <c r="AA368" s="71"/>
      <c r="AB368" s="71"/>
      <c r="AC368" s="71"/>
      <c r="AK368" s="71"/>
    </row>
    <row r="369" spans="1:37" ht="15" customHeight="1">
      <c r="A369" s="84" t="s">
        <v>119</v>
      </c>
      <c r="B369" s="67" t="s">
        <v>440</v>
      </c>
      <c r="C369" s="67" t="s">
        <v>1616</v>
      </c>
      <c r="D369" s="67"/>
      <c r="E369" s="86" t="s">
        <v>1033</v>
      </c>
      <c r="F369" s="86"/>
      <c r="G369" s="86"/>
      <c r="H369" s="86"/>
      <c r="I369" s="86"/>
      <c r="J369" s="67"/>
      <c r="K369" s="85" t="s">
        <v>1116</v>
      </c>
      <c r="L369" s="85" t="s">
        <v>1117</v>
      </c>
      <c r="M369" s="86"/>
      <c r="N369" s="87"/>
      <c r="O369" s="75"/>
    </row>
    <row r="370" spans="1:37" ht="15" customHeight="1" thickBot="1">
      <c r="A370" s="84" t="s">
        <v>119</v>
      </c>
      <c r="B370" s="67" t="s">
        <v>441</v>
      </c>
      <c r="C370" s="67" t="s">
        <v>1617</v>
      </c>
      <c r="D370" s="67"/>
      <c r="E370" s="86" t="s">
        <v>1033</v>
      </c>
      <c r="F370" s="86"/>
      <c r="G370" s="86"/>
      <c r="H370" s="86"/>
      <c r="I370" s="86"/>
      <c r="J370" s="67"/>
      <c r="K370" s="85" t="s">
        <v>1116</v>
      </c>
      <c r="L370" s="85" t="s">
        <v>1117</v>
      </c>
      <c r="M370" s="86"/>
      <c r="N370" s="87"/>
      <c r="O370" s="75"/>
    </row>
    <row r="371" spans="1:37" ht="15" customHeight="1" thickBot="1">
      <c r="A371" s="93" t="s">
        <v>1075</v>
      </c>
      <c r="B371" s="97" t="s">
        <v>1599</v>
      </c>
      <c r="C371" s="94"/>
      <c r="D371" s="94"/>
      <c r="E371" s="94"/>
      <c r="F371" s="94"/>
      <c r="G371" s="94"/>
      <c r="H371" s="94"/>
      <c r="I371" s="94"/>
      <c r="J371" s="94"/>
      <c r="K371" s="94"/>
      <c r="L371" s="94"/>
      <c r="M371" s="94"/>
      <c r="N371" s="95"/>
      <c r="O371" s="75"/>
    </row>
    <row r="372" spans="1:37" ht="15" customHeight="1" thickBot="1">
      <c r="A372" s="79" t="s">
        <v>1037</v>
      </c>
      <c r="B372" s="96" t="s">
        <v>1618</v>
      </c>
      <c r="C372" s="80" t="s">
        <v>1619</v>
      </c>
      <c r="D372" s="80"/>
      <c r="E372" s="80"/>
      <c r="F372" s="80"/>
      <c r="G372" s="80"/>
      <c r="H372" s="80"/>
      <c r="I372" s="80" t="s">
        <v>1620</v>
      </c>
      <c r="J372" s="80"/>
      <c r="K372" s="80"/>
      <c r="L372" s="80"/>
      <c r="M372" s="80"/>
      <c r="N372" s="81"/>
      <c r="O372" s="75"/>
    </row>
    <row r="373" spans="1:37" ht="15" customHeight="1">
      <c r="A373" s="84" t="s">
        <v>1073</v>
      </c>
      <c r="B373" s="67" t="s">
        <v>444</v>
      </c>
      <c r="C373" s="67" t="s">
        <v>1621</v>
      </c>
      <c r="D373" s="67"/>
      <c r="E373" s="86" t="s">
        <v>1033</v>
      </c>
      <c r="F373" s="86"/>
      <c r="G373" s="86" t="s">
        <v>1043</v>
      </c>
      <c r="H373" s="86"/>
      <c r="I373" s="86"/>
      <c r="J373" s="67"/>
      <c r="K373" s="86"/>
      <c r="L373" s="86"/>
      <c r="M373" s="86"/>
      <c r="N373" s="87"/>
      <c r="O373" s="75"/>
    </row>
    <row r="374" spans="1:37" ht="15" customHeight="1">
      <c r="A374" s="84" t="s">
        <v>83</v>
      </c>
      <c r="B374" s="67" t="s">
        <v>1622</v>
      </c>
      <c r="C374" s="67" t="s">
        <v>1623</v>
      </c>
      <c r="D374" s="67"/>
      <c r="E374" s="86" t="s">
        <v>1033</v>
      </c>
      <c r="F374" s="86"/>
      <c r="G374" s="86" t="s">
        <v>1043</v>
      </c>
      <c r="H374" s="86"/>
      <c r="I374" s="86" t="s">
        <v>1624</v>
      </c>
      <c r="J374" s="67"/>
      <c r="K374" s="86"/>
      <c r="L374" s="86"/>
      <c r="M374" s="86"/>
      <c r="N374" s="87"/>
      <c r="O374" s="75"/>
    </row>
    <row r="375" spans="1:37" ht="15" customHeight="1">
      <c r="A375" s="84" t="s">
        <v>1112</v>
      </c>
      <c r="B375" s="67" t="s">
        <v>1625</v>
      </c>
      <c r="C375" s="67" t="s">
        <v>1626</v>
      </c>
      <c r="D375" s="67"/>
      <c r="E375" s="86" t="s">
        <v>1033</v>
      </c>
      <c r="F375" s="86"/>
      <c r="G375" s="86"/>
      <c r="H375" s="86"/>
      <c r="I375" s="86" t="s">
        <v>1624</v>
      </c>
      <c r="J375" s="67"/>
      <c r="K375" s="85" t="s">
        <v>1116</v>
      </c>
      <c r="L375" s="85" t="s">
        <v>1117</v>
      </c>
      <c r="M375" s="86"/>
      <c r="N375" s="87"/>
      <c r="O375" s="75"/>
    </row>
    <row r="376" spans="1:37" ht="15" customHeight="1">
      <c r="A376" s="84" t="s">
        <v>121</v>
      </c>
      <c r="B376" s="67" t="s">
        <v>1627</v>
      </c>
      <c r="C376" s="67" t="s">
        <v>1119</v>
      </c>
      <c r="D376" s="67"/>
      <c r="E376" s="86"/>
      <c r="F376" s="86"/>
      <c r="G376" s="86"/>
      <c r="H376" s="86"/>
      <c r="I376" s="86"/>
      <c r="J376" s="67"/>
      <c r="K376" s="86"/>
      <c r="L376" s="86"/>
      <c r="M376" s="86" t="s">
        <v>1628</v>
      </c>
      <c r="N376" s="87"/>
      <c r="O376" s="75"/>
    </row>
    <row r="377" spans="1:37" ht="15" customHeight="1">
      <c r="A377" s="84" t="s">
        <v>119</v>
      </c>
      <c r="B377" s="67" t="s">
        <v>445</v>
      </c>
      <c r="C377" s="67" t="s">
        <v>1629</v>
      </c>
      <c r="D377" s="67"/>
      <c r="E377" s="86" t="s">
        <v>1033</v>
      </c>
      <c r="F377" s="86"/>
      <c r="G377" s="86"/>
      <c r="H377" s="86"/>
      <c r="I377" s="86"/>
      <c r="J377" s="67"/>
      <c r="K377" s="85" t="s">
        <v>1116</v>
      </c>
      <c r="L377" s="85" t="s">
        <v>1117</v>
      </c>
      <c r="M377" s="86"/>
      <c r="N377" s="87"/>
      <c r="O377" s="75"/>
    </row>
    <row r="378" spans="1:37" ht="15" customHeight="1">
      <c r="A378" s="84" t="s">
        <v>121</v>
      </c>
      <c r="B378" s="67" t="s">
        <v>446</v>
      </c>
      <c r="C378" s="67" t="s">
        <v>1119</v>
      </c>
      <c r="D378" s="67"/>
      <c r="E378" s="86"/>
      <c r="F378" s="86"/>
      <c r="G378" s="86"/>
      <c r="H378" s="86"/>
      <c r="I378" s="86"/>
      <c r="J378" s="67"/>
      <c r="K378" s="86"/>
      <c r="L378" s="86"/>
      <c r="M378" s="86" t="s">
        <v>1630</v>
      </c>
      <c r="N378" s="87"/>
      <c r="O378" s="75"/>
    </row>
    <row r="379" spans="1:37" ht="15" customHeight="1">
      <c r="A379" s="84" t="s">
        <v>119</v>
      </c>
      <c r="B379" s="67" t="s">
        <v>1631</v>
      </c>
      <c r="C379" s="67" t="s">
        <v>1632</v>
      </c>
      <c r="D379" s="67"/>
      <c r="E379" s="86" t="s">
        <v>1033</v>
      </c>
      <c r="F379" s="86"/>
      <c r="G379" s="86"/>
      <c r="H379" s="86"/>
      <c r="I379" s="86"/>
      <c r="J379" s="67"/>
      <c r="K379" s="85" t="s">
        <v>1116</v>
      </c>
      <c r="L379" s="85" t="s">
        <v>1117</v>
      </c>
      <c r="M379" s="86"/>
      <c r="N379" s="87"/>
      <c r="O379" s="75" t="s">
        <v>1125</v>
      </c>
    </row>
    <row r="380" spans="1:37" s="83" customFormat="1" ht="20.149999999999999" customHeight="1">
      <c r="A380" s="84" t="s">
        <v>121</v>
      </c>
      <c r="B380" s="67" t="s">
        <v>1633</v>
      </c>
      <c r="C380" s="67" t="s">
        <v>1316</v>
      </c>
      <c r="D380" s="67"/>
      <c r="E380" s="86"/>
      <c r="F380" s="86"/>
      <c r="G380" s="86"/>
      <c r="H380" s="86"/>
      <c r="I380" s="86"/>
      <c r="J380" s="67"/>
      <c r="K380" s="86"/>
      <c r="L380" s="86"/>
      <c r="M380" s="86" t="s">
        <v>1634</v>
      </c>
      <c r="N380" s="87"/>
      <c r="O380" s="75"/>
      <c r="P380" s="71"/>
      <c r="Q380" s="71"/>
      <c r="R380" s="71"/>
      <c r="S380" s="71"/>
      <c r="T380" s="71"/>
      <c r="U380" s="71"/>
      <c r="V380" s="71"/>
      <c r="W380" s="71"/>
      <c r="X380" s="71"/>
      <c r="Y380" s="71"/>
      <c r="Z380" s="71"/>
      <c r="AA380" s="71"/>
      <c r="AB380" s="71"/>
      <c r="AC380" s="71"/>
      <c r="AK380" s="71"/>
    </row>
    <row r="381" spans="1:37" ht="15" customHeight="1">
      <c r="A381" s="84" t="s">
        <v>119</v>
      </c>
      <c r="B381" s="67" t="s">
        <v>448</v>
      </c>
      <c r="C381" s="67" t="s">
        <v>1635</v>
      </c>
      <c r="D381" s="67"/>
      <c r="E381" s="86" t="s">
        <v>1033</v>
      </c>
      <c r="F381" s="86"/>
      <c r="G381" s="86"/>
      <c r="H381" s="86"/>
      <c r="I381" s="86"/>
      <c r="J381" s="67"/>
      <c r="K381" s="85" t="s">
        <v>1116</v>
      </c>
      <c r="L381" s="85" t="s">
        <v>1117</v>
      </c>
      <c r="M381" s="86"/>
      <c r="N381" s="87"/>
      <c r="O381" s="75" t="s">
        <v>1125</v>
      </c>
    </row>
    <row r="382" spans="1:37" ht="15" customHeight="1" thickBot="1">
      <c r="A382" s="84" t="s">
        <v>119</v>
      </c>
      <c r="B382" s="67" t="s">
        <v>449</v>
      </c>
      <c r="C382" s="67" t="s">
        <v>1636</v>
      </c>
      <c r="D382" s="67"/>
      <c r="E382" s="86" t="s">
        <v>1033</v>
      </c>
      <c r="F382" s="86"/>
      <c r="G382" s="86"/>
      <c r="H382" s="86"/>
      <c r="I382" s="86"/>
      <c r="J382" s="67"/>
      <c r="K382" s="85" t="s">
        <v>1116</v>
      </c>
      <c r="L382" s="85" t="s">
        <v>1117</v>
      </c>
      <c r="M382" s="86"/>
      <c r="N382" s="87"/>
      <c r="O382" s="75"/>
    </row>
    <row r="383" spans="1:37" ht="15" customHeight="1" thickBot="1">
      <c r="A383" s="93" t="s">
        <v>1075</v>
      </c>
      <c r="B383" s="97" t="s">
        <v>1618</v>
      </c>
      <c r="C383" s="94"/>
      <c r="D383" s="94"/>
      <c r="E383" s="94"/>
      <c r="F383" s="94"/>
      <c r="G383" s="94"/>
      <c r="H383" s="94"/>
      <c r="I383" s="94"/>
      <c r="J383" s="94"/>
      <c r="K383" s="94"/>
      <c r="L383" s="94"/>
      <c r="M383" s="94"/>
      <c r="N383" s="95"/>
      <c r="O383" s="75"/>
    </row>
    <row r="384" spans="1:37" ht="15" customHeight="1" thickBot="1">
      <c r="A384" s="79" t="s">
        <v>1037</v>
      </c>
      <c r="B384" s="96" t="s">
        <v>1637</v>
      </c>
      <c r="C384" s="80" t="s">
        <v>1245</v>
      </c>
      <c r="D384" s="80"/>
      <c r="E384" s="80"/>
      <c r="F384" s="80"/>
      <c r="G384" s="80"/>
      <c r="H384" s="80"/>
      <c r="I384" s="80" t="s">
        <v>1638</v>
      </c>
      <c r="J384" s="80"/>
      <c r="K384" s="80"/>
      <c r="L384" s="80"/>
      <c r="M384" s="80"/>
      <c r="N384" s="81"/>
      <c r="O384" s="75"/>
    </row>
    <row r="385" spans="1:15" ht="15" customHeight="1">
      <c r="A385" s="84" t="s">
        <v>1247</v>
      </c>
      <c r="B385" s="67" t="s">
        <v>451</v>
      </c>
      <c r="C385" s="67" t="s">
        <v>1639</v>
      </c>
      <c r="D385" s="67"/>
      <c r="E385" s="86" t="s">
        <v>1033</v>
      </c>
      <c r="F385" s="86"/>
      <c r="G385" s="86" t="s">
        <v>1043</v>
      </c>
      <c r="H385" s="86"/>
      <c r="I385" s="100" t="s">
        <v>1596</v>
      </c>
      <c r="J385" s="67"/>
      <c r="K385" s="86"/>
      <c r="L385" s="86"/>
      <c r="M385" s="86"/>
      <c r="N385" s="87"/>
      <c r="O385" s="75"/>
    </row>
    <row r="386" spans="1:15" ht="15" customHeight="1">
      <c r="A386" s="84" t="s">
        <v>1249</v>
      </c>
      <c r="B386" s="67" t="s">
        <v>453</v>
      </c>
      <c r="C386" s="67" t="s">
        <v>1640</v>
      </c>
      <c r="D386" s="67"/>
      <c r="E386" s="86" t="s">
        <v>1033</v>
      </c>
      <c r="F386" s="86"/>
      <c r="G386" s="86"/>
      <c r="H386" s="86"/>
      <c r="I386" s="86" t="s">
        <v>1572</v>
      </c>
      <c r="J386" s="67"/>
      <c r="K386" s="86" t="s">
        <v>1252</v>
      </c>
      <c r="L386" s="86" t="s">
        <v>1253</v>
      </c>
      <c r="M386" s="86"/>
      <c r="N386" s="87"/>
      <c r="O386" s="75"/>
    </row>
    <row r="387" spans="1:15" ht="15" customHeight="1">
      <c r="A387" s="84" t="s">
        <v>83</v>
      </c>
      <c r="B387" s="67" t="s">
        <v>455</v>
      </c>
      <c r="C387" s="67" t="s">
        <v>1254</v>
      </c>
      <c r="D387" s="67"/>
      <c r="E387" s="86" t="s">
        <v>1033</v>
      </c>
      <c r="F387" s="86"/>
      <c r="G387" s="86"/>
      <c r="H387" s="86"/>
      <c r="I387" s="86" t="s">
        <v>1573</v>
      </c>
      <c r="J387" s="67"/>
      <c r="K387" s="86"/>
      <c r="L387" s="86"/>
      <c r="M387" s="86"/>
      <c r="N387" s="87"/>
      <c r="O387" s="75"/>
    </row>
    <row r="388" spans="1:15" ht="15" customHeight="1">
      <c r="A388" s="84" t="s">
        <v>1256</v>
      </c>
      <c r="B388" s="67" t="s">
        <v>456</v>
      </c>
      <c r="C388" s="67" t="s">
        <v>1641</v>
      </c>
      <c r="D388" s="67"/>
      <c r="E388" s="86" t="s">
        <v>1033</v>
      </c>
      <c r="F388" s="86"/>
      <c r="G388" s="86"/>
      <c r="H388" s="86"/>
      <c r="I388" s="86" t="s">
        <v>1575</v>
      </c>
      <c r="J388" s="67"/>
      <c r="K388" s="86" t="s">
        <v>1252</v>
      </c>
      <c r="L388" s="86" t="s">
        <v>1253</v>
      </c>
      <c r="M388" s="86"/>
      <c r="N388" s="87"/>
      <c r="O388" s="75"/>
    </row>
    <row r="389" spans="1:15" ht="15" customHeight="1" thickBot="1">
      <c r="A389" s="84" t="s">
        <v>83</v>
      </c>
      <c r="B389" s="67" t="s">
        <v>458</v>
      </c>
      <c r="C389" s="67" t="s">
        <v>1259</v>
      </c>
      <c r="D389" s="67"/>
      <c r="E389" s="86" t="s">
        <v>1033</v>
      </c>
      <c r="F389" s="86"/>
      <c r="G389" s="86"/>
      <c r="H389" s="86"/>
      <c r="I389" s="86" t="s">
        <v>1576</v>
      </c>
      <c r="J389" s="67"/>
      <c r="K389" s="86"/>
      <c r="L389" s="86"/>
      <c r="M389" s="86"/>
      <c r="N389" s="87"/>
      <c r="O389" s="75"/>
    </row>
    <row r="390" spans="1:15" ht="15" customHeight="1" thickBot="1">
      <c r="A390" s="93" t="s">
        <v>1075</v>
      </c>
      <c r="B390" s="97" t="s">
        <v>1637</v>
      </c>
      <c r="C390" s="94"/>
      <c r="D390" s="94"/>
      <c r="E390" s="94"/>
      <c r="F390" s="94"/>
      <c r="G390" s="94"/>
      <c r="H390" s="94"/>
      <c r="I390" s="94"/>
      <c r="J390" s="94"/>
      <c r="K390" s="94"/>
      <c r="L390" s="94"/>
      <c r="M390" s="94"/>
      <c r="N390" s="95"/>
      <c r="O390" s="75"/>
    </row>
    <row r="391" spans="1:15" ht="15" customHeight="1" thickBot="1">
      <c r="A391" s="79" t="s">
        <v>1037</v>
      </c>
      <c r="B391" s="96" t="s">
        <v>1642</v>
      </c>
      <c r="C391" s="80" t="s">
        <v>1262</v>
      </c>
      <c r="D391" s="80"/>
      <c r="E391" s="80"/>
      <c r="F391" s="80"/>
      <c r="G391" s="80"/>
      <c r="H391" s="80"/>
      <c r="I391" s="80" t="s">
        <v>1638</v>
      </c>
      <c r="J391" s="80"/>
      <c r="K391" s="80"/>
      <c r="L391" s="80"/>
      <c r="M391" s="80"/>
      <c r="N391" s="81"/>
      <c r="O391" s="75"/>
    </row>
    <row r="392" spans="1:15" ht="15" customHeight="1">
      <c r="A392" s="84" t="s">
        <v>1263</v>
      </c>
      <c r="B392" s="67" t="s">
        <v>460</v>
      </c>
      <c r="C392" s="67" t="s">
        <v>1643</v>
      </c>
      <c r="D392" s="67"/>
      <c r="E392" s="86" t="s">
        <v>1033</v>
      </c>
      <c r="F392" s="86"/>
      <c r="G392" s="86" t="s">
        <v>1043</v>
      </c>
      <c r="H392" s="86"/>
      <c r="I392" s="100" t="s">
        <v>1596</v>
      </c>
      <c r="J392" s="67"/>
      <c r="K392" s="86"/>
      <c r="L392" s="86"/>
      <c r="M392" s="86"/>
      <c r="N392" s="87"/>
      <c r="O392" s="75"/>
    </row>
    <row r="393" spans="1:15" ht="15" customHeight="1">
      <c r="A393" s="84" t="s">
        <v>83</v>
      </c>
      <c r="B393" s="67" t="s">
        <v>462</v>
      </c>
      <c r="C393" s="67" t="s">
        <v>1265</v>
      </c>
      <c r="D393" s="67"/>
      <c r="E393" s="86" t="s">
        <v>1033</v>
      </c>
      <c r="F393" s="86"/>
      <c r="G393" s="86"/>
      <c r="H393" s="86"/>
      <c r="I393" s="86" t="s">
        <v>1644</v>
      </c>
      <c r="J393" s="67"/>
      <c r="K393" s="86"/>
      <c r="L393" s="86"/>
      <c r="M393" s="86"/>
      <c r="N393" s="87"/>
      <c r="O393" s="75"/>
    </row>
    <row r="394" spans="1:15" ht="15" customHeight="1">
      <c r="A394" s="84" t="s">
        <v>1267</v>
      </c>
      <c r="B394" s="67" t="s">
        <v>463</v>
      </c>
      <c r="C394" s="67" t="s">
        <v>1645</v>
      </c>
      <c r="D394" s="67"/>
      <c r="E394" s="86" t="s">
        <v>1033</v>
      </c>
      <c r="F394" s="86"/>
      <c r="G394" s="86" t="s">
        <v>1043</v>
      </c>
      <c r="H394" s="86"/>
      <c r="I394" s="86" t="s">
        <v>1646</v>
      </c>
      <c r="J394" s="67"/>
      <c r="K394" s="86"/>
      <c r="L394" s="86"/>
      <c r="M394" s="86"/>
      <c r="N394" s="87"/>
      <c r="O394" s="75"/>
    </row>
    <row r="395" spans="1:15" ht="15" customHeight="1">
      <c r="A395" s="84" t="s">
        <v>83</v>
      </c>
      <c r="B395" s="67" t="s">
        <v>465</v>
      </c>
      <c r="C395" s="67" t="s">
        <v>1270</v>
      </c>
      <c r="D395" s="67"/>
      <c r="E395" s="86" t="s">
        <v>1033</v>
      </c>
      <c r="F395" s="86"/>
      <c r="G395" s="86"/>
      <c r="H395" s="86"/>
      <c r="I395" s="86" t="s">
        <v>1647</v>
      </c>
      <c r="J395" s="67"/>
      <c r="K395" s="86"/>
      <c r="L395" s="86"/>
      <c r="M395" s="86"/>
      <c r="N395" s="87"/>
      <c r="O395" s="75"/>
    </row>
    <row r="396" spans="1:15" ht="15" customHeight="1">
      <c r="A396" s="84" t="s">
        <v>1267</v>
      </c>
      <c r="B396" s="67" t="s">
        <v>466</v>
      </c>
      <c r="C396" s="67" t="s">
        <v>1648</v>
      </c>
      <c r="D396" s="67"/>
      <c r="E396" s="86" t="s">
        <v>1033</v>
      </c>
      <c r="F396" s="86"/>
      <c r="G396" s="86" t="s">
        <v>1043</v>
      </c>
      <c r="H396" s="86"/>
      <c r="I396" s="86" t="s">
        <v>1649</v>
      </c>
      <c r="J396" s="67"/>
      <c r="K396" s="86"/>
      <c r="L396" s="86"/>
      <c r="M396" s="86"/>
      <c r="N396" s="87"/>
      <c r="O396" s="75" t="s">
        <v>1125</v>
      </c>
    </row>
    <row r="397" spans="1:15" ht="15" customHeight="1">
      <c r="A397" s="84" t="s">
        <v>83</v>
      </c>
      <c r="B397" s="67" t="s">
        <v>468</v>
      </c>
      <c r="C397" s="67" t="s">
        <v>1274</v>
      </c>
      <c r="D397" s="67"/>
      <c r="E397" s="86" t="s">
        <v>1033</v>
      </c>
      <c r="F397" s="86"/>
      <c r="G397" s="86"/>
      <c r="H397" s="86"/>
      <c r="I397" s="86" t="s">
        <v>1650</v>
      </c>
      <c r="J397" s="67"/>
      <c r="K397" s="86"/>
      <c r="L397" s="86"/>
      <c r="M397" s="86"/>
      <c r="N397" s="87"/>
      <c r="O397" s="75"/>
    </row>
    <row r="398" spans="1:15" ht="15" customHeight="1">
      <c r="A398" s="84" t="s">
        <v>1263</v>
      </c>
      <c r="B398" s="67" t="s">
        <v>469</v>
      </c>
      <c r="C398" s="67" t="s">
        <v>1651</v>
      </c>
      <c r="D398" s="67"/>
      <c r="E398" s="86" t="s">
        <v>1033</v>
      </c>
      <c r="F398" s="86"/>
      <c r="G398" s="86" t="s">
        <v>1043</v>
      </c>
      <c r="H398" s="86"/>
      <c r="I398" s="100" t="s">
        <v>1596</v>
      </c>
      <c r="J398" s="67"/>
      <c r="K398" s="86"/>
      <c r="L398" s="86"/>
      <c r="M398" s="86"/>
      <c r="N398" s="87"/>
      <c r="O398" s="75"/>
    </row>
    <row r="399" spans="1:15" ht="15" customHeight="1">
      <c r="A399" s="84" t="s">
        <v>83</v>
      </c>
      <c r="B399" s="67" t="s">
        <v>1652</v>
      </c>
      <c r="C399" s="67" t="s">
        <v>1653</v>
      </c>
      <c r="D399" s="67"/>
      <c r="E399" s="86" t="s">
        <v>1033</v>
      </c>
      <c r="F399" s="86"/>
      <c r="G399" s="86"/>
      <c r="H399" s="86"/>
      <c r="I399" s="86" t="s">
        <v>1654</v>
      </c>
      <c r="J399" s="67"/>
      <c r="K399" s="86"/>
      <c r="L399" s="86"/>
      <c r="M399" s="86"/>
      <c r="N399" s="87"/>
      <c r="O399" s="75"/>
    </row>
    <row r="400" spans="1:15" ht="15" customHeight="1">
      <c r="A400" s="84" t="s">
        <v>1655</v>
      </c>
      <c r="B400" s="67" t="s">
        <v>471</v>
      </c>
      <c r="C400" s="67" t="s">
        <v>1281</v>
      </c>
      <c r="D400" s="67" t="s">
        <v>1282</v>
      </c>
      <c r="E400" s="86" t="s">
        <v>1033</v>
      </c>
      <c r="F400" s="86"/>
      <c r="G400" s="86"/>
      <c r="H400" s="86"/>
      <c r="I400" s="100" t="s">
        <v>1596</v>
      </c>
      <c r="J400" s="67"/>
      <c r="K400" s="86"/>
      <c r="L400" s="86"/>
      <c r="M400" s="86"/>
      <c r="N400" s="87"/>
      <c r="O400" s="75"/>
    </row>
    <row r="401" spans="1:37" ht="15" customHeight="1">
      <c r="A401" s="84" t="s">
        <v>1655</v>
      </c>
      <c r="B401" s="67" t="s">
        <v>474</v>
      </c>
      <c r="C401" s="67" t="s">
        <v>1283</v>
      </c>
      <c r="D401" s="67" t="s">
        <v>1282</v>
      </c>
      <c r="E401" s="86" t="s">
        <v>1033</v>
      </c>
      <c r="F401" s="86"/>
      <c r="G401" s="86"/>
      <c r="H401" s="86"/>
      <c r="I401" s="100" t="s">
        <v>1596</v>
      </c>
      <c r="J401" s="67"/>
      <c r="K401" s="86"/>
      <c r="L401" s="86"/>
      <c r="M401" s="86"/>
      <c r="N401" s="87"/>
      <c r="O401" s="75"/>
    </row>
    <row r="402" spans="1:37" ht="15" customHeight="1">
      <c r="A402" s="84" t="s">
        <v>1284</v>
      </c>
      <c r="B402" s="67" t="s">
        <v>475</v>
      </c>
      <c r="C402" s="67" t="s">
        <v>1285</v>
      </c>
      <c r="D402" s="67"/>
      <c r="E402" s="86" t="s">
        <v>1033</v>
      </c>
      <c r="F402" s="86"/>
      <c r="G402" s="86" t="s">
        <v>1043</v>
      </c>
      <c r="H402" s="86"/>
      <c r="I402" s="100" t="s">
        <v>1596</v>
      </c>
      <c r="J402" s="67"/>
      <c r="K402" s="86"/>
      <c r="L402" s="86"/>
      <c r="M402" s="86"/>
      <c r="N402" s="87"/>
      <c r="O402" s="75"/>
    </row>
    <row r="403" spans="1:37" ht="15" customHeight="1">
      <c r="A403" s="84" t="s">
        <v>1655</v>
      </c>
      <c r="B403" s="67" t="s">
        <v>476</v>
      </c>
      <c r="C403" s="67" t="s">
        <v>1286</v>
      </c>
      <c r="D403" s="67" t="s">
        <v>1282</v>
      </c>
      <c r="E403" s="86" t="s">
        <v>1033</v>
      </c>
      <c r="F403" s="86"/>
      <c r="G403" s="86"/>
      <c r="H403" s="86"/>
      <c r="I403" s="101" t="s">
        <v>1656</v>
      </c>
      <c r="J403" s="67"/>
      <c r="K403" s="86"/>
      <c r="L403" s="86"/>
      <c r="M403" s="86"/>
      <c r="N403" s="87"/>
      <c r="O403" s="75"/>
    </row>
    <row r="404" spans="1:37" ht="15" customHeight="1">
      <c r="A404" s="84" t="s">
        <v>83</v>
      </c>
      <c r="B404" s="67" t="s">
        <v>477</v>
      </c>
      <c r="C404" s="67" t="s">
        <v>1288</v>
      </c>
      <c r="D404" s="67"/>
      <c r="E404" s="86" t="s">
        <v>1033</v>
      </c>
      <c r="F404" s="86"/>
      <c r="G404" s="86"/>
      <c r="H404" s="86"/>
      <c r="I404" s="101" t="s">
        <v>1657</v>
      </c>
      <c r="J404" s="67"/>
      <c r="K404" s="86"/>
      <c r="L404" s="86"/>
      <c r="M404" s="86"/>
      <c r="N404" s="87"/>
      <c r="O404" s="75"/>
    </row>
    <row r="405" spans="1:37" ht="15" customHeight="1">
      <c r="A405" s="84" t="s">
        <v>1290</v>
      </c>
      <c r="B405" s="67" t="s">
        <v>478</v>
      </c>
      <c r="C405" s="67" t="s">
        <v>1291</v>
      </c>
      <c r="D405" s="67"/>
      <c r="E405" s="86" t="s">
        <v>1033</v>
      </c>
      <c r="F405" s="86"/>
      <c r="G405" s="86"/>
      <c r="H405" s="86"/>
      <c r="I405" s="86" t="s">
        <v>1656</v>
      </c>
      <c r="J405" s="67"/>
      <c r="K405" s="86" t="s">
        <v>1252</v>
      </c>
      <c r="L405" s="86" t="s">
        <v>1253</v>
      </c>
      <c r="M405" s="86"/>
      <c r="N405" s="87"/>
      <c r="O405" s="75"/>
    </row>
    <row r="406" spans="1:37" ht="15" customHeight="1" thickBot="1">
      <c r="A406" s="84" t="s">
        <v>83</v>
      </c>
      <c r="B406" s="67" t="s">
        <v>479</v>
      </c>
      <c r="C406" s="67" t="s">
        <v>1292</v>
      </c>
      <c r="D406" s="67"/>
      <c r="E406" s="86" t="s">
        <v>1033</v>
      </c>
      <c r="F406" s="86"/>
      <c r="G406" s="86"/>
      <c r="H406" s="86"/>
      <c r="I406" s="86" t="s">
        <v>1658</v>
      </c>
      <c r="J406" s="67"/>
      <c r="K406" s="86"/>
      <c r="L406" s="86"/>
      <c r="M406" s="86"/>
      <c r="N406" s="87"/>
      <c r="O406" s="75"/>
    </row>
    <row r="407" spans="1:37" ht="15" customHeight="1" thickBot="1">
      <c r="A407" s="93" t="s">
        <v>1075</v>
      </c>
      <c r="B407" s="97" t="s">
        <v>1642</v>
      </c>
      <c r="C407" s="94"/>
      <c r="D407" s="94"/>
      <c r="E407" s="94"/>
      <c r="F407" s="94"/>
      <c r="G407" s="94"/>
      <c r="H407" s="94"/>
      <c r="I407" s="94"/>
      <c r="J407" s="94"/>
      <c r="K407" s="94"/>
      <c r="L407" s="94"/>
      <c r="M407" s="94"/>
      <c r="N407" s="95"/>
      <c r="O407" s="75"/>
    </row>
    <row r="408" spans="1:37" s="83" customFormat="1" ht="20.149999999999999" customHeight="1" thickBot="1">
      <c r="A408" s="93" t="s">
        <v>1075</v>
      </c>
      <c r="B408" s="94" t="s">
        <v>1594</v>
      </c>
      <c r="C408" s="94" t="s">
        <v>1595</v>
      </c>
      <c r="D408" s="94"/>
      <c r="E408" s="94"/>
      <c r="F408" s="94"/>
      <c r="G408" s="94"/>
      <c r="H408" s="94"/>
      <c r="I408" s="94"/>
      <c r="J408" s="94"/>
      <c r="K408" s="94"/>
      <c r="L408" s="94"/>
      <c r="M408" s="94"/>
      <c r="N408" s="95"/>
      <c r="O408" s="75"/>
      <c r="P408" s="71"/>
      <c r="Q408" s="71"/>
      <c r="R408" s="71"/>
      <c r="S408" s="71"/>
      <c r="T408" s="71"/>
      <c r="U408" s="71"/>
      <c r="V408" s="71"/>
      <c r="W408" s="71"/>
      <c r="X408" s="71"/>
      <c r="Y408" s="71"/>
      <c r="Z408" s="71"/>
      <c r="AA408" s="71"/>
      <c r="AB408" s="71"/>
      <c r="AC408" s="71"/>
      <c r="AK408" s="71"/>
    </row>
    <row r="409" spans="1:37" s="83" customFormat="1" ht="20.149999999999999" customHeight="1" thickBot="1">
      <c r="A409" s="79" t="s">
        <v>1037</v>
      </c>
      <c r="B409" s="96" t="s">
        <v>1659</v>
      </c>
      <c r="C409" s="80" t="s">
        <v>1660</v>
      </c>
      <c r="D409" s="80"/>
      <c r="E409" s="80"/>
      <c r="F409" s="80"/>
      <c r="G409" s="80"/>
      <c r="H409" s="80"/>
      <c r="I409" s="80" t="s">
        <v>1661</v>
      </c>
      <c r="J409" s="80"/>
      <c r="K409" s="80"/>
      <c r="L409" s="80"/>
      <c r="M409" s="80"/>
      <c r="N409" s="81"/>
      <c r="O409" s="75"/>
      <c r="P409" s="71"/>
      <c r="Q409" s="71"/>
      <c r="R409" s="71"/>
      <c r="S409" s="71"/>
      <c r="T409" s="71"/>
      <c r="U409" s="71"/>
      <c r="V409" s="71"/>
      <c r="W409" s="71"/>
      <c r="X409" s="71"/>
      <c r="Y409" s="71"/>
      <c r="Z409" s="71"/>
      <c r="AA409" s="71"/>
      <c r="AB409" s="71"/>
      <c r="AC409" s="71"/>
      <c r="AK409" s="71"/>
    </row>
    <row r="410" spans="1:37" s="83" customFormat="1" ht="20.149999999999999" customHeight="1" thickBot="1">
      <c r="A410" s="84" t="s">
        <v>1102</v>
      </c>
      <c r="B410" s="67" t="s">
        <v>1662</v>
      </c>
      <c r="C410" s="67" t="s">
        <v>1663</v>
      </c>
      <c r="D410" s="67"/>
      <c r="E410" s="67"/>
      <c r="F410" s="67"/>
      <c r="G410" s="67"/>
      <c r="H410" s="67"/>
      <c r="I410" s="67"/>
      <c r="J410" s="67"/>
      <c r="K410" s="67"/>
      <c r="L410" s="67"/>
      <c r="M410" s="67"/>
      <c r="N410" s="67"/>
      <c r="O410" s="75"/>
      <c r="P410" s="71"/>
      <c r="Q410" s="71"/>
      <c r="R410" s="71"/>
      <c r="S410" s="71"/>
      <c r="T410" s="71"/>
      <c r="U410" s="71"/>
      <c r="V410" s="71"/>
      <c r="W410" s="71"/>
      <c r="X410" s="71"/>
      <c r="Y410" s="71"/>
      <c r="Z410" s="71"/>
      <c r="AA410" s="71"/>
      <c r="AB410" s="71"/>
      <c r="AC410" s="71"/>
      <c r="AK410" s="71"/>
    </row>
    <row r="411" spans="1:37" ht="15" customHeight="1" thickBot="1">
      <c r="A411" s="79" t="s">
        <v>1037</v>
      </c>
      <c r="B411" s="96" t="s">
        <v>1664</v>
      </c>
      <c r="C411" s="80" t="s">
        <v>1665</v>
      </c>
      <c r="D411" s="80"/>
      <c r="E411" s="80"/>
      <c r="F411" s="80"/>
      <c r="G411" s="80"/>
      <c r="H411" s="80"/>
      <c r="I411" s="80" t="s">
        <v>1666</v>
      </c>
      <c r="J411" s="80"/>
      <c r="K411" s="80"/>
      <c r="L411" s="80"/>
      <c r="M411" s="80"/>
      <c r="N411" s="81"/>
      <c r="O411" s="75"/>
    </row>
    <row r="412" spans="1:37" ht="15" customHeight="1">
      <c r="A412" s="84" t="s">
        <v>1073</v>
      </c>
      <c r="B412" s="67" t="s">
        <v>484</v>
      </c>
      <c r="C412" s="67" t="s">
        <v>1667</v>
      </c>
      <c r="D412" s="67"/>
      <c r="E412" s="86" t="s">
        <v>1033</v>
      </c>
      <c r="F412" s="86"/>
      <c r="G412" s="86" t="s">
        <v>1043</v>
      </c>
      <c r="H412" s="86"/>
      <c r="I412" s="86"/>
      <c r="J412" s="67"/>
      <c r="K412" s="86"/>
      <c r="L412" s="86"/>
      <c r="M412" s="86"/>
      <c r="N412" s="87"/>
      <c r="O412" s="75"/>
    </row>
    <row r="413" spans="1:37" ht="15" customHeight="1">
      <c r="A413" s="84" t="s">
        <v>83</v>
      </c>
      <c r="B413" s="67" t="s">
        <v>1668</v>
      </c>
      <c r="C413" s="67" t="s">
        <v>1669</v>
      </c>
      <c r="D413" s="67"/>
      <c r="E413" s="86" t="s">
        <v>1033</v>
      </c>
      <c r="F413" s="86"/>
      <c r="G413" s="86" t="s">
        <v>1043</v>
      </c>
      <c r="H413" s="86"/>
      <c r="I413" s="86" t="s">
        <v>1670</v>
      </c>
      <c r="J413" s="67"/>
      <c r="K413" s="86"/>
      <c r="L413" s="86"/>
      <c r="M413" s="86"/>
      <c r="N413" s="87"/>
      <c r="O413" s="75"/>
    </row>
    <row r="414" spans="1:37" ht="15" customHeight="1">
      <c r="A414" s="84" t="s">
        <v>1112</v>
      </c>
      <c r="B414" s="67" t="s">
        <v>1671</v>
      </c>
      <c r="C414" s="67" t="s">
        <v>1672</v>
      </c>
      <c r="D414" s="67"/>
      <c r="E414" s="86" t="s">
        <v>1033</v>
      </c>
      <c r="F414" s="86"/>
      <c r="G414" s="86"/>
      <c r="H414" s="86"/>
      <c r="I414" s="86" t="s">
        <v>1670</v>
      </c>
      <c r="J414" s="67"/>
      <c r="K414" s="85" t="s">
        <v>1116</v>
      </c>
      <c r="L414" s="85" t="s">
        <v>1117</v>
      </c>
      <c r="M414" s="86"/>
      <c r="N414" s="87"/>
      <c r="O414" s="75"/>
    </row>
    <row r="415" spans="1:37" ht="15" customHeight="1">
      <c r="A415" s="84" t="s">
        <v>121</v>
      </c>
      <c r="B415" s="67" t="s">
        <v>1673</v>
      </c>
      <c r="C415" s="67" t="s">
        <v>1119</v>
      </c>
      <c r="D415" s="67"/>
      <c r="E415" s="86"/>
      <c r="F415" s="86"/>
      <c r="G415" s="86"/>
      <c r="H415" s="86"/>
      <c r="I415" s="86"/>
      <c r="J415" s="67"/>
      <c r="K415" s="86"/>
      <c r="L415" s="86"/>
      <c r="M415" s="86" t="s">
        <v>1674</v>
      </c>
      <c r="N415" s="87"/>
      <c r="O415" s="75"/>
    </row>
    <row r="416" spans="1:37" ht="15" customHeight="1">
      <c r="A416" s="84" t="s">
        <v>119</v>
      </c>
      <c r="B416" s="67" t="s">
        <v>485</v>
      </c>
      <c r="C416" s="67" t="s">
        <v>1675</v>
      </c>
      <c r="D416" s="67"/>
      <c r="E416" s="86" t="s">
        <v>1033</v>
      </c>
      <c r="F416" s="86"/>
      <c r="G416" s="86"/>
      <c r="H416" s="86"/>
      <c r="I416" s="86"/>
      <c r="J416" s="67"/>
      <c r="K416" s="85" t="s">
        <v>1116</v>
      </c>
      <c r="L416" s="85" t="s">
        <v>1117</v>
      </c>
      <c r="M416" s="86"/>
      <c r="N416" s="87"/>
      <c r="O416" s="75"/>
    </row>
    <row r="417" spans="1:37" ht="15" customHeight="1">
      <c r="A417" s="84" t="s">
        <v>121</v>
      </c>
      <c r="B417" s="67" t="s">
        <v>486</v>
      </c>
      <c r="C417" s="67" t="s">
        <v>1119</v>
      </c>
      <c r="D417" s="67"/>
      <c r="E417" s="86"/>
      <c r="F417" s="86"/>
      <c r="G417" s="86"/>
      <c r="H417" s="86"/>
      <c r="I417" s="86"/>
      <c r="J417" s="67"/>
      <c r="K417" s="86"/>
      <c r="L417" s="86"/>
      <c r="M417" s="86" t="s">
        <v>1676</v>
      </c>
      <c r="N417" s="87"/>
      <c r="O417" s="75"/>
    </row>
    <row r="418" spans="1:37" ht="15" customHeight="1">
      <c r="A418" s="84" t="s">
        <v>119</v>
      </c>
      <c r="B418" s="67" t="s">
        <v>1677</v>
      </c>
      <c r="C418" s="67" t="s">
        <v>1678</v>
      </c>
      <c r="D418" s="67"/>
      <c r="E418" s="86" t="s">
        <v>1033</v>
      </c>
      <c r="F418" s="86"/>
      <c r="G418" s="86"/>
      <c r="H418" s="86"/>
      <c r="I418" s="86"/>
      <c r="J418" s="67"/>
      <c r="K418" s="85" t="s">
        <v>1116</v>
      </c>
      <c r="L418" s="85" t="s">
        <v>1117</v>
      </c>
      <c r="M418" s="86"/>
      <c r="N418" s="87"/>
      <c r="O418" s="75"/>
    </row>
    <row r="419" spans="1:37" s="83" customFormat="1" ht="20.149999999999999" customHeight="1">
      <c r="A419" s="84" t="s">
        <v>121</v>
      </c>
      <c r="B419" s="67" t="s">
        <v>1679</v>
      </c>
      <c r="C419" s="67" t="s">
        <v>1316</v>
      </c>
      <c r="D419" s="67"/>
      <c r="E419" s="86"/>
      <c r="F419" s="86"/>
      <c r="G419" s="86"/>
      <c r="H419" s="86"/>
      <c r="I419" s="86"/>
      <c r="J419" s="67"/>
      <c r="K419" s="86"/>
      <c r="L419" s="86"/>
      <c r="M419" s="86" t="s">
        <v>1680</v>
      </c>
      <c r="N419" s="87"/>
      <c r="O419" s="75"/>
      <c r="P419" s="71"/>
      <c r="Q419" s="71"/>
      <c r="R419" s="71"/>
      <c r="S419" s="71"/>
      <c r="T419" s="71"/>
      <c r="U419" s="71"/>
      <c r="V419" s="71"/>
      <c r="W419" s="71"/>
      <c r="X419" s="71"/>
      <c r="Y419" s="71"/>
      <c r="Z419" s="71"/>
      <c r="AA419" s="71"/>
      <c r="AB419" s="71"/>
      <c r="AC419" s="71"/>
      <c r="AK419" s="71"/>
    </row>
    <row r="420" spans="1:37" ht="15" customHeight="1">
      <c r="A420" s="84" t="s">
        <v>119</v>
      </c>
      <c r="B420" s="67" t="s">
        <v>487</v>
      </c>
      <c r="C420" s="67" t="s">
        <v>1681</v>
      </c>
      <c r="D420" s="67"/>
      <c r="E420" s="86" t="s">
        <v>1033</v>
      </c>
      <c r="F420" s="86"/>
      <c r="G420" s="86"/>
      <c r="H420" s="86"/>
      <c r="I420" s="86"/>
      <c r="J420" s="67"/>
      <c r="K420" s="85" t="s">
        <v>1116</v>
      </c>
      <c r="L420" s="85" t="s">
        <v>1117</v>
      </c>
      <c r="M420" s="86"/>
      <c r="N420" s="87"/>
      <c r="O420" s="75"/>
    </row>
    <row r="421" spans="1:37" ht="15" customHeight="1" thickBot="1">
      <c r="A421" s="84" t="s">
        <v>119</v>
      </c>
      <c r="B421" s="67" t="s">
        <v>488</v>
      </c>
      <c r="C421" s="67" t="s">
        <v>1682</v>
      </c>
      <c r="D421" s="67"/>
      <c r="E421" s="86" t="s">
        <v>1033</v>
      </c>
      <c r="F421" s="86"/>
      <c r="G421" s="86"/>
      <c r="H421" s="86"/>
      <c r="I421" s="86"/>
      <c r="J421" s="67"/>
      <c r="K421" s="85" t="s">
        <v>1116</v>
      </c>
      <c r="L421" s="85" t="s">
        <v>1117</v>
      </c>
      <c r="M421" s="86"/>
      <c r="N421" s="87"/>
      <c r="O421" s="75"/>
    </row>
    <row r="422" spans="1:37" ht="15" customHeight="1" thickBot="1">
      <c r="A422" s="93" t="s">
        <v>1075</v>
      </c>
      <c r="B422" s="97" t="s">
        <v>1664</v>
      </c>
      <c r="C422" s="94"/>
      <c r="D422" s="94"/>
      <c r="E422" s="94"/>
      <c r="F422" s="94"/>
      <c r="G422" s="94"/>
      <c r="H422" s="94"/>
      <c r="I422" s="94"/>
      <c r="J422" s="94"/>
      <c r="K422" s="94"/>
      <c r="L422" s="94"/>
      <c r="M422" s="94"/>
      <c r="N422" s="95"/>
      <c r="O422" s="75"/>
    </row>
    <row r="423" spans="1:37" ht="15" customHeight="1" thickBot="1">
      <c r="A423" s="79" t="s">
        <v>1037</v>
      </c>
      <c r="B423" s="96" t="s">
        <v>1683</v>
      </c>
      <c r="C423" s="80" t="s">
        <v>1684</v>
      </c>
      <c r="D423" s="80"/>
      <c r="E423" s="80"/>
      <c r="F423" s="80"/>
      <c r="G423" s="80"/>
      <c r="H423" s="80"/>
      <c r="I423" s="80" t="s">
        <v>1685</v>
      </c>
      <c r="J423" s="80"/>
      <c r="K423" s="80"/>
      <c r="L423" s="80"/>
      <c r="M423" s="80"/>
      <c r="N423" s="81"/>
      <c r="O423" s="75"/>
    </row>
    <row r="424" spans="1:37" ht="15" customHeight="1">
      <c r="A424" s="84" t="s">
        <v>1073</v>
      </c>
      <c r="B424" s="67" t="s">
        <v>491</v>
      </c>
      <c r="C424" s="67" t="s">
        <v>1686</v>
      </c>
      <c r="D424" s="67"/>
      <c r="E424" s="86" t="s">
        <v>1033</v>
      </c>
      <c r="F424" s="86"/>
      <c r="G424" s="86" t="s">
        <v>1043</v>
      </c>
      <c r="H424" s="86"/>
      <c r="I424" s="86"/>
      <c r="J424" s="67"/>
      <c r="K424" s="86"/>
      <c r="L424" s="86"/>
      <c r="M424" s="86"/>
      <c r="N424" s="87"/>
      <c r="O424" s="75"/>
    </row>
    <row r="425" spans="1:37" ht="15" customHeight="1">
      <c r="A425" s="84" t="s">
        <v>83</v>
      </c>
      <c r="B425" s="67" t="s">
        <v>1687</v>
      </c>
      <c r="C425" s="67" t="s">
        <v>1688</v>
      </c>
      <c r="D425" s="67"/>
      <c r="E425" s="86" t="s">
        <v>1033</v>
      </c>
      <c r="F425" s="86"/>
      <c r="G425" s="86" t="s">
        <v>1043</v>
      </c>
      <c r="H425" s="86"/>
      <c r="I425" s="86" t="s">
        <v>1689</v>
      </c>
      <c r="J425" s="67"/>
      <c r="K425" s="86"/>
      <c r="L425" s="86"/>
      <c r="M425" s="86"/>
      <c r="N425" s="87"/>
      <c r="O425" s="75"/>
    </row>
    <row r="426" spans="1:37" ht="15" customHeight="1">
      <c r="A426" s="84" t="s">
        <v>1112</v>
      </c>
      <c r="B426" s="67" t="s">
        <v>1690</v>
      </c>
      <c r="C426" s="67" t="s">
        <v>1691</v>
      </c>
      <c r="D426" s="67"/>
      <c r="E426" s="86" t="s">
        <v>1033</v>
      </c>
      <c r="F426" s="86"/>
      <c r="G426" s="86"/>
      <c r="H426" s="86"/>
      <c r="I426" s="86" t="s">
        <v>1689</v>
      </c>
      <c r="J426" s="67"/>
      <c r="K426" s="85" t="s">
        <v>1116</v>
      </c>
      <c r="L426" s="85" t="s">
        <v>1117</v>
      </c>
      <c r="M426" s="86"/>
      <c r="N426" s="87"/>
      <c r="O426" s="75"/>
    </row>
    <row r="427" spans="1:37" ht="15" customHeight="1">
      <c r="A427" s="84" t="s">
        <v>121</v>
      </c>
      <c r="B427" s="67" t="s">
        <v>1692</v>
      </c>
      <c r="C427" s="67" t="s">
        <v>1119</v>
      </c>
      <c r="D427" s="67"/>
      <c r="E427" s="86"/>
      <c r="F427" s="86"/>
      <c r="G427" s="86"/>
      <c r="H427" s="86"/>
      <c r="I427" s="86"/>
      <c r="J427" s="67"/>
      <c r="K427" s="86"/>
      <c r="L427" s="86"/>
      <c r="M427" s="86" t="s">
        <v>1693</v>
      </c>
      <c r="N427" s="87"/>
      <c r="O427" s="75"/>
    </row>
    <row r="428" spans="1:37" ht="15" customHeight="1">
      <c r="A428" s="84" t="s">
        <v>119</v>
      </c>
      <c r="B428" s="67" t="s">
        <v>492</v>
      </c>
      <c r="C428" s="67" t="s">
        <v>1694</v>
      </c>
      <c r="D428" s="67"/>
      <c r="E428" s="86" t="s">
        <v>1033</v>
      </c>
      <c r="F428" s="86"/>
      <c r="G428" s="86"/>
      <c r="H428" s="86"/>
      <c r="I428" s="86"/>
      <c r="J428" s="67"/>
      <c r="K428" s="85" t="s">
        <v>1116</v>
      </c>
      <c r="L428" s="85" t="s">
        <v>1117</v>
      </c>
      <c r="M428" s="86"/>
      <c r="N428" s="87"/>
      <c r="O428" s="75"/>
    </row>
    <row r="429" spans="1:37" ht="15" customHeight="1">
      <c r="A429" s="84" t="s">
        <v>121</v>
      </c>
      <c r="B429" s="67" t="s">
        <v>493</v>
      </c>
      <c r="C429" s="67" t="s">
        <v>1119</v>
      </c>
      <c r="D429" s="67"/>
      <c r="E429" s="86"/>
      <c r="F429" s="86"/>
      <c r="G429" s="86"/>
      <c r="H429" s="86"/>
      <c r="I429" s="86"/>
      <c r="J429" s="67"/>
      <c r="K429" s="86"/>
      <c r="L429" s="86"/>
      <c r="M429" s="86" t="s">
        <v>1695</v>
      </c>
      <c r="N429" s="87"/>
      <c r="O429" s="75"/>
    </row>
    <row r="430" spans="1:37" ht="15" customHeight="1">
      <c r="A430" s="84" t="s">
        <v>119</v>
      </c>
      <c r="B430" s="67" t="s">
        <v>1696</v>
      </c>
      <c r="C430" s="67" t="s">
        <v>1697</v>
      </c>
      <c r="D430" s="67"/>
      <c r="E430" s="86" t="s">
        <v>1033</v>
      </c>
      <c r="F430" s="86"/>
      <c r="G430" s="86"/>
      <c r="H430" s="86"/>
      <c r="I430" s="86"/>
      <c r="J430" s="67"/>
      <c r="K430" s="85" t="s">
        <v>1116</v>
      </c>
      <c r="L430" s="85" t="s">
        <v>1117</v>
      </c>
      <c r="M430" s="86"/>
      <c r="N430" s="87"/>
      <c r="O430" s="75"/>
    </row>
    <row r="431" spans="1:37" s="83" customFormat="1" ht="20.149999999999999" customHeight="1">
      <c r="A431" s="84" t="s">
        <v>121</v>
      </c>
      <c r="B431" s="67" t="s">
        <v>1698</v>
      </c>
      <c r="C431" s="67" t="s">
        <v>1316</v>
      </c>
      <c r="D431" s="67"/>
      <c r="E431" s="86"/>
      <c r="F431" s="86"/>
      <c r="G431" s="86"/>
      <c r="H431" s="86"/>
      <c r="I431" s="86"/>
      <c r="J431" s="67"/>
      <c r="K431" s="86"/>
      <c r="L431" s="86"/>
      <c r="M431" s="86" t="s">
        <v>1699</v>
      </c>
      <c r="N431" s="87"/>
      <c r="O431" s="75"/>
      <c r="P431" s="71"/>
      <c r="Q431" s="71"/>
      <c r="R431" s="71"/>
      <c r="S431" s="71"/>
      <c r="T431" s="71"/>
      <c r="U431" s="71"/>
      <c r="V431" s="71"/>
      <c r="W431" s="71"/>
      <c r="X431" s="71"/>
      <c r="Y431" s="71"/>
      <c r="Z431" s="71"/>
      <c r="AA431" s="71"/>
      <c r="AB431" s="71"/>
      <c r="AC431" s="71"/>
      <c r="AK431" s="71"/>
    </row>
    <row r="432" spans="1:37" ht="15" customHeight="1">
      <c r="A432" s="84" t="s">
        <v>119</v>
      </c>
      <c r="B432" s="67" t="s">
        <v>494</v>
      </c>
      <c r="C432" s="67" t="s">
        <v>1700</v>
      </c>
      <c r="D432" s="67"/>
      <c r="E432" s="86" t="s">
        <v>1033</v>
      </c>
      <c r="F432" s="86"/>
      <c r="G432" s="86"/>
      <c r="H432" s="86"/>
      <c r="I432" s="86"/>
      <c r="J432" s="67"/>
      <c r="K432" s="85" t="s">
        <v>1116</v>
      </c>
      <c r="L432" s="85" t="s">
        <v>1117</v>
      </c>
      <c r="M432" s="86"/>
      <c r="N432" s="87"/>
      <c r="O432" s="75"/>
    </row>
    <row r="433" spans="1:37" ht="15" customHeight="1" thickBot="1">
      <c r="A433" s="84" t="s">
        <v>119</v>
      </c>
      <c r="B433" s="67" t="s">
        <v>495</v>
      </c>
      <c r="C433" s="67" t="s">
        <v>1701</v>
      </c>
      <c r="D433" s="67"/>
      <c r="E433" s="86" t="s">
        <v>1033</v>
      </c>
      <c r="F433" s="86"/>
      <c r="G433" s="86"/>
      <c r="H433" s="86"/>
      <c r="I433" s="86"/>
      <c r="J433" s="67"/>
      <c r="K433" s="85" t="s">
        <v>1116</v>
      </c>
      <c r="L433" s="85" t="s">
        <v>1117</v>
      </c>
      <c r="M433" s="86"/>
      <c r="N433" s="87"/>
      <c r="O433" s="75"/>
    </row>
    <row r="434" spans="1:37" ht="15" customHeight="1" thickBot="1">
      <c r="A434" s="93" t="s">
        <v>1075</v>
      </c>
      <c r="B434" s="97" t="s">
        <v>1683</v>
      </c>
      <c r="C434" s="94"/>
      <c r="D434" s="94"/>
      <c r="E434" s="94"/>
      <c r="F434" s="94"/>
      <c r="G434" s="94"/>
      <c r="H434" s="94"/>
      <c r="I434" s="94"/>
      <c r="J434" s="94"/>
      <c r="K434" s="94"/>
      <c r="L434" s="94"/>
      <c r="M434" s="94"/>
      <c r="N434" s="95"/>
      <c r="O434" s="75"/>
    </row>
    <row r="435" spans="1:37" ht="15" customHeight="1" thickBot="1">
      <c r="A435" s="79" t="s">
        <v>1037</v>
      </c>
      <c r="B435" s="96" t="s">
        <v>1702</v>
      </c>
      <c r="C435" s="80" t="s">
        <v>1703</v>
      </c>
      <c r="D435" s="80"/>
      <c r="E435" s="80"/>
      <c r="F435" s="80"/>
      <c r="G435" s="80"/>
      <c r="H435" s="80"/>
      <c r="I435" s="80" t="s">
        <v>1704</v>
      </c>
      <c r="J435" s="80"/>
      <c r="K435" s="80"/>
      <c r="L435" s="80"/>
      <c r="M435" s="80"/>
      <c r="N435" s="81"/>
      <c r="O435" s="75"/>
    </row>
    <row r="436" spans="1:37" ht="15" customHeight="1">
      <c r="A436" s="84" t="s">
        <v>1073</v>
      </c>
      <c r="B436" s="67" t="s">
        <v>498</v>
      </c>
      <c r="C436" s="67" t="s">
        <v>1705</v>
      </c>
      <c r="D436" s="67"/>
      <c r="E436" s="86" t="s">
        <v>1033</v>
      </c>
      <c r="F436" s="86"/>
      <c r="G436" s="86" t="s">
        <v>1043</v>
      </c>
      <c r="H436" s="86"/>
      <c r="I436" s="86"/>
      <c r="J436" s="67"/>
      <c r="K436" s="86"/>
      <c r="L436" s="86"/>
      <c r="M436" s="86"/>
      <c r="N436" s="87"/>
      <c r="O436" s="75"/>
    </row>
    <row r="437" spans="1:37" ht="15" customHeight="1">
      <c r="A437" s="84" t="s">
        <v>83</v>
      </c>
      <c r="B437" s="67" t="s">
        <v>1706</v>
      </c>
      <c r="C437" s="67" t="s">
        <v>1707</v>
      </c>
      <c r="D437" s="67"/>
      <c r="E437" s="86" t="s">
        <v>1033</v>
      </c>
      <c r="F437" s="86"/>
      <c r="G437" s="86" t="s">
        <v>1043</v>
      </c>
      <c r="H437" s="86"/>
      <c r="I437" s="86" t="s">
        <v>1708</v>
      </c>
      <c r="J437" s="67"/>
      <c r="K437" s="86"/>
      <c r="L437" s="86"/>
      <c r="M437" s="86"/>
      <c r="N437" s="87"/>
      <c r="O437" s="75"/>
    </row>
    <row r="438" spans="1:37" ht="15" customHeight="1">
      <c r="A438" s="84" t="s">
        <v>1112</v>
      </c>
      <c r="B438" s="67" t="s">
        <v>1709</v>
      </c>
      <c r="C438" s="67" t="s">
        <v>1710</v>
      </c>
      <c r="D438" s="67" t="s">
        <v>1115</v>
      </c>
      <c r="E438" s="86" t="s">
        <v>1033</v>
      </c>
      <c r="F438" s="86"/>
      <c r="G438" s="86"/>
      <c r="H438" s="86"/>
      <c r="I438" s="86" t="s">
        <v>1708</v>
      </c>
      <c r="J438" s="67"/>
      <c r="K438" s="85" t="s">
        <v>1116</v>
      </c>
      <c r="L438" s="85" t="s">
        <v>1117</v>
      </c>
      <c r="M438" s="86"/>
      <c r="N438" s="87"/>
      <c r="O438" s="75"/>
    </row>
    <row r="439" spans="1:37" ht="15" customHeight="1">
      <c r="A439" s="84" t="s">
        <v>121</v>
      </c>
      <c r="B439" s="67" t="s">
        <v>1711</v>
      </c>
      <c r="C439" s="67" t="s">
        <v>1119</v>
      </c>
      <c r="D439" s="67"/>
      <c r="E439" s="86"/>
      <c r="F439" s="86"/>
      <c r="G439" s="86"/>
      <c r="H439" s="86"/>
      <c r="I439" s="86"/>
      <c r="J439" s="67"/>
      <c r="K439" s="86"/>
      <c r="L439" s="86"/>
      <c r="M439" s="86" t="s">
        <v>1712</v>
      </c>
      <c r="N439" s="87"/>
      <c r="O439" s="75"/>
    </row>
    <row r="440" spans="1:37" ht="15" customHeight="1">
      <c r="A440" s="84" t="s">
        <v>119</v>
      </c>
      <c r="B440" s="67" t="s">
        <v>499</v>
      </c>
      <c r="C440" s="67" t="s">
        <v>1713</v>
      </c>
      <c r="D440" s="67"/>
      <c r="E440" s="86" t="s">
        <v>1033</v>
      </c>
      <c r="F440" s="86"/>
      <c r="G440" s="86"/>
      <c r="H440" s="86"/>
      <c r="I440" s="86"/>
      <c r="J440" s="67"/>
      <c r="K440" s="85" t="s">
        <v>1116</v>
      </c>
      <c r="L440" s="85" t="s">
        <v>1117</v>
      </c>
      <c r="M440" s="86"/>
      <c r="N440" s="87"/>
      <c r="O440" s="75"/>
    </row>
    <row r="441" spans="1:37" ht="15" customHeight="1">
      <c r="A441" s="84" t="s">
        <v>121</v>
      </c>
      <c r="B441" s="67" t="s">
        <v>500</v>
      </c>
      <c r="C441" s="67" t="s">
        <v>1119</v>
      </c>
      <c r="D441" s="67"/>
      <c r="E441" s="86"/>
      <c r="F441" s="86"/>
      <c r="G441" s="86"/>
      <c r="H441" s="86"/>
      <c r="I441" s="86"/>
      <c r="J441" s="67"/>
      <c r="K441" s="86"/>
      <c r="L441" s="86"/>
      <c r="M441" s="86" t="s">
        <v>1714</v>
      </c>
      <c r="N441" s="87"/>
      <c r="O441" s="75"/>
    </row>
    <row r="442" spans="1:37" ht="15" customHeight="1">
      <c r="A442" s="84" t="s">
        <v>119</v>
      </c>
      <c r="B442" s="67" t="s">
        <v>1715</v>
      </c>
      <c r="C442" s="67" t="s">
        <v>1716</v>
      </c>
      <c r="D442" s="67"/>
      <c r="E442" s="86" t="s">
        <v>1033</v>
      </c>
      <c r="F442" s="86"/>
      <c r="G442" s="86"/>
      <c r="H442" s="86"/>
      <c r="I442" s="86"/>
      <c r="J442" s="67"/>
      <c r="K442" s="85" t="s">
        <v>1116</v>
      </c>
      <c r="L442" s="85" t="s">
        <v>1117</v>
      </c>
      <c r="M442" s="86"/>
      <c r="N442" s="87"/>
      <c r="O442" s="75" t="s">
        <v>1125</v>
      </c>
    </row>
    <row r="443" spans="1:37" s="83" customFormat="1" ht="20.149999999999999" customHeight="1">
      <c r="A443" s="84" t="s">
        <v>121</v>
      </c>
      <c r="B443" s="67" t="s">
        <v>1717</v>
      </c>
      <c r="C443" s="67" t="s">
        <v>1316</v>
      </c>
      <c r="D443" s="67"/>
      <c r="E443" s="86"/>
      <c r="F443" s="86"/>
      <c r="G443" s="86"/>
      <c r="H443" s="86"/>
      <c r="I443" s="86"/>
      <c r="J443" s="67"/>
      <c r="K443" s="86"/>
      <c r="L443" s="86"/>
      <c r="M443" s="86" t="s">
        <v>1718</v>
      </c>
      <c r="N443" s="87"/>
      <c r="O443" s="75"/>
      <c r="P443" s="71"/>
      <c r="Q443" s="71"/>
      <c r="R443" s="71"/>
      <c r="S443" s="71"/>
      <c r="T443" s="71"/>
      <c r="U443" s="71"/>
      <c r="V443" s="71"/>
      <c r="W443" s="71"/>
      <c r="X443" s="71"/>
      <c r="Y443" s="71"/>
      <c r="Z443" s="71"/>
      <c r="AA443" s="71"/>
      <c r="AB443" s="71"/>
      <c r="AC443" s="71"/>
      <c r="AK443" s="71"/>
    </row>
    <row r="444" spans="1:37" ht="15" customHeight="1">
      <c r="A444" s="84" t="s">
        <v>119</v>
      </c>
      <c r="B444" s="67" t="s">
        <v>502</v>
      </c>
      <c r="C444" s="67" t="s">
        <v>1719</v>
      </c>
      <c r="D444" s="67"/>
      <c r="E444" s="86" t="s">
        <v>1033</v>
      </c>
      <c r="F444" s="86"/>
      <c r="G444" s="86"/>
      <c r="H444" s="86"/>
      <c r="I444" s="86"/>
      <c r="J444" s="67"/>
      <c r="K444" s="85" t="s">
        <v>1116</v>
      </c>
      <c r="L444" s="85" t="s">
        <v>1117</v>
      </c>
      <c r="M444" s="86"/>
      <c r="N444" s="87"/>
      <c r="O444" s="75" t="s">
        <v>1125</v>
      </c>
    </row>
    <row r="445" spans="1:37" ht="15" customHeight="1" thickBot="1">
      <c r="A445" s="84" t="s">
        <v>119</v>
      </c>
      <c r="B445" s="67" t="s">
        <v>503</v>
      </c>
      <c r="C445" s="67" t="s">
        <v>1720</v>
      </c>
      <c r="D445" s="67"/>
      <c r="E445" s="86" t="s">
        <v>1033</v>
      </c>
      <c r="F445" s="86"/>
      <c r="G445" s="86"/>
      <c r="H445" s="86"/>
      <c r="I445" s="86"/>
      <c r="J445" s="67"/>
      <c r="K445" s="85" t="s">
        <v>1116</v>
      </c>
      <c r="L445" s="85" t="s">
        <v>1117</v>
      </c>
      <c r="M445" s="86"/>
      <c r="N445" s="87"/>
      <c r="O445" s="75"/>
    </row>
    <row r="446" spans="1:37" ht="15" customHeight="1" thickBot="1">
      <c r="A446" s="93" t="s">
        <v>1075</v>
      </c>
      <c r="B446" s="97" t="s">
        <v>1702</v>
      </c>
      <c r="C446" s="94"/>
      <c r="D446" s="94"/>
      <c r="E446" s="94"/>
      <c r="F446" s="94"/>
      <c r="G446" s="94"/>
      <c r="H446" s="94"/>
      <c r="I446" s="94"/>
      <c r="J446" s="94"/>
      <c r="K446" s="94"/>
      <c r="L446" s="94"/>
      <c r="M446" s="94"/>
      <c r="N446" s="95"/>
      <c r="O446" s="75"/>
    </row>
    <row r="447" spans="1:37" ht="15" customHeight="1" thickBot="1">
      <c r="A447" s="79" t="s">
        <v>1037</v>
      </c>
      <c r="B447" s="96" t="s">
        <v>1721</v>
      </c>
      <c r="C447" s="80" t="s">
        <v>1722</v>
      </c>
      <c r="D447" s="80"/>
      <c r="E447" s="80"/>
      <c r="F447" s="80"/>
      <c r="G447" s="80"/>
      <c r="H447" s="80"/>
      <c r="I447" s="80" t="s">
        <v>1723</v>
      </c>
      <c r="J447" s="80"/>
      <c r="K447" s="80"/>
      <c r="L447" s="80"/>
      <c r="M447" s="80"/>
      <c r="N447" s="81"/>
      <c r="O447" s="75"/>
    </row>
    <row r="448" spans="1:37" ht="15" customHeight="1">
      <c r="A448" s="84" t="s">
        <v>1073</v>
      </c>
      <c r="B448" s="67" t="s">
        <v>355</v>
      </c>
      <c r="C448" s="67" t="s">
        <v>1724</v>
      </c>
      <c r="D448" s="67"/>
      <c r="E448" s="86" t="s">
        <v>1033</v>
      </c>
      <c r="F448" s="86"/>
      <c r="G448" s="86" t="s">
        <v>1043</v>
      </c>
      <c r="H448" s="86"/>
      <c r="I448" s="86"/>
      <c r="J448" s="67"/>
      <c r="K448" s="86"/>
      <c r="L448" s="86"/>
      <c r="M448" s="86"/>
      <c r="N448" s="87"/>
      <c r="O448" s="75"/>
    </row>
    <row r="449" spans="1:37">
      <c r="A449" s="84" t="s">
        <v>83</v>
      </c>
      <c r="B449" s="67" t="s">
        <v>1725</v>
      </c>
      <c r="C449" s="67" t="s">
        <v>1726</v>
      </c>
      <c r="D449" s="67"/>
      <c r="E449" s="86" t="s">
        <v>1033</v>
      </c>
      <c r="F449" s="86"/>
      <c r="G449" s="86" t="s">
        <v>1043</v>
      </c>
      <c r="H449" s="86"/>
      <c r="I449" s="86" t="s">
        <v>1727</v>
      </c>
      <c r="J449" s="67"/>
      <c r="K449" s="86"/>
      <c r="L449" s="86"/>
      <c r="M449" s="86"/>
      <c r="N449" s="87"/>
      <c r="O449" s="75"/>
    </row>
    <row r="450" spans="1:37">
      <c r="A450" s="84" t="s">
        <v>1112</v>
      </c>
      <c r="B450" s="67" t="s">
        <v>1728</v>
      </c>
      <c r="C450" s="67" t="s">
        <v>1729</v>
      </c>
      <c r="D450" s="67"/>
      <c r="E450" s="86" t="s">
        <v>1033</v>
      </c>
      <c r="F450" s="86"/>
      <c r="G450" s="86"/>
      <c r="H450" s="86"/>
      <c r="I450" s="86" t="s">
        <v>1727</v>
      </c>
      <c r="J450" s="67"/>
      <c r="K450" s="85" t="s">
        <v>1116</v>
      </c>
      <c r="L450" s="85" t="s">
        <v>1117</v>
      </c>
      <c r="M450" s="86"/>
      <c r="N450" s="87"/>
      <c r="O450" s="75"/>
    </row>
    <row r="451" spans="1:37" ht="15" customHeight="1">
      <c r="A451" s="84" t="s">
        <v>121</v>
      </c>
      <c r="B451" s="67" t="s">
        <v>1730</v>
      </c>
      <c r="C451" s="67" t="s">
        <v>1119</v>
      </c>
      <c r="D451" s="67"/>
      <c r="E451" s="86"/>
      <c r="F451" s="86"/>
      <c r="G451" s="86"/>
      <c r="H451" s="86"/>
      <c r="I451" s="86"/>
      <c r="J451" s="67"/>
      <c r="K451" s="86"/>
      <c r="L451" s="86"/>
      <c r="M451" s="86" t="s">
        <v>1731</v>
      </c>
      <c r="N451" s="87"/>
      <c r="O451" s="75"/>
    </row>
    <row r="452" spans="1:37" ht="15" customHeight="1">
      <c r="A452" s="84" t="s">
        <v>119</v>
      </c>
      <c r="B452" s="67" t="s">
        <v>356</v>
      </c>
      <c r="C452" s="67" t="s">
        <v>1732</v>
      </c>
      <c r="D452" s="67"/>
      <c r="E452" s="86" t="s">
        <v>1033</v>
      </c>
      <c r="F452" s="86"/>
      <c r="G452" s="86"/>
      <c r="H452" s="86"/>
      <c r="I452" s="86"/>
      <c r="J452" s="67"/>
      <c r="K452" s="85" t="s">
        <v>1116</v>
      </c>
      <c r="L452" s="85" t="s">
        <v>1117</v>
      </c>
      <c r="M452" s="86"/>
      <c r="N452" s="87"/>
      <c r="O452" s="75"/>
    </row>
    <row r="453" spans="1:37" ht="15" customHeight="1">
      <c r="A453" s="84" t="s">
        <v>121</v>
      </c>
      <c r="B453" s="67" t="s">
        <v>357</v>
      </c>
      <c r="C453" s="67" t="s">
        <v>1119</v>
      </c>
      <c r="D453" s="67"/>
      <c r="E453" s="86"/>
      <c r="F453" s="86"/>
      <c r="G453" s="86"/>
      <c r="H453" s="86"/>
      <c r="I453" s="86"/>
      <c r="J453" s="67"/>
      <c r="K453" s="86"/>
      <c r="L453" s="86"/>
      <c r="M453" s="86" t="s">
        <v>1733</v>
      </c>
      <c r="N453" s="87"/>
      <c r="O453" s="75"/>
    </row>
    <row r="454" spans="1:37" ht="15" customHeight="1">
      <c r="A454" s="84" t="s">
        <v>119</v>
      </c>
      <c r="B454" s="67" t="s">
        <v>1734</v>
      </c>
      <c r="C454" s="67" t="s">
        <v>1735</v>
      </c>
      <c r="D454" s="67"/>
      <c r="E454" s="86" t="s">
        <v>1033</v>
      </c>
      <c r="F454" s="86"/>
      <c r="G454" s="86"/>
      <c r="H454" s="86"/>
      <c r="I454" s="86"/>
      <c r="J454" s="67"/>
      <c r="K454" s="85" t="s">
        <v>1116</v>
      </c>
      <c r="L454" s="85" t="s">
        <v>1117</v>
      </c>
      <c r="M454" s="86"/>
      <c r="N454" s="87"/>
      <c r="O454" s="75"/>
    </row>
    <row r="455" spans="1:37" s="83" customFormat="1" ht="20.149999999999999" customHeight="1">
      <c r="A455" s="84" t="s">
        <v>121</v>
      </c>
      <c r="B455" s="67" t="s">
        <v>1736</v>
      </c>
      <c r="C455" s="67" t="s">
        <v>1316</v>
      </c>
      <c r="D455" s="67"/>
      <c r="E455" s="86"/>
      <c r="F455" s="86"/>
      <c r="G455" s="86"/>
      <c r="H455" s="86"/>
      <c r="I455" s="86"/>
      <c r="J455" s="67"/>
      <c r="K455" s="86"/>
      <c r="L455" s="86"/>
      <c r="M455" s="86" t="s">
        <v>1737</v>
      </c>
      <c r="N455" s="87"/>
      <c r="O455" s="75"/>
      <c r="P455" s="71"/>
      <c r="Q455" s="71"/>
      <c r="R455" s="71"/>
      <c r="S455" s="71"/>
      <c r="T455" s="71"/>
      <c r="U455" s="71"/>
      <c r="V455" s="71"/>
      <c r="W455" s="71"/>
      <c r="X455" s="71"/>
      <c r="Y455" s="71"/>
      <c r="Z455" s="71"/>
      <c r="AA455" s="71"/>
      <c r="AB455" s="71"/>
      <c r="AC455" s="71"/>
      <c r="AK455" s="71"/>
    </row>
    <row r="456" spans="1:37" ht="15" customHeight="1">
      <c r="A456" s="84" t="s">
        <v>119</v>
      </c>
      <c r="B456" s="67" t="s">
        <v>358</v>
      </c>
      <c r="C456" s="67" t="s">
        <v>1738</v>
      </c>
      <c r="D456" s="67"/>
      <c r="E456" s="86" t="s">
        <v>1033</v>
      </c>
      <c r="F456" s="86"/>
      <c r="G456" s="86"/>
      <c r="H456" s="86"/>
      <c r="I456" s="86"/>
      <c r="J456" s="67"/>
      <c r="K456" s="85" t="s">
        <v>1116</v>
      </c>
      <c r="L456" s="85" t="s">
        <v>1117</v>
      </c>
      <c r="M456" s="86"/>
      <c r="N456" s="87"/>
      <c r="O456" s="75"/>
    </row>
    <row r="457" spans="1:37" ht="15" customHeight="1" thickBot="1">
      <c r="A457" s="84" t="s">
        <v>119</v>
      </c>
      <c r="B457" s="67" t="s">
        <v>359</v>
      </c>
      <c r="C457" s="67" t="s">
        <v>1739</v>
      </c>
      <c r="D457" s="67"/>
      <c r="E457" s="86" t="s">
        <v>1033</v>
      </c>
      <c r="F457" s="86"/>
      <c r="G457" s="86"/>
      <c r="H457" s="86"/>
      <c r="I457" s="86"/>
      <c r="J457" s="67"/>
      <c r="K457" s="85" t="s">
        <v>1116</v>
      </c>
      <c r="L457" s="85" t="s">
        <v>1117</v>
      </c>
      <c r="M457" s="86"/>
      <c r="N457" s="87"/>
      <c r="O457" s="75"/>
    </row>
    <row r="458" spans="1:37" ht="15" customHeight="1" thickBot="1">
      <c r="A458" s="93" t="s">
        <v>1075</v>
      </c>
      <c r="B458" s="97" t="s">
        <v>1721</v>
      </c>
      <c r="C458" s="94"/>
      <c r="D458" s="94"/>
      <c r="E458" s="94"/>
      <c r="F458" s="94"/>
      <c r="G458" s="94"/>
      <c r="H458" s="94"/>
      <c r="I458" s="94"/>
      <c r="J458" s="94"/>
      <c r="K458" s="94"/>
      <c r="L458" s="94"/>
      <c r="M458" s="94"/>
      <c r="N458" s="95"/>
      <c r="O458" s="75"/>
    </row>
    <row r="459" spans="1:37" ht="15" customHeight="1" thickBot="1">
      <c r="A459" s="79" t="s">
        <v>1037</v>
      </c>
      <c r="B459" s="96" t="s">
        <v>1740</v>
      </c>
      <c r="C459" s="80" t="s">
        <v>1245</v>
      </c>
      <c r="D459" s="80"/>
      <c r="E459" s="80"/>
      <c r="F459" s="80"/>
      <c r="G459" s="80"/>
      <c r="H459" s="80"/>
      <c r="I459" s="80" t="s">
        <v>1741</v>
      </c>
      <c r="J459" s="80"/>
      <c r="K459" s="80"/>
      <c r="L459" s="80"/>
      <c r="M459" s="80"/>
      <c r="N459" s="81"/>
      <c r="O459" s="75"/>
    </row>
    <row r="460" spans="1:37" ht="15" customHeight="1">
      <c r="A460" s="84" t="s">
        <v>1247</v>
      </c>
      <c r="B460" s="67" t="s">
        <v>505</v>
      </c>
      <c r="C460" s="67" t="s">
        <v>1742</v>
      </c>
      <c r="D460" s="67"/>
      <c r="E460" s="86" t="s">
        <v>1033</v>
      </c>
      <c r="F460" s="86"/>
      <c r="G460" s="86" t="s">
        <v>1043</v>
      </c>
      <c r="H460" s="86"/>
      <c r="I460" s="100" t="s">
        <v>1743</v>
      </c>
      <c r="J460" s="67"/>
      <c r="K460" s="86"/>
      <c r="L460" s="86"/>
      <c r="M460" s="86"/>
      <c r="N460" s="87"/>
      <c r="O460" s="75"/>
    </row>
    <row r="461" spans="1:37" ht="15" customHeight="1">
      <c r="A461" s="84" t="s">
        <v>1249</v>
      </c>
      <c r="B461" s="67" t="s">
        <v>507</v>
      </c>
      <c r="C461" s="67" t="s">
        <v>1744</v>
      </c>
      <c r="D461" s="67"/>
      <c r="E461" s="86" t="s">
        <v>1033</v>
      </c>
      <c r="F461" s="86"/>
      <c r="G461" s="86"/>
      <c r="H461" s="86"/>
      <c r="I461" s="86" t="s">
        <v>1745</v>
      </c>
      <c r="J461" s="67"/>
      <c r="K461" s="86" t="s">
        <v>1252</v>
      </c>
      <c r="L461" s="86" t="s">
        <v>1253</v>
      </c>
      <c r="M461" s="86"/>
      <c r="N461" s="87"/>
      <c r="O461" s="75"/>
    </row>
    <row r="462" spans="1:37" ht="15" customHeight="1">
      <c r="A462" s="84" t="s">
        <v>83</v>
      </c>
      <c r="B462" s="67" t="s">
        <v>509</v>
      </c>
      <c r="C462" s="67" t="s">
        <v>1254</v>
      </c>
      <c r="D462" s="67"/>
      <c r="E462" s="86" t="s">
        <v>1033</v>
      </c>
      <c r="F462" s="86"/>
      <c r="G462" s="86"/>
      <c r="H462" s="86"/>
      <c r="I462" s="86" t="s">
        <v>1746</v>
      </c>
      <c r="J462" s="67"/>
      <c r="K462" s="86"/>
      <c r="L462" s="86"/>
      <c r="M462" s="86"/>
      <c r="N462" s="87"/>
      <c r="O462" s="75"/>
    </row>
    <row r="463" spans="1:37" ht="15" customHeight="1">
      <c r="A463" s="84" t="s">
        <v>1256</v>
      </c>
      <c r="B463" s="67" t="s">
        <v>510</v>
      </c>
      <c r="C463" s="67" t="s">
        <v>1747</v>
      </c>
      <c r="D463" s="67"/>
      <c r="E463" s="86" t="s">
        <v>1033</v>
      </c>
      <c r="F463" s="86"/>
      <c r="G463" s="86"/>
      <c r="H463" s="86"/>
      <c r="I463" s="86" t="s">
        <v>1748</v>
      </c>
      <c r="J463" s="67"/>
      <c r="K463" s="86" t="s">
        <v>1252</v>
      </c>
      <c r="L463" s="86" t="s">
        <v>1253</v>
      </c>
      <c r="M463" s="86"/>
      <c r="N463" s="87"/>
      <c r="O463" s="75"/>
    </row>
    <row r="464" spans="1:37" ht="15" customHeight="1" thickBot="1">
      <c r="A464" s="84" t="s">
        <v>83</v>
      </c>
      <c r="B464" s="67" t="s">
        <v>512</v>
      </c>
      <c r="C464" s="67" t="s">
        <v>1259</v>
      </c>
      <c r="D464" s="67"/>
      <c r="E464" s="86" t="s">
        <v>1033</v>
      </c>
      <c r="F464" s="86"/>
      <c r="G464" s="86"/>
      <c r="H464" s="86"/>
      <c r="I464" s="86" t="s">
        <v>1749</v>
      </c>
      <c r="J464" s="67"/>
      <c r="K464" s="86"/>
      <c r="L464" s="86"/>
      <c r="M464" s="86"/>
      <c r="N464" s="87"/>
      <c r="O464" s="75"/>
    </row>
    <row r="465" spans="1:15" ht="15" customHeight="1" thickBot="1">
      <c r="A465" s="93" t="s">
        <v>1075</v>
      </c>
      <c r="B465" s="97" t="s">
        <v>1740</v>
      </c>
      <c r="C465" s="94"/>
      <c r="D465" s="94"/>
      <c r="E465" s="94"/>
      <c r="F465" s="94"/>
      <c r="G465" s="94"/>
      <c r="H465" s="94"/>
      <c r="I465" s="94"/>
      <c r="J465" s="94"/>
      <c r="K465" s="94"/>
      <c r="L465" s="94"/>
      <c r="M465" s="94"/>
      <c r="N465" s="95"/>
      <c r="O465" s="75"/>
    </row>
    <row r="466" spans="1:15" ht="15" customHeight="1" thickBot="1">
      <c r="A466" s="79" t="s">
        <v>1037</v>
      </c>
      <c r="B466" s="96" t="s">
        <v>1750</v>
      </c>
      <c r="C466" s="80" t="s">
        <v>1262</v>
      </c>
      <c r="D466" s="80"/>
      <c r="E466" s="80"/>
      <c r="F466" s="80"/>
      <c r="G466" s="80"/>
      <c r="H466" s="80"/>
      <c r="I466" s="80" t="s">
        <v>1741</v>
      </c>
      <c r="J466" s="80"/>
      <c r="K466" s="80"/>
      <c r="L466" s="80"/>
      <c r="M466" s="80"/>
      <c r="N466" s="81"/>
      <c r="O466" s="75"/>
    </row>
    <row r="467" spans="1:15" ht="15" customHeight="1">
      <c r="A467" s="84" t="s">
        <v>1263</v>
      </c>
      <c r="B467" s="67" t="s">
        <v>514</v>
      </c>
      <c r="C467" s="67" t="s">
        <v>1751</v>
      </c>
      <c r="D467" s="67"/>
      <c r="E467" s="86" t="s">
        <v>1033</v>
      </c>
      <c r="F467" s="86"/>
      <c r="G467" s="86" t="s">
        <v>1043</v>
      </c>
      <c r="H467" s="86"/>
      <c r="I467" s="100" t="s">
        <v>1743</v>
      </c>
      <c r="J467" s="67"/>
      <c r="K467" s="86"/>
      <c r="L467" s="86"/>
      <c r="M467" s="86"/>
      <c r="N467" s="87"/>
      <c r="O467" s="75"/>
    </row>
    <row r="468" spans="1:15" ht="15" customHeight="1">
      <c r="A468" s="84" t="s">
        <v>83</v>
      </c>
      <c r="B468" s="67" t="s">
        <v>516</v>
      </c>
      <c r="C468" s="67" t="s">
        <v>1265</v>
      </c>
      <c r="D468" s="67"/>
      <c r="E468" s="86" t="s">
        <v>1033</v>
      </c>
      <c r="F468" s="86"/>
      <c r="G468" s="86"/>
      <c r="H468" s="86"/>
      <c r="I468" s="86" t="s">
        <v>1752</v>
      </c>
      <c r="J468" s="67"/>
      <c r="K468" s="86"/>
      <c r="L468" s="86"/>
      <c r="M468" s="86"/>
      <c r="N468" s="87"/>
      <c r="O468" s="75"/>
    </row>
    <row r="469" spans="1:15" ht="15" customHeight="1">
      <c r="A469" s="84" t="s">
        <v>1267</v>
      </c>
      <c r="B469" s="67" t="s">
        <v>517</v>
      </c>
      <c r="C469" s="67" t="s">
        <v>1753</v>
      </c>
      <c r="D469" s="67"/>
      <c r="E469" s="86" t="s">
        <v>1033</v>
      </c>
      <c r="F469" s="86"/>
      <c r="G469" s="86" t="s">
        <v>1043</v>
      </c>
      <c r="H469" s="86"/>
      <c r="I469" s="86" t="s">
        <v>1754</v>
      </c>
      <c r="J469" s="67"/>
      <c r="K469" s="86"/>
      <c r="L469" s="86"/>
      <c r="M469" s="86"/>
      <c r="N469" s="87"/>
      <c r="O469" s="75"/>
    </row>
    <row r="470" spans="1:15" ht="15" customHeight="1">
      <c r="A470" s="84" t="s">
        <v>83</v>
      </c>
      <c r="B470" s="67" t="s">
        <v>519</v>
      </c>
      <c r="C470" s="67" t="s">
        <v>1270</v>
      </c>
      <c r="D470" s="67"/>
      <c r="E470" s="86" t="s">
        <v>1033</v>
      </c>
      <c r="F470" s="86"/>
      <c r="G470" s="86"/>
      <c r="H470" s="86"/>
      <c r="I470" s="86" t="s">
        <v>1755</v>
      </c>
      <c r="J470" s="67"/>
      <c r="K470" s="86"/>
      <c r="L470" s="86"/>
      <c r="M470" s="86"/>
      <c r="N470" s="87"/>
      <c r="O470" s="75"/>
    </row>
    <row r="471" spans="1:15" ht="15" customHeight="1">
      <c r="A471" s="84" t="s">
        <v>1267</v>
      </c>
      <c r="B471" s="67" t="s">
        <v>520</v>
      </c>
      <c r="C471" s="67" t="s">
        <v>1756</v>
      </c>
      <c r="D471" s="67"/>
      <c r="E471" s="86" t="s">
        <v>1033</v>
      </c>
      <c r="F471" s="86"/>
      <c r="G471" s="86" t="s">
        <v>1043</v>
      </c>
      <c r="H471" s="86"/>
      <c r="I471" s="86" t="s">
        <v>1757</v>
      </c>
      <c r="J471" s="67"/>
      <c r="K471" s="86"/>
      <c r="L471" s="86"/>
      <c r="M471" s="86"/>
      <c r="N471" s="87"/>
      <c r="O471" s="75" t="s">
        <v>1125</v>
      </c>
    </row>
    <row r="472" spans="1:15" ht="15" customHeight="1">
      <c r="A472" s="84" t="s">
        <v>83</v>
      </c>
      <c r="B472" s="67" t="s">
        <v>522</v>
      </c>
      <c r="C472" s="67" t="s">
        <v>1274</v>
      </c>
      <c r="D472" s="67"/>
      <c r="E472" s="86" t="s">
        <v>1033</v>
      </c>
      <c r="F472" s="86"/>
      <c r="G472" s="86"/>
      <c r="H472" s="86"/>
      <c r="I472" s="86" t="s">
        <v>1758</v>
      </c>
      <c r="J472" s="67"/>
      <c r="K472" s="86"/>
      <c r="L472" s="86"/>
      <c r="M472" s="86"/>
      <c r="N472" s="87"/>
      <c r="O472" s="75"/>
    </row>
    <row r="473" spans="1:15" ht="15" customHeight="1">
      <c r="A473" s="84" t="s">
        <v>1263</v>
      </c>
      <c r="B473" s="67" t="s">
        <v>523</v>
      </c>
      <c r="C473" s="67" t="s">
        <v>1759</v>
      </c>
      <c r="D473" s="67"/>
      <c r="E473" s="86" t="s">
        <v>1033</v>
      </c>
      <c r="F473" s="86"/>
      <c r="G473" s="86" t="s">
        <v>1043</v>
      </c>
      <c r="H473" s="86"/>
      <c r="I473" s="100" t="s">
        <v>1743</v>
      </c>
      <c r="J473" s="67"/>
      <c r="K473" s="86"/>
      <c r="L473" s="86"/>
      <c r="M473" s="86"/>
      <c r="N473" s="87"/>
      <c r="O473" s="75"/>
    </row>
    <row r="474" spans="1:15" ht="15" customHeight="1">
      <c r="A474" s="84" t="s">
        <v>83</v>
      </c>
      <c r="B474" s="67" t="s">
        <v>1760</v>
      </c>
      <c r="C474" s="67" t="s">
        <v>1761</v>
      </c>
      <c r="D474" s="67"/>
      <c r="E474" s="86" t="s">
        <v>1033</v>
      </c>
      <c r="F474" s="86"/>
      <c r="G474" s="86"/>
      <c r="H474" s="86"/>
      <c r="I474" s="86" t="s">
        <v>1762</v>
      </c>
      <c r="J474" s="67"/>
      <c r="K474" s="86"/>
      <c r="L474" s="86"/>
      <c r="M474" s="86"/>
      <c r="N474" s="87"/>
      <c r="O474" s="75"/>
    </row>
    <row r="475" spans="1:15" ht="15" customHeight="1">
      <c r="A475" s="84" t="s">
        <v>1763</v>
      </c>
      <c r="B475" s="67" t="s">
        <v>525</v>
      </c>
      <c r="C475" s="67" t="s">
        <v>1281</v>
      </c>
      <c r="D475" s="67" t="s">
        <v>1282</v>
      </c>
      <c r="E475" s="86" t="s">
        <v>1033</v>
      </c>
      <c r="F475" s="86"/>
      <c r="G475" s="86"/>
      <c r="H475" s="86"/>
      <c r="I475" s="100" t="s">
        <v>1743</v>
      </c>
      <c r="J475" s="67"/>
      <c r="K475" s="86"/>
      <c r="L475" s="86"/>
      <c r="M475" s="86"/>
      <c r="N475" s="87"/>
      <c r="O475" s="75"/>
    </row>
    <row r="476" spans="1:15" ht="15" customHeight="1">
      <c r="A476" s="84" t="s">
        <v>1763</v>
      </c>
      <c r="B476" s="67" t="s">
        <v>528</v>
      </c>
      <c r="C476" s="67" t="s">
        <v>1283</v>
      </c>
      <c r="D476" s="67" t="s">
        <v>1282</v>
      </c>
      <c r="E476" s="86" t="s">
        <v>1033</v>
      </c>
      <c r="F476" s="86"/>
      <c r="G476" s="86"/>
      <c r="H476" s="86"/>
      <c r="I476" s="100" t="s">
        <v>1743</v>
      </c>
      <c r="J476" s="67"/>
      <c r="K476" s="86"/>
      <c r="L476" s="86"/>
      <c r="M476" s="86"/>
      <c r="N476" s="87"/>
      <c r="O476" s="75"/>
    </row>
    <row r="477" spans="1:15" ht="15" customHeight="1">
      <c r="A477" s="84" t="s">
        <v>1284</v>
      </c>
      <c r="B477" s="67" t="s">
        <v>529</v>
      </c>
      <c r="C477" s="67" t="s">
        <v>1285</v>
      </c>
      <c r="D477" s="67"/>
      <c r="E477" s="86" t="s">
        <v>1033</v>
      </c>
      <c r="F477" s="86"/>
      <c r="G477" s="86" t="s">
        <v>1043</v>
      </c>
      <c r="H477" s="86"/>
      <c r="I477" s="100" t="s">
        <v>1743</v>
      </c>
      <c r="J477" s="67"/>
      <c r="K477" s="86"/>
      <c r="L477" s="86"/>
      <c r="M477" s="86"/>
      <c r="N477" s="87"/>
      <c r="O477" s="75"/>
    </row>
    <row r="478" spans="1:15" ht="15" customHeight="1">
      <c r="A478" s="84" t="s">
        <v>1763</v>
      </c>
      <c r="B478" s="67" t="s">
        <v>530</v>
      </c>
      <c r="C478" s="67" t="s">
        <v>1286</v>
      </c>
      <c r="D478" s="67" t="s">
        <v>1282</v>
      </c>
      <c r="E478" s="86" t="s">
        <v>1033</v>
      </c>
      <c r="F478" s="86"/>
      <c r="G478" s="86"/>
      <c r="H478" s="86"/>
      <c r="I478" s="101" t="s">
        <v>1764</v>
      </c>
      <c r="J478" s="67"/>
      <c r="K478" s="86"/>
      <c r="L478" s="86"/>
      <c r="M478" s="86"/>
      <c r="N478" s="87"/>
      <c r="O478" s="75"/>
    </row>
    <row r="479" spans="1:15" ht="15" customHeight="1">
      <c r="A479" s="84" t="s">
        <v>83</v>
      </c>
      <c r="B479" s="67" t="s">
        <v>531</v>
      </c>
      <c r="C479" s="67" t="s">
        <v>1288</v>
      </c>
      <c r="D479" s="67"/>
      <c r="E479" s="86" t="s">
        <v>1033</v>
      </c>
      <c r="F479" s="86"/>
      <c r="G479" s="86"/>
      <c r="H479" s="86"/>
      <c r="I479" s="86" t="s">
        <v>1765</v>
      </c>
      <c r="J479" s="67"/>
      <c r="K479" s="86"/>
      <c r="L479" s="86"/>
      <c r="M479" s="86"/>
      <c r="N479" s="87"/>
      <c r="O479" s="75"/>
    </row>
    <row r="480" spans="1:15" ht="15" customHeight="1">
      <c r="A480" s="84" t="s">
        <v>1290</v>
      </c>
      <c r="B480" s="67" t="s">
        <v>532</v>
      </c>
      <c r="C480" s="67" t="s">
        <v>1291</v>
      </c>
      <c r="D480" s="67"/>
      <c r="E480" s="86" t="s">
        <v>1033</v>
      </c>
      <c r="F480" s="86"/>
      <c r="G480" s="86"/>
      <c r="H480" s="86"/>
      <c r="I480" s="86" t="s">
        <v>1764</v>
      </c>
      <c r="J480" s="67"/>
      <c r="K480" s="86" t="s">
        <v>1252</v>
      </c>
      <c r="L480" s="86" t="s">
        <v>1253</v>
      </c>
      <c r="M480" s="86"/>
      <c r="N480" s="87"/>
      <c r="O480" s="75"/>
    </row>
    <row r="481" spans="1:37" ht="15" customHeight="1" thickBot="1">
      <c r="A481" s="84" t="s">
        <v>83</v>
      </c>
      <c r="B481" s="67" t="s">
        <v>533</v>
      </c>
      <c r="C481" s="67" t="s">
        <v>1292</v>
      </c>
      <c r="D481" s="67"/>
      <c r="E481" s="86" t="s">
        <v>1033</v>
      </c>
      <c r="F481" s="86"/>
      <c r="G481" s="86"/>
      <c r="H481" s="86"/>
      <c r="I481" s="86" t="s">
        <v>1766</v>
      </c>
      <c r="J481" s="67"/>
      <c r="K481" s="86"/>
      <c r="L481" s="86"/>
      <c r="M481" s="86"/>
      <c r="N481" s="87"/>
      <c r="O481" s="75"/>
    </row>
    <row r="482" spans="1:37" ht="15" customHeight="1" thickBot="1">
      <c r="A482" s="93" t="s">
        <v>1075</v>
      </c>
      <c r="B482" s="97" t="s">
        <v>1750</v>
      </c>
      <c r="C482" s="94"/>
      <c r="D482" s="94"/>
      <c r="E482" s="94"/>
      <c r="F482" s="94"/>
      <c r="G482" s="94"/>
      <c r="H482" s="94"/>
      <c r="I482" s="94"/>
      <c r="J482" s="94"/>
      <c r="K482" s="94"/>
      <c r="L482" s="94"/>
      <c r="M482" s="94"/>
      <c r="N482" s="95"/>
      <c r="O482" s="75"/>
    </row>
    <row r="483" spans="1:37" s="83" customFormat="1" ht="20.149999999999999" customHeight="1" thickBot="1">
      <c r="A483" s="93" t="s">
        <v>1075</v>
      </c>
      <c r="B483" s="94" t="s">
        <v>1659</v>
      </c>
      <c r="C483" s="94" t="s">
        <v>1660</v>
      </c>
      <c r="D483" s="94"/>
      <c r="E483" s="94"/>
      <c r="F483" s="94"/>
      <c r="G483" s="94"/>
      <c r="H483" s="94"/>
      <c r="I483" s="94"/>
      <c r="J483" s="94"/>
      <c r="K483" s="94"/>
      <c r="L483" s="94"/>
      <c r="M483" s="94"/>
      <c r="N483" s="95"/>
      <c r="O483" s="75"/>
      <c r="P483" s="71"/>
      <c r="Q483" s="71"/>
      <c r="R483" s="71"/>
      <c r="S483" s="71"/>
      <c r="T483" s="71"/>
      <c r="U483" s="71"/>
      <c r="V483" s="71"/>
      <c r="W483" s="71"/>
      <c r="X483" s="71"/>
      <c r="Y483" s="71"/>
      <c r="Z483" s="71"/>
      <c r="AA483" s="71"/>
      <c r="AB483" s="71"/>
      <c r="AC483" s="71"/>
      <c r="AK483" s="71"/>
    </row>
    <row r="484" spans="1:37" s="83" customFormat="1" ht="20.149999999999999" customHeight="1" thickBot="1">
      <c r="A484" s="79" t="s">
        <v>1037</v>
      </c>
      <c r="B484" s="96" t="s">
        <v>1767</v>
      </c>
      <c r="C484" s="80" t="s">
        <v>1768</v>
      </c>
      <c r="D484" s="80"/>
      <c r="E484" s="80"/>
      <c r="F484" s="80"/>
      <c r="G484" s="80"/>
      <c r="H484" s="80"/>
      <c r="I484" s="80" t="s">
        <v>1769</v>
      </c>
      <c r="J484" s="80"/>
      <c r="K484" s="80"/>
      <c r="L484" s="80"/>
      <c r="M484" s="80"/>
      <c r="N484" s="81"/>
      <c r="O484" s="75"/>
      <c r="P484" s="71"/>
      <c r="Q484" s="71"/>
      <c r="R484" s="71"/>
      <c r="S484" s="71"/>
      <c r="T484" s="71"/>
      <c r="U484" s="71"/>
      <c r="V484" s="71"/>
      <c r="W484" s="71"/>
      <c r="X484" s="71"/>
      <c r="Y484" s="71"/>
      <c r="Z484" s="71"/>
      <c r="AA484" s="71"/>
      <c r="AB484" s="71"/>
      <c r="AC484" s="71"/>
      <c r="AK484" s="71"/>
    </row>
    <row r="485" spans="1:37" s="83" customFormat="1" ht="20.149999999999999" customHeight="1" thickBot="1">
      <c r="A485" s="84" t="s">
        <v>1102</v>
      </c>
      <c r="B485" s="67" t="s">
        <v>1662</v>
      </c>
      <c r="C485" s="67" t="s">
        <v>1770</v>
      </c>
      <c r="D485" s="67"/>
      <c r="E485" s="67"/>
      <c r="F485" s="67"/>
      <c r="G485" s="67"/>
      <c r="H485" s="67"/>
      <c r="I485" s="67"/>
      <c r="J485" s="67"/>
      <c r="K485" s="67"/>
      <c r="L485" s="67"/>
      <c r="M485" s="67"/>
      <c r="N485" s="67"/>
      <c r="O485" s="75"/>
      <c r="P485" s="71"/>
      <c r="Q485" s="71"/>
      <c r="R485" s="71"/>
      <c r="S485" s="71"/>
      <c r="T485" s="71"/>
      <c r="U485" s="71"/>
      <c r="V485" s="71"/>
      <c r="W485" s="71"/>
      <c r="X485" s="71"/>
      <c r="Y485" s="71"/>
      <c r="Z485" s="71"/>
      <c r="AA485" s="71"/>
      <c r="AB485" s="71"/>
      <c r="AC485" s="71"/>
      <c r="AK485" s="71"/>
    </row>
    <row r="486" spans="1:37" ht="15" customHeight="1" thickBot="1">
      <c r="A486" s="79" t="s">
        <v>1037</v>
      </c>
      <c r="B486" s="96" t="s">
        <v>1771</v>
      </c>
      <c r="C486" s="80" t="s">
        <v>1772</v>
      </c>
      <c r="D486" s="80"/>
      <c r="E486" s="80"/>
      <c r="F486" s="80"/>
      <c r="G486" s="80"/>
      <c r="H486" s="80"/>
      <c r="I486" s="80" t="s">
        <v>1773</v>
      </c>
      <c r="J486" s="80"/>
      <c r="K486" s="80"/>
      <c r="L486" s="80"/>
      <c r="M486" s="80"/>
      <c r="N486" s="81"/>
      <c r="O486" s="75"/>
    </row>
    <row r="487" spans="1:37" ht="15" customHeight="1">
      <c r="A487" s="84" t="s">
        <v>1073</v>
      </c>
      <c r="B487" s="67" t="s">
        <v>539</v>
      </c>
      <c r="C487" s="67" t="s">
        <v>1774</v>
      </c>
      <c r="D487" s="67"/>
      <c r="E487" s="86" t="s">
        <v>1033</v>
      </c>
      <c r="F487" s="86"/>
      <c r="G487" s="86" t="s">
        <v>1043</v>
      </c>
      <c r="H487" s="86"/>
      <c r="I487" s="86"/>
      <c r="J487" s="67"/>
      <c r="K487" s="86"/>
      <c r="L487" s="86"/>
      <c r="M487" s="86"/>
      <c r="N487" s="87"/>
      <c r="O487" s="75"/>
    </row>
    <row r="488" spans="1:37" ht="15" customHeight="1">
      <c r="A488" s="84" t="s">
        <v>119</v>
      </c>
      <c r="B488" s="67" t="s">
        <v>540</v>
      </c>
      <c r="C488" s="67" t="s">
        <v>1775</v>
      </c>
      <c r="D488" s="67"/>
      <c r="E488" s="86" t="s">
        <v>1033</v>
      </c>
      <c r="F488" s="86"/>
      <c r="G488" s="86" t="s">
        <v>1043</v>
      </c>
      <c r="H488" s="86"/>
      <c r="I488" s="86" t="s">
        <v>1776</v>
      </c>
      <c r="J488" s="67"/>
      <c r="K488" s="85" t="s">
        <v>1116</v>
      </c>
      <c r="L488" s="85" t="s">
        <v>1117</v>
      </c>
      <c r="M488" s="86"/>
      <c r="N488" s="87"/>
      <c r="O488" s="75"/>
    </row>
    <row r="489" spans="1:37" ht="15" customHeight="1">
      <c r="A489" s="84" t="s">
        <v>121</v>
      </c>
      <c r="B489" s="67" t="s">
        <v>1777</v>
      </c>
      <c r="C489" s="67" t="s">
        <v>1119</v>
      </c>
      <c r="D489" s="67"/>
      <c r="E489" s="86"/>
      <c r="F489" s="86"/>
      <c r="G489" s="86"/>
      <c r="H489" s="86"/>
      <c r="I489" s="86"/>
      <c r="J489" s="67"/>
      <c r="K489" s="86"/>
      <c r="L489" s="86"/>
      <c r="M489" s="86" t="s">
        <v>1778</v>
      </c>
      <c r="N489" s="87"/>
      <c r="O489" s="75"/>
    </row>
    <row r="490" spans="1:37" ht="15" customHeight="1">
      <c r="A490" s="84" t="s">
        <v>119</v>
      </c>
      <c r="B490" s="67" t="s">
        <v>541</v>
      </c>
      <c r="C490" s="67" t="s">
        <v>1779</v>
      </c>
      <c r="D490" s="67"/>
      <c r="E490" s="86" t="s">
        <v>1033</v>
      </c>
      <c r="F490" s="86"/>
      <c r="G490" s="86"/>
      <c r="H490" s="86"/>
      <c r="I490" s="86"/>
      <c r="J490" s="67"/>
      <c r="K490" s="85" t="s">
        <v>1116</v>
      </c>
      <c r="L490" s="85" t="s">
        <v>1117</v>
      </c>
      <c r="M490" s="86"/>
      <c r="N490" s="87"/>
      <c r="O490" s="75"/>
    </row>
    <row r="491" spans="1:37" ht="15" customHeight="1">
      <c r="A491" s="84" t="s">
        <v>121</v>
      </c>
      <c r="B491" s="67" t="s">
        <v>542</v>
      </c>
      <c r="C491" s="67" t="s">
        <v>1119</v>
      </c>
      <c r="D491" s="67"/>
      <c r="E491" s="86"/>
      <c r="F491" s="86"/>
      <c r="G491" s="86"/>
      <c r="H491" s="86"/>
      <c r="I491" s="86"/>
      <c r="J491" s="67"/>
      <c r="K491" s="86"/>
      <c r="L491" s="86"/>
      <c r="M491" s="86" t="s">
        <v>1780</v>
      </c>
      <c r="N491" s="87"/>
      <c r="O491" s="75"/>
    </row>
    <row r="492" spans="1:37" ht="15" customHeight="1">
      <c r="A492" s="84" t="s">
        <v>119</v>
      </c>
      <c r="B492" s="67" t="s">
        <v>1781</v>
      </c>
      <c r="C492" s="67" t="s">
        <v>1782</v>
      </c>
      <c r="D492" s="67"/>
      <c r="E492" s="86" t="s">
        <v>1033</v>
      </c>
      <c r="F492" s="86"/>
      <c r="G492" s="86"/>
      <c r="H492" s="86"/>
      <c r="I492" s="86"/>
      <c r="J492" s="67"/>
      <c r="K492" s="85" t="s">
        <v>1116</v>
      </c>
      <c r="L492" s="85" t="s">
        <v>1117</v>
      </c>
      <c r="M492" s="86"/>
      <c r="N492" s="87"/>
      <c r="O492" s="75" t="s">
        <v>1125</v>
      </c>
    </row>
    <row r="493" spans="1:37" ht="15" customHeight="1">
      <c r="A493" s="84" t="s">
        <v>121</v>
      </c>
      <c r="B493" s="67" t="s">
        <v>1783</v>
      </c>
      <c r="C493" s="67" t="s">
        <v>1316</v>
      </c>
      <c r="D493" s="67"/>
      <c r="E493" s="86"/>
      <c r="F493" s="86"/>
      <c r="G493" s="86"/>
      <c r="H493" s="86"/>
      <c r="I493" s="86"/>
      <c r="J493" s="67"/>
      <c r="K493" s="86"/>
      <c r="L493" s="86"/>
      <c r="M493" s="86" t="s">
        <v>1784</v>
      </c>
      <c r="N493" s="87"/>
      <c r="O493" s="75"/>
    </row>
    <row r="494" spans="1:37" ht="15" customHeight="1">
      <c r="A494" s="84" t="s">
        <v>119</v>
      </c>
      <c r="B494" s="67" t="s">
        <v>544</v>
      </c>
      <c r="C494" s="67" t="s">
        <v>1785</v>
      </c>
      <c r="D494" s="67"/>
      <c r="E494" s="86" t="s">
        <v>1033</v>
      </c>
      <c r="F494" s="86"/>
      <c r="G494" s="86"/>
      <c r="H494" s="86"/>
      <c r="I494" s="86"/>
      <c r="J494" s="67"/>
      <c r="K494" s="85" t="s">
        <v>1116</v>
      </c>
      <c r="L494" s="85" t="s">
        <v>1117</v>
      </c>
      <c r="M494" s="86"/>
      <c r="N494" s="87"/>
      <c r="O494" s="75" t="s">
        <v>1125</v>
      </c>
    </row>
    <row r="495" spans="1:37" ht="15" customHeight="1" thickBot="1">
      <c r="A495" s="84" t="s">
        <v>119</v>
      </c>
      <c r="B495" s="67" t="s">
        <v>546</v>
      </c>
      <c r="C495" s="67" t="s">
        <v>1786</v>
      </c>
      <c r="D495" s="67"/>
      <c r="E495" s="86" t="s">
        <v>1033</v>
      </c>
      <c r="F495" s="86"/>
      <c r="G495" s="86"/>
      <c r="H495" s="86"/>
      <c r="I495" s="86"/>
      <c r="J495" s="67"/>
      <c r="K495" s="85" t="s">
        <v>1116</v>
      </c>
      <c r="L495" s="85" t="s">
        <v>1117</v>
      </c>
      <c r="M495" s="86"/>
      <c r="N495" s="87"/>
      <c r="O495" s="75"/>
    </row>
    <row r="496" spans="1:37" ht="15" customHeight="1" thickBot="1">
      <c r="A496" s="93" t="s">
        <v>1075</v>
      </c>
      <c r="B496" s="97" t="s">
        <v>1771</v>
      </c>
      <c r="C496" s="94"/>
      <c r="D496" s="94"/>
      <c r="E496" s="94"/>
      <c r="F496" s="94"/>
      <c r="G496" s="94"/>
      <c r="H496" s="94"/>
      <c r="I496" s="94"/>
      <c r="J496" s="94"/>
      <c r="K496" s="94"/>
      <c r="L496" s="94"/>
      <c r="M496" s="94"/>
      <c r="N496" s="95"/>
      <c r="O496" s="75"/>
    </row>
    <row r="497" spans="1:15" ht="15" customHeight="1" thickBot="1">
      <c r="A497" s="79" t="s">
        <v>1037</v>
      </c>
      <c r="B497" s="96" t="s">
        <v>1787</v>
      </c>
      <c r="C497" s="80" t="s">
        <v>1245</v>
      </c>
      <c r="D497" s="80"/>
      <c r="E497" s="80"/>
      <c r="F497" s="80"/>
      <c r="G497" s="80"/>
      <c r="H497" s="80"/>
      <c r="I497" s="80" t="s">
        <v>1788</v>
      </c>
      <c r="J497" s="80"/>
      <c r="K497" s="80"/>
      <c r="L497" s="80"/>
      <c r="M497" s="80"/>
      <c r="N497" s="81"/>
      <c r="O497" s="75"/>
    </row>
    <row r="498" spans="1:15" ht="15" customHeight="1">
      <c r="A498" s="84" t="s">
        <v>1247</v>
      </c>
      <c r="B498" s="67" t="s">
        <v>549</v>
      </c>
      <c r="C498" s="67" t="s">
        <v>1789</v>
      </c>
      <c r="D498" s="67"/>
      <c r="E498" s="86" t="s">
        <v>1033</v>
      </c>
      <c r="F498" s="86"/>
      <c r="G498" s="86" t="s">
        <v>1043</v>
      </c>
      <c r="H498" s="86"/>
      <c r="I498" s="100" t="s">
        <v>1773</v>
      </c>
      <c r="J498" s="67"/>
      <c r="K498" s="86"/>
      <c r="L498" s="86"/>
      <c r="M498" s="86"/>
      <c r="N498" s="87"/>
      <c r="O498" s="75"/>
    </row>
    <row r="499" spans="1:15" ht="15" customHeight="1">
      <c r="A499" s="84" t="s">
        <v>1249</v>
      </c>
      <c r="B499" s="67" t="s">
        <v>551</v>
      </c>
      <c r="C499" s="67" t="s">
        <v>1790</v>
      </c>
      <c r="D499" s="67"/>
      <c r="E499" s="86" t="s">
        <v>1033</v>
      </c>
      <c r="F499" s="86"/>
      <c r="G499" s="86"/>
      <c r="H499" s="86"/>
      <c r="I499" s="86" t="s">
        <v>1791</v>
      </c>
      <c r="J499" s="67"/>
      <c r="K499" s="86" t="s">
        <v>1252</v>
      </c>
      <c r="L499" s="86" t="s">
        <v>1253</v>
      </c>
      <c r="M499" s="86"/>
      <c r="N499" s="87"/>
      <c r="O499" s="75"/>
    </row>
    <row r="500" spans="1:15" ht="15" customHeight="1">
      <c r="A500" s="84" t="s">
        <v>83</v>
      </c>
      <c r="B500" s="67" t="s">
        <v>553</v>
      </c>
      <c r="C500" s="67" t="s">
        <v>1254</v>
      </c>
      <c r="D500" s="67"/>
      <c r="E500" s="86" t="s">
        <v>1033</v>
      </c>
      <c r="F500" s="86"/>
      <c r="G500" s="86"/>
      <c r="H500" s="86"/>
      <c r="I500" s="86" t="s">
        <v>1792</v>
      </c>
      <c r="J500" s="67"/>
      <c r="K500" s="86"/>
      <c r="L500" s="86"/>
      <c r="M500" s="86"/>
      <c r="N500" s="87"/>
      <c r="O500" s="75"/>
    </row>
    <row r="501" spans="1:15" ht="15" customHeight="1">
      <c r="A501" s="84" t="s">
        <v>1256</v>
      </c>
      <c r="B501" s="67" t="s">
        <v>554</v>
      </c>
      <c r="C501" s="67" t="s">
        <v>1793</v>
      </c>
      <c r="D501" s="67"/>
      <c r="E501" s="86" t="s">
        <v>1033</v>
      </c>
      <c r="F501" s="86"/>
      <c r="G501" s="86"/>
      <c r="H501" s="86"/>
      <c r="I501" s="86" t="s">
        <v>1794</v>
      </c>
      <c r="J501" s="67"/>
      <c r="K501" s="86" t="s">
        <v>1252</v>
      </c>
      <c r="L501" s="86" t="s">
        <v>1253</v>
      </c>
      <c r="M501" s="86"/>
      <c r="N501" s="87"/>
      <c r="O501" s="75"/>
    </row>
    <row r="502" spans="1:15" ht="15" customHeight="1" thickBot="1">
      <c r="A502" s="84" t="s">
        <v>83</v>
      </c>
      <c r="B502" s="67" t="s">
        <v>556</v>
      </c>
      <c r="C502" s="67" t="s">
        <v>1259</v>
      </c>
      <c r="D502" s="67"/>
      <c r="E502" s="86" t="s">
        <v>1033</v>
      </c>
      <c r="F502" s="86"/>
      <c r="G502" s="86"/>
      <c r="H502" s="86"/>
      <c r="I502" s="86" t="s">
        <v>1795</v>
      </c>
      <c r="J502" s="67"/>
      <c r="K502" s="86"/>
      <c r="L502" s="86"/>
      <c r="M502" s="86"/>
      <c r="N502" s="87"/>
      <c r="O502" s="75"/>
    </row>
    <row r="503" spans="1:15" ht="15" customHeight="1" thickBot="1">
      <c r="A503" s="93" t="s">
        <v>1075</v>
      </c>
      <c r="B503" s="97" t="s">
        <v>1787</v>
      </c>
      <c r="C503" s="94"/>
      <c r="D503" s="94"/>
      <c r="E503" s="94"/>
      <c r="F503" s="94"/>
      <c r="G503" s="94"/>
      <c r="H503" s="94"/>
      <c r="I503" s="94"/>
      <c r="J503" s="94"/>
      <c r="K503" s="94"/>
      <c r="L503" s="94"/>
      <c r="M503" s="94"/>
      <c r="N503" s="95"/>
      <c r="O503" s="75"/>
    </row>
    <row r="504" spans="1:15" ht="15" customHeight="1" thickBot="1">
      <c r="A504" s="79" t="s">
        <v>1037</v>
      </c>
      <c r="B504" s="96" t="s">
        <v>1796</v>
      </c>
      <c r="C504" s="80" t="s">
        <v>1262</v>
      </c>
      <c r="D504" s="80"/>
      <c r="E504" s="80"/>
      <c r="F504" s="80"/>
      <c r="G504" s="80"/>
      <c r="H504" s="80"/>
      <c r="I504" s="80" t="s">
        <v>1788</v>
      </c>
      <c r="J504" s="80"/>
      <c r="K504" s="80"/>
      <c r="L504" s="80"/>
      <c r="M504" s="80"/>
      <c r="N504" s="81"/>
      <c r="O504" s="75"/>
    </row>
    <row r="505" spans="1:15" ht="15" customHeight="1">
      <c r="A505" s="84" t="s">
        <v>1263</v>
      </c>
      <c r="B505" s="67" t="s">
        <v>558</v>
      </c>
      <c r="C505" s="67" t="s">
        <v>1797</v>
      </c>
      <c r="D505" s="67"/>
      <c r="E505" s="86" t="s">
        <v>1033</v>
      </c>
      <c r="F505" s="86"/>
      <c r="G505" s="86" t="s">
        <v>1043</v>
      </c>
      <c r="H505" s="86"/>
      <c r="I505" s="100" t="s">
        <v>1773</v>
      </c>
      <c r="J505" s="67"/>
      <c r="K505" s="86"/>
      <c r="L505" s="86"/>
      <c r="M505" s="86"/>
      <c r="N505" s="87"/>
      <c r="O505" s="75"/>
    </row>
    <row r="506" spans="1:15" ht="15" customHeight="1">
      <c r="A506" s="84" t="s">
        <v>83</v>
      </c>
      <c r="B506" s="67" t="s">
        <v>560</v>
      </c>
      <c r="C506" s="67" t="s">
        <v>1265</v>
      </c>
      <c r="D506" s="67"/>
      <c r="E506" s="86" t="s">
        <v>1033</v>
      </c>
      <c r="F506" s="86"/>
      <c r="G506" s="86"/>
      <c r="H506" s="86"/>
      <c r="I506" s="86" t="s">
        <v>1798</v>
      </c>
      <c r="J506" s="67"/>
      <c r="K506" s="86"/>
      <c r="L506" s="86"/>
      <c r="M506" s="86"/>
      <c r="N506" s="87"/>
      <c r="O506" s="75"/>
    </row>
    <row r="507" spans="1:15" ht="15" customHeight="1">
      <c r="A507" s="84" t="s">
        <v>1267</v>
      </c>
      <c r="B507" s="67" t="s">
        <v>561</v>
      </c>
      <c r="C507" s="67" t="s">
        <v>1799</v>
      </c>
      <c r="D507" s="67"/>
      <c r="E507" s="86" t="s">
        <v>1033</v>
      </c>
      <c r="F507" s="86"/>
      <c r="G507" s="86" t="s">
        <v>1043</v>
      </c>
      <c r="H507" s="86"/>
      <c r="I507" s="86" t="s">
        <v>1800</v>
      </c>
      <c r="J507" s="67"/>
      <c r="K507" s="86"/>
      <c r="L507" s="86"/>
      <c r="M507" s="86"/>
      <c r="N507" s="87"/>
      <c r="O507" s="75"/>
    </row>
    <row r="508" spans="1:15" ht="15" customHeight="1">
      <c r="A508" s="84" t="s">
        <v>83</v>
      </c>
      <c r="B508" s="67" t="s">
        <v>563</v>
      </c>
      <c r="C508" s="67" t="s">
        <v>1270</v>
      </c>
      <c r="D508" s="67"/>
      <c r="E508" s="86" t="s">
        <v>1033</v>
      </c>
      <c r="F508" s="86"/>
      <c r="G508" s="86"/>
      <c r="H508" s="86"/>
      <c r="I508" s="86" t="s">
        <v>1801</v>
      </c>
      <c r="J508" s="67"/>
      <c r="K508" s="86"/>
      <c r="L508" s="86"/>
      <c r="M508" s="86"/>
      <c r="N508" s="87"/>
      <c r="O508" s="75"/>
    </row>
    <row r="509" spans="1:15" ht="15" customHeight="1">
      <c r="A509" s="84" t="s">
        <v>1267</v>
      </c>
      <c r="B509" s="67" t="s">
        <v>564</v>
      </c>
      <c r="C509" s="67" t="s">
        <v>1802</v>
      </c>
      <c r="D509" s="67"/>
      <c r="E509" s="86" t="s">
        <v>1033</v>
      </c>
      <c r="F509" s="86"/>
      <c r="G509" s="86" t="s">
        <v>1043</v>
      </c>
      <c r="H509" s="86"/>
      <c r="I509" s="86" t="s">
        <v>1803</v>
      </c>
      <c r="J509" s="67"/>
      <c r="K509" s="86"/>
      <c r="L509" s="86"/>
      <c r="M509" s="86"/>
      <c r="N509" s="87"/>
      <c r="O509" s="75" t="s">
        <v>1125</v>
      </c>
    </row>
    <row r="510" spans="1:15" ht="15" customHeight="1">
      <c r="A510" s="84" t="s">
        <v>83</v>
      </c>
      <c r="B510" s="67" t="s">
        <v>566</v>
      </c>
      <c r="C510" s="67" t="s">
        <v>1274</v>
      </c>
      <c r="D510" s="67"/>
      <c r="E510" s="86" t="s">
        <v>1033</v>
      </c>
      <c r="F510" s="86"/>
      <c r="G510" s="86"/>
      <c r="H510" s="86"/>
      <c r="I510" s="86" t="s">
        <v>1804</v>
      </c>
      <c r="J510" s="67"/>
      <c r="K510" s="86"/>
      <c r="L510" s="86"/>
      <c r="M510" s="86"/>
      <c r="N510" s="87"/>
      <c r="O510" s="75"/>
    </row>
    <row r="511" spans="1:15" ht="15" customHeight="1">
      <c r="A511" s="84" t="s">
        <v>1263</v>
      </c>
      <c r="B511" s="67" t="s">
        <v>567</v>
      </c>
      <c r="C511" s="67" t="s">
        <v>1805</v>
      </c>
      <c r="D511" s="67"/>
      <c r="E511" s="86" t="s">
        <v>1033</v>
      </c>
      <c r="F511" s="86"/>
      <c r="G511" s="86" t="s">
        <v>1043</v>
      </c>
      <c r="H511" s="86"/>
      <c r="I511" s="100" t="s">
        <v>1773</v>
      </c>
      <c r="J511" s="67"/>
      <c r="K511" s="86"/>
      <c r="L511" s="86"/>
      <c r="M511" s="86"/>
      <c r="N511" s="87"/>
      <c r="O511" s="75"/>
    </row>
    <row r="512" spans="1:15" ht="15" customHeight="1">
      <c r="A512" s="84" t="s">
        <v>83</v>
      </c>
      <c r="B512" s="67" t="s">
        <v>1806</v>
      </c>
      <c r="C512" s="67" t="s">
        <v>1807</v>
      </c>
      <c r="D512" s="67"/>
      <c r="E512" s="86" t="s">
        <v>1033</v>
      </c>
      <c r="F512" s="86"/>
      <c r="G512" s="86"/>
      <c r="H512" s="86"/>
      <c r="I512" s="86" t="s">
        <v>1808</v>
      </c>
      <c r="J512" s="67"/>
      <c r="K512" s="86"/>
      <c r="L512" s="86"/>
      <c r="M512" s="86"/>
      <c r="N512" s="87"/>
      <c r="O512" s="75"/>
    </row>
    <row r="513" spans="1:37" ht="15" customHeight="1">
      <c r="A513" s="84" t="s">
        <v>1809</v>
      </c>
      <c r="B513" s="67" t="s">
        <v>569</v>
      </c>
      <c r="C513" s="67" t="s">
        <v>1281</v>
      </c>
      <c r="D513" s="67" t="s">
        <v>1282</v>
      </c>
      <c r="E513" s="86" t="s">
        <v>1033</v>
      </c>
      <c r="F513" s="86"/>
      <c r="G513" s="86"/>
      <c r="H513" s="86"/>
      <c r="I513" s="100" t="s">
        <v>1773</v>
      </c>
      <c r="J513" s="67"/>
      <c r="K513" s="86"/>
      <c r="L513" s="86"/>
      <c r="M513" s="86"/>
      <c r="N513" s="87"/>
      <c r="O513" s="75"/>
    </row>
    <row r="514" spans="1:37" ht="15" customHeight="1">
      <c r="A514" s="84" t="s">
        <v>1809</v>
      </c>
      <c r="B514" s="67" t="s">
        <v>572</v>
      </c>
      <c r="C514" s="67" t="s">
        <v>1283</v>
      </c>
      <c r="D514" s="67" t="s">
        <v>1282</v>
      </c>
      <c r="E514" s="86" t="s">
        <v>1033</v>
      </c>
      <c r="F514" s="86"/>
      <c r="G514" s="86"/>
      <c r="H514" s="86"/>
      <c r="I514" s="100" t="s">
        <v>1773</v>
      </c>
      <c r="J514" s="67"/>
      <c r="K514" s="86"/>
      <c r="L514" s="86"/>
      <c r="M514" s="86"/>
      <c r="N514" s="87"/>
      <c r="O514" s="75"/>
    </row>
    <row r="515" spans="1:37" ht="15" customHeight="1">
      <c r="A515" s="84" t="s">
        <v>1284</v>
      </c>
      <c r="B515" s="67" t="s">
        <v>573</v>
      </c>
      <c r="C515" s="67" t="s">
        <v>1285</v>
      </c>
      <c r="D515" s="67"/>
      <c r="E515" s="86" t="s">
        <v>1033</v>
      </c>
      <c r="F515" s="86"/>
      <c r="G515" s="86" t="s">
        <v>1043</v>
      </c>
      <c r="H515" s="86"/>
      <c r="I515" s="100" t="s">
        <v>1773</v>
      </c>
      <c r="J515" s="67"/>
      <c r="K515" s="86"/>
      <c r="L515" s="86"/>
      <c r="M515" s="86"/>
      <c r="N515" s="87"/>
      <c r="O515" s="75"/>
    </row>
    <row r="516" spans="1:37" ht="15" customHeight="1">
      <c r="A516" s="84" t="s">
        <v>1809</v>
      </c>
      <c r="B516" s="67" t="s">
        <v>574</v>
      </c>
      <c r="C516" s="67" t="s">
        <v>1286</v>
      </c>
      <c r="D516" s="67" t="s">
        <v>1282</v>
      </c>
      <c r="E516" s="86" t="s">
        <v>1033</v>
      </c>
      <c r="F516" s="86"/>
      <c r="G516" s="86"/>
      <c r="H516" s="86"/>
      <c r="I516" s="101" t="s">
        <v>1810</v>
      </c>
      <c r="J516" s="67"/>
      <c r="K516" s="86"/>
      <c r="L516" s="86"/>
      <c r="M516" s="86"/>
      <c r="N516" s="87"/>
      <c r="O516" s="75"/>
    </row>
    <row r="517" spans="1:37" ht="15" customHeight="1">
      <c r="A517" s="84" t="s">
        <v>83</v>
      </c>
      <c r="B517" s="67" t="s">
        <v>575</v>
      </c>
      <c r="C517" s="67" t="s">
        <v>1288</v>
      </c>
      <c r="D517" s="67"/>
      <c r="E517" s="86" t="s">
        <v>1033</v>
      </c>
      <c r="F517" s="86"/>
      <c r="G517" s="86"/>
      <c r="H517" s="86"/>
      <c r="I517" s="101" t="s">
        <v>1811</v>
      </c>
      <c r="J517" s="67"/>
      <c r="K517" s="86"/>
      <c r="L517" s="86"/>
      <c r="M517" s="86"/>
      <c r="N517" s="87"/>
      <c r="O517" s="75"/>
    </row>
    <row r="518" spans="1:37" ht="15" customHeight="1">
      <c r="A518" s="84" t="s">
        <v>1290</v>
      </c>
      <c r="B518" s="67" t="s">
        <v>576</v>
      </c>
      <c r="C518" s="67" t="s">
        <v>1291</v>
      </c>
      <c r="D518" s="67"/>
      <c r="E518" s="86" t="s">
        <v>1033</v>
      </c>
      <c r="F518" s="86"/>
      <c r="G518" s="86"/>
      <c r="H518" s="86"/>
      <c r="I518" s="86" t="s">
        <v>1810</v>
      </c>
      <c r="J518" s="67"/>
      <c r="K518" s="86" t="s">
        <v>1252</v>
      </c>
      <c r="L518" s="86" t="s">
        <v>1253</v>
      </c>
      <c r="M518" s="86"/>
      <c r="N518" s="87"/>
      <c r="O518" s="75"/>
    </row>
    <row r="519" spans="1:37" ht="15" customHeight="1" thickBot="1">
      <c r="A519" s="84" t="s">
        <v>83</v>
      </c>
      <c r="B519" s="67" t="s">
        <v>577</v>
      </c>
      <c r="C519" s="67" t="s">
        <v>1292</v>
      </c>
      <c r="D519" s="67"/>
      <c r="E519" s="86" t="s">
        <v>1033</v>
      </c>
      <c r="F519" s="86"/>
      <c r="G519" s="86"/>
      <c r="H519" s="86"/>
      <c r="I519" s="86" t="s">
        <v>1812</v>
      </c>
      <c r="J519" s="67"/>
      <c r="K519" s="86"/>
      <c r="L519" s="86"/>
      <c r="M519" s="86"/>
      <c r="N519" s="87"/>
      <c r="O519" s="75"/>
    </row>
    <row r="520" spans="1:37" ht="15" customHeight="1" thickBot="1">
      <c r="A520" s="93" t="s">
        <v>1075</v>
      </c>
      <c r="B520" s="97" t="s">
        <v>1796</v>
      </c>
      <c r="C520" s="94"/>
      <c r="D520" s="94"/>
      <c r="E520" s="94"/>
      <c r="F520" s="94"/>
      <c r="G520" s="94"/>
      <c r="H520" s="94"/>
      <c r="I520" s="94"/>
      <c r="J520" s="94"/>
      <c r="K520" s="94"/>
      <c r="L520" s="94"/>
      <c r="M520" s="94"/>
      <c r="N520" s="95"/>
      <c r="O520" s="75"/>
    </row>
    <row r="521" spans="1:37" s="83" customFormat="1" ht="20.149999999999999" customHeight="1" thickBot="1">
      <c r="A521" s="93" t="s">
        <v>1075</v>
      </c>
      <c r="B521" s="94" t="s">
        <v>1767</v>
      </c>
      <c r="C521" s="94" t="s">
        <v>1768</v>
      </c>
      <c r="D521" s="94"/>
      <c r="E521" s="94"/>
      <c r="F521" s="94"/>
      <c r="G521" s="94"/>
      <c r="H521" s="94"/>
      <c r="I521" s="94"/>
      <c r="J521" s="94"/>
      <c r="K521" s="94"/>
      <c r="L521" s="94"/>
      <c r="M521" s="94"/>
      <c r="N521" s="95"/>
      <c r="O521" s="75"/>
      <c r="P521" s="71"/>
      <c r="Q521" s="71"/>
      <c r="R521" s="71"/>
      <c r="S521" s="71"/>
      <c r="T521" s="71"/>
      <c r="U521" s="71"/>
      <c r="V521" s="71"/>
      <c r="W521" s="71"/>
      <c r="X521" s="71"/>
      <c r="Y521" s="71"/>
      <c r="Z521" s="71"/>
      <c r="AA521" s="71"/>
      <c r="AB521" s="71"/>
      <c r="AC521" s="71"/>
      <c r="AK521" s="71"/>
    </row>
    <row r="522" spans="1:37" s="83" customFormat="1" ht="20.149999999999999" customHeight="1" thickBot="1">
      <c r="A522" s="79" t="s">
        <v>1037</v>
      </c>
      <c r="B522" s="96" t="s">
        <v>1813</v>
      </c>
      <c r="C522" s="80" t="s">
        <v>1814</v>
      </c>
      <c r="D522" s="80"/>
      <c r="E522" s="80"/>
      <c r="F522" s="80"/>
      <c r="G522" s="80"/>
      <c r="H522" s="80"/>
      <c r="I522" s="80" t="s">
        <v>1815</v>
      </c>
      <c r="J522" s="80"/>
      <c r="K522" s="80"/>
      <c r="L522" s="80"/>
      <c r="M522" s="80"/>
      <c r="N522" s="81"/>
      <c r="O522" s="75"/>
      <c r="P522" s="71"/>
      <c r="Q522" s="71"/>
      <c r="R522" s="71"/>
      <c r="S522" s="71"/>
      <c r="T522" s="71"/>
      <c r="U522" s="71"/>
      <c r="V522" s="71"/>
      <c r="W522" s="71"/>
      <c r="X522" s="71"/>
      <c r="Y522" s="71"/>
      <c r="Z522" s="71"/>
      <c r="AA522" s="71"/>
      <c r="AB522" s="71"/>
      <c r="AC522" s="71"/>
      <c r="AK522" s="71"/>
    </row>
    <row r="523" spans="1:37" s="83" customFormat="1" ht="20.149999999999999" customHeight="1" thickBot="1">
      <c r="A523" s="84" t="s">
        <v>1102</v>
      </c>
      <c r="B523" s="67" t="s">
        <v>1816</v>
      </c>
      <c r="C523" s="67" t="s">
        <v>1817</v>
      </c>
      <c r="D523" s="67"/>
      <c r="E523" s="67"/>
      <c r="F523" s="67"/>
      <c r="G523" s="67"/>
      <c r="H523" s="67"/>
      <c r="I523" s="67"/>
      <c r="J523" s="67"/>
      <c r="K523" s="67"/>
      <c r="L523" s="67"/>
      <c r="M523" s="67"/>
      <c r="N523" s="67"/>
      <c r="O523" s="75"/>
      <c r="P523" s="71"/>
      <c r="Q523" s="71"/>
      <c r="R523" s="71"/>
      <c r="S523" s="71"/>
      <c r="T523" s="71"/>
      <c r="U523" s="71"/>
      <c r="V523" s="71"/>
      <c r="W523" s="71"/>
      <c r="X523" s="71"/>
      <c r="Y523" s="71"/>
      <c r="Z523" s="71"/>
      <c r="AA523" s="71"/>
      <c r="AB523" s="71"/>
      <c r="AC523" s="71"/>
      <c r="AK523" s="71"/>
    </row>
    <row r="524" spans="1:37" ht="15" customHeight="1" thickBot="1">
      <c r="A524" s="79" t="s">
        <v>1037</v>
      </c>
      <c r="B524" s="96" t="s">
        <v>1818</v>
      </c>
      <c r="C524" s="80" t="s">
        <v>1819</v>
      </c>
      <c r="D524" s="80"/>
      <c r="E524" s="80"/>
      <c r="F524" s="80"/>
      <c r="G524" s="80"/>
      <c r="H524" s="80"/>
      <c r="I524" s="80" t="s">
        <v>1820</v>
      </c>
      <c r="J524" s="80"/>
      <c r="K524" s="80"/>
      <c r="L524" s="80"/>
      <c r="M524" s="80"/>
      <c r="N524" s="81"/>
      <c r="O524" s="75"/>
    </row>
    <row r="525" spans="1:37" ht="15" customHeight="1">
      <c r="A525" s="84" t="s">
        <v>1073</v>
      </c>
      <c r="B525" s="67" t="s">
        <v>597</v>
      </c>
      <c r="C525" s="67" t="s">
        <v>1821</v>
      </c>
      <c r="D525" s="67"/>
      <c r="E525" s="86" t="s">
        <v>1033</v>
      </c>
      <c r="F525" s="86"/>
      <c r="G525" s="86" t="s">
        <v>1043</v>
      </c>
      <c r="H525" s="86"/>
      <c r="I525" s="86"/>
      <c r="J525" s="67"/>
      <c r="K525" s="86"/>
      <c r="L525" s="86"/>
      <c r="M525" s="86"/>
      <c r="N525" s="87"/>
      <c r="O525" s="75"/>
    </row>
    <row r="526" spans="1:37" ht="15" customHeight="1">
      <c r="A526" s="84" t="s">
        <v>83</v>
      </c>
      <c r="B526" s="67" t="s">
        <v>599</v>
      </c>
      <c r="C526" s="67" t="s">
        <v>1822</v>
      </c>
      <c r="D526" s="67"/>
      <c r="E526" s="86" t="s">
        <v>1033</v>
      </c>
      <c r="F526" s="86"/>
      <c r="G526" s="86" t="s">
        <v>1043</v>
      </c>
      <c r="H526" s="86"/>
      <c r="I526" s="86" t="s">
        <v>1823</v>
      </c>
      <c r="J526" s="67"/>
      <c r="K526" s="86"/>
      <c r="L526" s="86"/>
      <c r="M526" s="86"/>
      <c r="N526" s="87"/>
      <c r="O526" s="75"/>
    </row>
    <row r="527" spans="1:37" ht="15" customHeight="1">
      <c r="A527" s="84" t="s">
        <v>1112</v>
      </c>
      <c r="B527" s="67" t="s">
        <v>1824</v>
      </c>
      <c r="C527" s="67" t="s">
        <v>1825</v>
      </c>
      <c r="D527" s="67"/>
      <c r="E527" s="86" t="s">
        <v>1033</v>
      </c>
      <c r="F527" s="86"/>
      <c r="G527" s="86"/>
      <c r="H527" s="86"/>
      <c r="I527" s="86" t="s">
        <v>1823</v>
      </c>
      <c r="J527" s="67"/>
      <c r="K527" s="85" t="s">
        <v>1116</v>
      </c>
      <c r="L527" s="85" t="s">
        <v>1117</v>
      </c>
      <c r="M527" s="86"/>
      <c r="N527" s="87"/>
      <c r="O527" s="75"/>
    </row>
    <row r="528" spans="1:37" ht="15" customHeight="1">
      <c r="A528" s="84" t="s">
        <v>121</v>
      </c>
      <c r="B528" s="67" t="s">
        <v>1826</v>
      </c>
      <c r="C528" s="67" t="s">
        <v>1119</v>
      </c>
      <c r="D528" s="67"/>
      <c r="E528" s="86"/>
      <c r="F528" s="86"/>
      <c r="G528" s="86"/>
      <c r="H528" s="86"/>
      <c r="I528" s="86"/>
      <c r="J528" s="67"/>
      <c r="K528" s="86"/>
      <c r="L528" s="86"/>
      <c r="M528" s="86" t="s">
        <v>1827</v>
      </c>
      <c r="N528" s="87"/>
      <c r="O528" s="75"/>
    </row>
    <row r="529" spans="1:15" ht="15" customHeight="1">
      <c r="A529" s="84" t="s">
        <v>119</v>
      </c>
      <c r="B529" s="67" t="s">
        <v>601</v>
      </c>
      <c r="C529" s="67" t="s">
        <v>1828</v>
      </c>
      <c r="D529" s="67"/>
      <c r="E529" s="86" t="s">
        <v>1033</v>
      </c>
      <c r="F529" s="86"/>
      <c r="G529" s="86"/>
      <c r="H529" s="86"/>
      <c r="I529" s="86"/>
      <c r="J529" s="67"/>
      <c r="K529" s="85" t="s">
        <v>1116</v>
      </c>
      <c r="L529" s="85" t="s">
        <v>1117</v>
      </c>
      <c r="M529" s="86"/>
      <c r="N529" s="87"/>
      <c r="O529" s="75"/>
    </row>
    <row r="530" spans="1:15" ht="15" customHeight="1">
      <c r="A530" s="84" t="s">
        <v>121</v>
      </c>
      <c r="B530" s="67" t="s">
        <v>605</v>
      </c>
      <c r="C530" s="67" t="s">
        <v>1119</v>
      </c>
      <c r="D530" s="67"/>
      <c r="E530" s="86"/>
      <c r="F530" s="86"/>
      <c r="G530" s="86"/>
      <c r="H530" s="86"/>
      <c r="I530" s="86"/>
      <c r="J530" s="67"/>
      <c r="K530" s="86"/>
      <c r="L530" s="86"/>
      <c r="M530" s="86" t="s">
        <v>1829</v>
      </c>
      <c r="N530" s="87"/>
      <c r="O530" s="75"/>
    </row>
    <row r="531" spans="1:15" ht="15" customHeight="1">
      <c r="A531" s="84" t="s">
        <v>119</v>
      </c>
      <c r="B531" s="67" t="s">
        <v>1830</v>
      </c>
      <c r="C531" s="67" t="s">
        <v>1831</v>
      </c>
      <c r="D531" s="67"/>
      <c r="E531" s="86" t="s">
        <v>1033</v>
      </c>
      <c r="F531" s="86"/>
      <c r="G531" s="86"/>
      <c r="H531" s="86"/>
      <c r="I531" s="86"/>
      <c r="J531" s="67"/>
      <c r="K531" s="85" t="s">
        <v>1116</v>
      </c>
      <c r="L531" s="85" t="s">
        <v>1117</v>
      </c>
      <c r="M531" s="86"/>
      <c r="N531" s="87"/>
      <c r="O531" s="75"/>
    </row>
    <row r="532" spans="1:15" ht="15" customHeight="1">
      <c r="A532" s="84" t="s">
        <v>121</v>
      </c>
      <c r="B532" s="67" t="s">
        <v>1832</v>
      </c>
      <c r="C532" s="67" t="s">
        <v>1316</v>
      </c>
      <c r="D532" s="67"/>
      <c r="E532" s="86"/>
      <c r="F532" s="86"/>
      <c r="G532" s="86"/>
      <c r="H532" s="86"/>
      <c r="I532" s="86"/>
      <c r="J532" s="67"/>
      <c r="K532" s="86"/>
      <c r="L532" s="86"/>
      <c r="M532" s="86" t="s">
        <v>1833</v>
      </c>
      <c r="N532" s="87"/>
      <c r="O532" s="75"/>
    </row>
    <row r="533" spans="1:15" ht="15" customHeight="1">
      <c r="A533" s="84" t="s">
        <v>119</v>
      </c>
      <c r="B533" s="67" t="s">
        <v>609</v>
      </c>
      <c r="C533" s="67" t="s">
        <v>1834</v>
      </c>
      <c r="D533" s="67"/>
      <c r="E533" s="86" t="s">
        <v>1033</v>
      </c>
      <c r="F533" s="86"/>
      <c r="G533" s="86"/>
      <c r="H533" s="86"/>
      <c r="I533" s="86"/>
      <c r="J533" s="67"/>
      <c r="K533" s="85" t="s">
        <v>1116</v>
      </c>
      <c r="L533" s="85" t="s">
        <v>1117</v>
      </c>
      <c r="M533" s="86"/>
      <c r="N533" s="87"/>
      <c r="O533" s="75"/>
    </row>
    <row r="534" spans="1:15" ht="15" customHeight="1" thickBot="1">
      <c r="A534" s="84" t="s">
        <v>119</v>
      </c>
      <c r="B534" s="67" t="s">
        <v>611</v>
      </c>
      <c r="C534" s="67" t="s">
        <v>1835</v>
      </c>
      <c r="D534" s="67"/>
      <c r="E534" s="86" t="s">
        <v>1033</v>
      </c>
      <c r="F534" s="86"/>
      <c r="G534" s="86"/>
      <c r="H534" s="86"/>
      <c r="I534" s="86"/>
      <c r="J534" s="67"/>
      <c r="K534" s="85" t="s">
        <v>1116</v>
      </c>
      <c r="L534" s="85" t="s">
        <v>1117</v>
      </c>
      <c r="M534" s="86"/>
      <c r="N534" s="87"/>
      <c r="O534" s="75"/>
    </row>
    <row r="535" spans="1:15" ht="15" customHeight="1" thickBot="1">
      <c r="A535" s="93" t="s">
        <v>1075</v>
      </c>
      <c r="B535" s="97" t="s">
        <v>1818</v>
      </c>
      <c r="C535" s="94"/>
      <c r="D535" s="94"/>
      <c r="E535" s="94"/>
      <c r="F535" s="94"/>
      <c r="G535" s="94"/>
      <c r="H535" s="94"/>
      <c r="I535" s="94"/>
      <c r="J535" s="94"/>
      <c r="K535" s="94"/>
      <c r="L535" s="94"/>
      <c r="M535" s="94"/>
      <c r="N535" s="95"/>
      <c r="O535" s="75"/>
    </row>
    <row r="536" spans="1:15" ht="15" customHeight="1" thickBot="1">
      <c r="A536" s="79" t="s">
        <v>1037</v>
      </c>
      <c r="B536" s="96" t="s">
        <v>1836</v>
      </c>
      <c r="C536" s="80" t="s">
        <v>1837</v>
      </c>
      <c r="D536" s="80"/>
      <c r="E536" s="80"/>
      <c r="F536" s="80"/>
      <c r="G536" s="80"/>
      <c r="H536" s="80"/>
      <c r="I536" s="80" t="s">
        <v>1838</v>
      </c>
      <c r="J536" s="80"/>
      <c r="K536" s="80"/>
      <c r="L536" s="80"/>
      <c r="M536" s="80"/>
      <c r="N536" s="81"/>
      <c r="O536" s="75"/>
    </row>
    <row r="537" spans="1:15" ht="15" customHeight="1">
      <c r="A537" s="84" t="s">
        <v>1073</v>
      </c>
      <c r="B537" s="67" t="s">
        <v>618</v>
      </c>
      <c r="C537" s="67" t="s">
        <v>1839</v>
      </c>
      <c r="D537" s="67"/>
      <c r="E537" s="86" t="s">
        <v>1033</v>
      </c>
      <c r="F537" s="86"/>
      <c r="G537" s="86" t="s">
        <v>1043</v>
      </c>
      <c r="H537" s="86"/>
      <c r="I537" s="86"/>
      <c r="J537" s="67"/>
      <c r="K537" s="86"/>
      <c r="L537" s="86"/>
      <c r="M537" s="86"/>
      <c r="N537" s="87"/>
      <c r="O537" s="75"/>
    </row>
    <row r="538" spans="1:15" ht="15" customHeight="1">
      <c r="A538" s="84" t="s">
        <v>83</v>
      </c>
      <c r="B538" s="67" t="s">
        <v>620</v>
      </c>
      <c r="C538" s="67" t="s">
        <v>1840</v>
      </c>
      <c r="D538" s="67"/>
      <c r="E538" s="86" t="s">
        <v>1033</v>
      </c>
      <c r="F538" s="86"/>
      <c r="G538" s="86" t="s">
        <v>1043</v>
      </c>
      <c r="H538" s="86"/>
      <c r="I538" s="86" t="s">
        <v>1841</v>
      </c>
      <c r="J538" s="67"/>
      <c r="K538" s="86"/>
      <c r="L538" s="86"/>
      <c r="M538" s="86"/>
      <c r="N538" s="87"/>
      <c r="O538" s="75"/>
    </row>
    <row r="539" spans="1:15" ht="15" customHeight="1">
      <c r="A539" s="84" t="s">
        <v>1112</v>
      </c>
      <c r="B539" s="67" t="s">
        <v>1842</v>
      </c>
      <c r="C539" s="67" t="s">
        <v>1843</v>
      </c>
      <c r="D539" s="67"/>
      <c r="E539" s="86" t="s">
        <v>1033</v>
      </c>
      <c r="F539" s="86"/>
      <c r="G539" s="86"/>
      <c r="H539" s="86"/>
      <c r="I539" s="86" t="s">
        <v>1841</v>
      </c>
      <c r="J539" s="67"/>
      <c r="K539" s="85" t="s">
        <v>1116</v>
      </c>
      <c r="L539" s="85" t="s">
        <v>1117</v>
      </c>
      <c r="M539" s="86"/>
      <c r="N539" s="87"/>
      <c r="O539" s="75"/>
    </row>
    <row r="540" spans="1:15" ht="15" customHeight="1">
      <c r="A540" s="84" t="s">
        <v>121</v>
      </c>
      <c r="B540" s="67" t="s">
        <v>1844</v>
      </c>
      <c r="C540" s="67" t="s">
        <v>1119</v>
      </c>
      <c r="D540" s="67"/>
      <c r="E540" s="86"/>
      <c r="F540" s="86"/>
      <c r="G540" s="86"/>
      <c r="H540" s="86"/>
      <c r="I540" s="86"/>
      <c r="J540" s="67"/>
      <c r="K540" s="86"/>
      <c r="L540" s="86"/>
      <c r="M540" s="86" t="s">
        <v>1845</v>
      </c>
      <c r="N540" s="87"/>
      <c r="O540" s="75"/>
    </row>
    <row r="541" spans="1:15" ht="15" customHeight="1">
      <c r="A541" s="84" t="s">
        <v>119</v>
      </c>
      <c r="B541" s="67" t="s">
        <v>622</v>
      </c>
      <c r="C541" s="67" t="s">
        <v>1846</v>
      </c>
      <c r="D541" s="67"/>
      <c r="E541" s="86" t="s">
        <v>1033</v>
      </c>
      <c r="F541" s="86"/>
      <c r="G541" s="86"/>
      <c r="H541" s="86"/>
      <c r="I541" s="86"/>
      <c r="J541" s="67"/>
      <c r="K541" s="85" t="s">
        <v>1116</v>
      </c>
      <c r="L541" s="85" t="s">
        <v>1117</v>
      </c>
      <c r="M541" s="86"/>
      <c r="N541" s="87"/>
      <c r="O541" s="75"/>
    </row>
    <row r="542" spans="1:15" ht="15" customHeight="1">
      <c r="A542" s="84" t="s">
        <v>121</v>
      </c>
      <c r="B542" s="67" t="s">
        <v>625</v>
      </c>
      <c r="C542" s="67" t="s">
        <v>1119</v>
      </c>
      <c r="D542" s="67"/>
      <c r="E542" s="86"/>
      <c r="F542" s="86"/>
      <c r="G542" s="86"/>
      <c r="H542" s="86"/>
      <c r="I542" s="86"/>
      <c r="J542" s="67"/>
      <c r="K542" s="86"/>
      <c r="L542" s="86"/>
      <c r="M542" s="86" t="s">
        <v>1847</v>
      </c>
      <c r="N542" s="87"/>
      <c r="O542" s="75"/>
    </row>
    <row r="543" spans="1:15" ht="15" customHeight="1">
      <c r="A543" s="84" t="s">
        <v>119</v>
      </c>
      <c r="B543" s="67" t="s">
        <v>1848</v>
      </c>
      <c r="C543" s="67" t="s">
        <v>1849</v>
      </c>
      <c r="D543" s="67"/>
      <c r="E543" s="86" t="s">
        <v>1033</v>
      </c>
      <c r="F543" s="86"/>
      <c r="G543" s="86"/>
      <c r="H543" s="86"/>
      <c r="I543" s="86"/>
      <c r="J543" s="67"/>
      <c r="K543" s="85" t="s">
        <v>1116</v>
      </c>
      <c r="L543" s="85" t="s">
        <v>1117</v>
      </c>
      <c r="M543" s="86"/>
      <c r="N543" s="87"/>
      <c r="O543" s="75" t="s">
        <v>1125</v>
      </c>
    </row>
    <row r="544" spans="1:15" ht="15" customHeight="1">
      <c r="A544" s="84" t="s">
        <v>121</v>
      </c>
      <c r="B544" s="67" t="s">
        <v>1850</v>
      </c>
      <c r="C544" s="67" t="s">
        <v>1316</v>
      </c>
      <c r="D544" s="67"/>
      <c r="E544" s="86"/>
      <c r="F544" s="86"/>
      <c r="G544" s="86"/>
      <c r="H544" s="86"/>
      <c r="I544" s="86"/>
      <c r="J544" s="67"/>
      <c r="K544" s="86"/>
      <c r="L544" s="86"/>
      <c r="M544" s="86" t="s">
        <v>1851</v>
      </c>
      <c r="N544" s="87"/>
      <c r="O544" s="75"/>
    </row>
    <row r="545" spans="1:15" ht="15" customHeight="1">
      <c r="A545" s="84" t="s">
        <v>119</v>
      </c>
      <c r="B545" s="67" t="s">
        <v>629</v>
      </c>
      <c r="C545" s="67" t="s">
        <v>1852</v>
      </c>
      <c r="D545" s="67"/>
      <c r="E545" s="86" t="s">
        <v>1033</v>
      </c>
      <c r="F545" s="86"/>
      <c r="G545" s="86"/>
      <c r="H545" s="86"/>
      <c r="I545" s="86"/>
      <c r="J545" s="67"/>
      <c r="K545" s="85" t="s">
        <v>1116</v>
      </c>
      <c r="L545" s="85" t="s">
        <v>1117</v>
      </c>
      <c r="M545" s="86"/>
      <c r="N545" s="87"/>
      <c r="O545" s="75" t="s">
        <v>1125</v>
      </c>
    </row>
    <row r="546" spans="1:15" ht="15" customHeight="1" thickBot="1">
      <c r="A546" s="84" t="s">
        <v>119</v>
      </c>
      <c r="B546" s="67" t="s">
        <v>631</v>
      </c>
      <c r="C546" s="67" t="s">
        <v>1853</v>
      </c>
      <c r="D546" s="67"/>
      <c r="E546" s="86" t="s">
        <v>1033</v>
      </c>
      <c r="F546" s="86"/>
      <c r="G546" s="86"/>
      <c r="H546" s="86"/>
      <c r="I546" s="86"/>
      <c r="J546" s="67"/>
      <c r="K546" s="85" t="s">
        <v>1116</v>
      </c>
      <c r="L546" s="85" t="s">
        <v>1117</v>
      </c>
      <c r="M546" s="86"/>
      <c r="N546" s="87"/>
      <c r="O546" s="75"/>
    </row>
    <row r="547" spans="1:15" ht="15" customHeight="1" thickBot="1">
      <c r="A547" s="93" t="s">
        <v>1075</v>
      </c>
      <c r="B547" s="97" t="s">
        <v>1836</v>
      </c>
      <c r="C547" s="94"/>
      <c r="D547" s="94"/>
      <c r="E547" s="94"/>
      <c r="F547" s="94"/>
      <c r="G547" s="94"/>
      <c r="H547" s="94"/>
      <c r="I547" s="94"/>
      <c r="J547" s="94"/>
      <c r="K547" s="94"/>
      <c r="L547" s="94"/>
      <c r="M547" s="94"/>
      <c r="N547" s="95"/>
      <c r="O547" s="75"/>
    </row>
    <row r="548" spans="1:15" ht="15" customHeight="1" thickBot="1">
      <c r="A548" s="79" t="s">
        <v>1037</v>
      </c>
      <c r="B548" s="96" t="s">
        <v>1854</v>
      </c>
      <c r="C548" s="80" t="s">
        <v>1855</v>
      </c>
      <c r="D548" s="80"/>
      <c r="E548" s="80"/>
      <c r="F548" s="80"/>
      <c r="G548" s="80"/>
      <c r="H548" s="80"/>
      <c r="I548" s="80" t="s">
        <v>1856</v>
      </c>
      <c r="J548" s="80"/>
      <c r="K548" s="80"/>
      <c r="L548" s="80"/>
      <c r="M548" s="80"/>
      <c r="N548" s="81"/>
      <c r="O548" s="75"/>
    </row>
    <row r="549" spans="1:15" ht="15" customHeight="1">
      <c r="A549" s="84" t="s">
        <v>1073</v>
      </c>
      <c r="B549" s="67" t="s">
        <v>581</v>
      </c>
      <c r="C549" s="67" t="s">
        <v>1857</v>
      </c>
      <c r="D549" s="67"/>
      <c r="E549" s="86" t="s">
        <v>1033</v>
      </c>
      <c r="F549" s="86"/>
      <c r="G549" s="86" t="s">
        <v>1043</v>
      </c>
      <c r="H549" s="86"/>
      <c r="I549" s="86"/>
      <c r="J549" s="67"/>
      <c r="K549" s="86"/>
      <c r="L549" s="86"/>
      <c r="M549" s="86"/>
      <c r="N549" s="87"/>
      <c r="O549" s="75"/>
    </row>
    <row r="550" spans="1:15" ht="15" customHeight="1">
      <c r="A550" s="84" t="s">
        <v>83</v>
      </c>
      <c r="B550" s="67" t="s">
        <v>583</v>
      </c>
      <c r="C550" s="67" t="s">
        <v>1858</v>
      </c>
      <c r="D550" s="67"/>
      <c r="E550" s="86" t="s">
        <v>1033</v>
      </c>
      <c r="F550" s="86"/>
      <c r="G550" s="86" t="s">
        <v>1043</v>
      </c>
      <c r="H550" s="86"/>
      <c r="I550" s="86" t="s">
        <v>1859</v>
      </c>
      <c r="J550" s="67"/>
      <c r="K550" s="86"/>
      <c r="L550" s="86"/>
      <c r="M550" s="86"/>
      <c r="N550" s="87"/>
      <c r="O550" s="75"/>
    </row>
    <row r="551" spans="1:15" ht="15" customHeight="1">
      <c r="A551" s="84" t="s">
        <v>1112</v>
      </c>
      <c r="B551" s="67" t="s">
        <v>1860</v>
      </c>
      <c r="C551" s="67" t="s">
        <v>1861</v>
      </c>
      <c r="D551" s="67"/>
      <c r="E551" s="86" t="s">
        <v>1033</v>
      </c>
      <c r="F551" s="86"/>
      <c r="G551" s="86"/>
      <c r="H551" s="86"/>
      <c r="I551" s="86" t="s">
        <v>1859</v>
      </c>
      <c r="J551" s="67"/>
      <c r="K551" s="85" t="s">
        <v>1116</v>
      </c>
      <c r="L551" s="85" t="s">
        <v>1117</v>
      </c>
      <c r="M551" s="86"/>
      <c r="N551" s="87"/>
      <c r="O551" s="75"/>
    </row>
    <row r="552" spans="1:15" ht="15" customHeight="1">
      <c r="A552" s="84" t="s">
        <v>121</v>
      </c>
      <c r="B552" s="67" t="s">
        <v>1862</v>
      </c>
      <c r="C552" s="67" t="s">
        <v>1119</v>
      </c>
      <c r="D552" s="67"/>
      <c r="E552" s="86"/>
      <c r="F552" s="86"/>
      <c r="G552" s="86"/>
      <c r="H552" s="86"/>
      <c r="I552" s="86"/>
      <c r="J552" s="67"/>
      <c r="K552" s="86"/>
      <c r="L552" s="86"/>
      <c r="M552" s="86" t="s">
        <v>1863</v>
      </c>
      <c r="N552" s="87"/>
      <c r="O552" s="75"/>
    </row>
    <row r="553" spans="1:15" ht="15" customHeight="1">
      <c r="A553" s="84" t="s">
        <v>119</v>
      </c>
      <c r="B553" s="67" t="s">
        <v>585</v>
      </c>
      <c r="C553" s="67" t="s">
        <v>1864</v>
      </c>
      <c r="D553" s="67"/>
      <c r="E553" s="86" t="s">
        <v>1033</v>
      </c>
      <c r="F553" s="86"/>
      <c r="G553" s="86"/>
      <c r="H553" s="86"/>
      <c r="I553" s="86"/>
      <c r="J553" s="67"/>
      <c r="K553" s="85" t="s">
        <v>1116</v>
      </c>
      <c r="L553" s="85" t="s">
        <v>1117</v>
      </c>
      <c r="M553" s="86"/>
      <c r="N553" s="87"/>
      <c r="O553" s="75"/>
    </row>
    <row r="554" spans="1:15" ht="15" customHeight="1">
      <c r="A554" s="84" t="s">
        <v>121</v>
      </c>
      <c r="B554" s="67" t="s">
        <v>587</v>
      </c>
      <c r="C554" s="67" t="s">
        <v>1119</v>
      </c>
      <c r="D554" s="67"/>
      <c r="E554" s="86"/>
      <c r="F554" s="86"/>
      <c r="G554" s="86"/>
      <c r="H554" s="86"/>
      <c r="I554" s="86"/>
      <c r="J554" s="67"/>
      <c r="K554" s="86"/>
      <c r="L554" s="86"/>
      <c r="M554" s="86" t="s">
        <v>1865</v>
      </c>
      <c r="N554" s="87"/>
      <c r="O554" s="75"/>
    </row>
    <row r="555" spans="1:15" ht="15" customHeight="1">
      <c r="A555" s="84" t="s">
        <v>119</v>
      </c>
      <c r="B555" s="67" t="s">
        <v>1866</v>
      </c>
      <c r="C555" s="67" t="s">
        <v>1867</v>
      </c>
      <c r="D555" s="67"/>
      <c r="E555" s="86" t="s">
        <v>1033</v>
      </c>
      <c r="F555" s="86"/>
      <c r="G555" s="86"/>
      <c r="H555" s="86"/>
      <c r="I555" s="86"/>
      <c r="J555" s="67"/>
      <c r="K555" s="85" t="s">
        <v>1116</v>
      </c>
      <c r="L555" s="85" t="s">
        <v>1117</v>
      </c>
      <c r="M555" s="86"/>
      <c r="N555" s="87"/>
      <c r="O555" s="75"/>
    </row>
    <row r="556" spans="1:15" ht="15" customHeight="1">
      <c r="A556" s="84" t="s">
        <v>121</v>
      </c>
      <c r="B556" s="67" t="s">
        <v>1868</v>
      </c>
      <c r="C556" s="67" t="s">
        <v>1316</v>
      </c>
      <c r="D556" s="67"/>
      <c r="E556" s="86"/>
      <c r="F556" s="86"/>
      <c r="G556" s="86"/>
      <c r="H556" s="86"/>
      <c r="I556" s="86"/>
      <c r="J556" s="67"/>
      <c r="K556" s="86"/>
      <c r="L556" s="86"/>
      <c r="M556" s="86" t="s">
        <v>1869</v>
      </c>
      <c r="N556" s="87"/>
      <c r="O556" s="75"/>
    </row>
    <row r="557" spans="1:15" ht="15" customHeight="1">
      <c r="A557" s="84" t="s">
        <v>119</v>
      </c>
      <c r="B557" s="67" t="s">
        <v>588</v>
      </c>
      <c r="C557" s="67" t="s">
        <v>1870</v>
      </c>
      <c r="D557" s="67"/>
      <c r="E557" s="86" t="s">
        <v>1033</v>
      </c>
      <c r="F557" s="86"/>
      <c r="G557" s="86"/>
      <c r="H557" s="86"/>
      <c r="I557" s="86"/>
      <c r="J557" s="67"/>
      <c r="K557" s="85" t="s">
        <v>1116</v>
      </c>
      <c r="L557" s="85" t="s">
        <v>1117</v>
      </c>
      <c r="M557" s="86"/>
      <c r="N557" s="87"/>
      <c r="O557" s="75"/>
    </row>
    <row r="558" spans="1:15" ht="15" customHeight="1" thickBot="1">
      <c r="A558" s="84" t="s">
        <v>119</v>
      </c>
      <c r="B558" s="67" t="s">
        <v>590</v>
      </c>
      <c r="C558" s="67" t="s">
        <v>1871</v>
      </c>
      <c r="D558" s="67"/>
      <c r="E558" s="86" t="s">
        <v>1033</v>
      </c>
      <c r="F558" s="86"/>
      <c r="G558" s="86"/>
      <c r="H558" s="86"/>
      <c r="I558" s="86"/>
      <c r="J558" s="67"/>
      <c r="K558" s="85" t="s">
        <v>1116</v>
      </c>
      <c r="L558" s="85" t="s">
        <v>1117</v>
      </c>
      <c r="M558" s="86"/>
      <c r="N558" s="87"/>
      <c r="O558" s="75"/>
    </row>
    <row r="559" spans="1:15" ht="15" customHeight="1" thickBot="1">
      <c r="A559" s="93" t="s">
        <v>1075</v>
      </c>
      <c r="B559" s="97" t="s">
        <v>1854</v>
      </c>
      <c r="C559" s="94"/>
      <c r="D559" s="94"/>
      <c r="E559" s="94"/>
      <c r="F559" s="94"/>
      <c r="G559" s="94"/>
      <c r="H559" s="94"/>
      <c r="I559" s="94"/>
      <c r="J559" s="94"/>
      <c r="K559" s="94"/>
      <c r="L559" s="94"/>
      <c r="M559" s="94"/>
      <c r="N559" s="95"/>
      <c r="O559" s="75"/>
    </row>
    <row r="560" spans="1:15" ht="15" customHeight="1" thickBot="1">
      <c r="A560" s="79" t="s">
        <v>1037</v>
      </c>
      <c r="B560" s="96" t="s">
        <v>1872</v>
      </c>
      <c r="C560" s="80" t="s">
        <v>1245</v>
      </c>
      <c r="D560" s="80"/>
      <c r="E560" s="80"/>
      <c r="F560" s="80"/>
      <c r="G560" s="80"/>
      <c r="H560" s="80"/>
      <c r="I560" s="80" t="s">
        <v>1873</v>
      </c>
      <c r="J560" s="80"/>
      <c r="K560" s="80"/>
      <c r="L560" s="80"/>
      <c r="M560" s="80"/>
      <c r="N560" s="81"/>
      <c r="O560" s="75"/>
    </row>
    <row r="561" spans="1:15" ht="15" customHeight="1">
      <c r="A561" s="84" t="s">
        <v>1247</v>
      </c>
      <c r="B561" s="67" t="s">
        <v>634</v>
      </c>
      <c r="C561" s="67" t="s">
        <v>1874</v>
      </c>
      <c r="D561" s="67"/>
      <c r="E561" s="86" t="s">
        <v>1033</v>
      </c>
      <c r="F561" s="86"/>
      <c r="G561" s="86" t="s">
        <v>1043</v>
      </c>
      <c r="H561" s="86"/>
      <c r="I561" s="100" t="s">
        <v>1815</v>
      </c>
      <c r="J561" s="67"/>
      <c r="K561" s="86"/>
      <c r="L561" s="86"/>
      <c r="M561" s="86"/>
      <c r="N561" s="87"/>
      <c r="O561" s="75"/>
    </row>
    <row r="562" spans="1:15" ht="15" customHeight="1">
      <c r="A562" s="84" t="s">
        <v>1249</v>
      </c>
      <c r="B562" s="67" t="s">
        <v>636</v>
      </c>
      <c r="C562" s="67" t="s">
        <v>1875</v>
      </c>
      <c r="D562" s="67"/>
      <c r="E562" s="86" t="s">
        <v>1033</v>
      </c>
      <c r="F562" s="86"/>
      <c r="G562" s="86"/>
      <c r="H562" s="86"/>
      <c r="I562" s="86" t="s">
        <v>1876</v>
      </c>
      <c r="J562" s="67"/>
      <c r="K562" s="86" t="s">
        <v>1252</v>
      </c>
      <c r="L562" s="86" t="s">
        <v>1253</v>
      </c>
      <c r="M562" s="86"/>
      <c r="N562" s="87"/>
      <c r="O562" s="75"/>
    </row>
    <row r="563" spans="1:15" ht="15" customHeight="1">
      <c r="A563" s="84" t="s">
        <v>83</v>
      </c>
      <c r="B563" s="67" t="s">
        <v>638</v>
      </c>
      <c r="C563" s="67" t="s">
        <v>1254</v>
      </c>
      <c r="D563" s="67"/>
      <c r="E563" s="86" t="s">
        <v>1033</v>
      </c>
      <c r="F563" s="86"/>
      <c r="G563" s="86"/>
      <c r="H563" s="86"/>
      <c r="I563" s="86" t="s">
        <v>1877</v>
      </c>
      <c r="J563" s="67"/>
      <c r="K563" s="86"/>
      <c r="L563" s="86"/>
      <c r="M563" s="86"/>
      <c r="N563" s="87"/>
      <c r="O563" s="75"/>
    </row>
    <row r="564" spans="1:15" ht="15" customHeight="1">
      <c r="A564" s="84" t="s">
        <v>1256</v>
      </c>
      <c r="B564" s="67" t="s">
        <v>639</v>
      </c>
      <c r="C564" s="67" t="s">
        <v>1878</v>
      </c>
      <c r="D564" s="67"/>
      <c r="E564" s="86" t="s">
        <v>1033</v>
      </c>
      <c r="F564" s="86"/>
      <c r="G564" s="86"/>
      <c r="H564" s="86"/>
      <c r="I564" s="86" t="s">
        <v>1879</v>
      </c>
      <c r="J564" s="67"/>
      <c r="K564" s="86" t="s">
        <v>1252</v>
      </c>
      <c r="L564" s="86" t="s">
        <v>1253</v>
      </c>
      <c r="M564" s="86"/>
      <c r="N564" s="87"/>
      <c r="O564" s="75"/>
    </row>
    <row r="565" spans="1:15" ht="15" customHeight="1" thickBot="1">
      <c r="A565" s="84" t="s">
        <v>83</v>
      </c>
      <c r="B565" s="67" t="s">
        <v>641</v>
      </c>
      <c r="C565" s="67" t="s">
        <v>1259</v>
      </c>
      <c r="D565" s="67"/>
      <c r="E565" s="86" t="s">
        <v>1033</v>
      </c>
      <c r="F565" s="86"/>
      <c r="G565" s="86"/>
      <c r="H565" s="86"/>
      <c r="I565" s="86" t="s">
        <v>1880</v>
      </c>
      <c r="J565" s="67"/>
      <c r="K565" s="86"/>
      <c r="L565" s="86"/>
      <c r="M565" s="86"/>
      <c r="N565" s="87"/>
      <c r="O565" s="75"/>
    </row>
    <row r="566" spans="1:15" ht="15" customHeight="1" thickBot="1">
      <c r="A566" s="93" t="s">
        <v>1075</v>
      </c>
      <c r="B566" s="97" t="s">
        <v>1872</v>
      </c>
      <c r="C566" s="94"/>
      <c r="D566" s="94"/>
      <c r="E566" s="94"/>
      <c r="F566" s="94"/>
      <c r="G566" s="94"/>
      <c r="H566" s="94"/>
      <c r="I566" s="94"/>
      <c r="J566" s="94"/>
      <c r="K566" s="94"/>
      <c r="L566" s="94"/>
      <c r="M566" s="94"/>
      <c r="N566" s="95"/>
      <c r="O566" s="75"/>
    </row>
    <row r="567" spans="1:15" ht="15" customHeight="1" thickBot="1">
      <c r="A567" s="79" t="s">
        <v>1037</v>
      </c>
      <c r="B567" s="96" t="s">
        <v>1881</v>
      </c>
      <c r="C567" s="80" t="s">
        <v>1262</v>
      </c>
      <c r="D567" s="80"/>
      <c r="E567" s="80"/>
      <c r="F567" s="80"/>
      <c r="G567" s="80"/>
      <c r="H567" s="80"/>
      <c r="I567" s="80" t="s">
        <v>1873</v>
      </c>
      <c r="J567" s="80"/>
      <c r="K567" s="80"/>
      <c r="L567" s="80"/>
      <c r="M567" s="80"/>
      <c r="N567" s="81"/>
      <c r="O567" s="75"/>
    </row>
    <row r="568" spans="1:15" ht="15" customHeight="1">
      <c r="A568" s="84" t="s">
        <v>1263</v>
      </c>
      <c r="B568" s="67" t="s">
        <v>643</v>
      </c>
      <c r="C568" s="67" t="s">
        <v>1882</v>
      </c>
      <c r="D568" s="67"/>
      <c r="E568" s="86" t="s">
        <v>1033</v>
      </c>
      <c r="F568" s="86"/>
      <c r="G568" s="86" t="s">
        <v>1043</v>
      </c>
      <c r="H568" s="86"/>
      <c r="I568" s="100" t="s">
        <v>1815</v>
      </c>
      <c r="J568" s="67"/>
      <c r="K568" s="86"/>
      <c r="L568" s="86"/>
      <c r="M568" s="86"/>
      <c r="N568" s="87"/>
      <c r="O568" s="75"/>
    </row>
    <row r="569" spans="1:15" ht="15" customHeight="1">
      <c r="A569" s="84" t="s">
        <v>83</v>
      </c>
      <c r="B569" s="67" t="s">
        <v>645</v>
      </c>
      <c r="C569" s="67" t="s">
        <v>1265</v>
      </c>
      <c r="D569" s="67"/>
      <c r="E569" s="86" t="s">
        <v>1033</v>
      </c>
      <c r="F569" s="86"/>
      <c r="G569" s="86"/>
      <c r="H569" s="86"/>
      <c r="I569" s="86" t="s">
        <v>1883</v>
      </c>
      <c r="J569" s="67"/>
      <c r="K569" s="86"/>
      <c r="L569" s="86"/>
      <c r="M569" s="86"/>
      <c r="N569" s="87"/>
      <c r="O569" s="75"/>
    </row>
    <row r="570" spans="1:15" ht="15" customHeight="1">
      <c r="A570" s="84" t="s">
        <v>1267</v>
      </c>
      <c r="B570" s="67" t="s">
        <v>646</v>
      </c>
      <c r="C570" s="67" t="s">
        <v>1884</v>
      </c>
      <c r="D570" s="67"/>
      <c r="E570" s="86" t="s">
        <v>1033</v>
      </c>
      <c r="F570" s="86"/>
      <c r="G570" s="86" t="s">
        <v>1043</v>
      </c>
      <c r="H570" s="86"/>
      <c r="I570" s="86" t="s">
        <v>1885</v>
      </c>
      <c r="J570" s="67"/>
      <c r="K570" s="86"/>
      <c r="L570" s="86"/>
      <c r="M570" s="86"/>
      <c r="N570" s="87"/>
      <c r="O570" s="75"/>
    </row>
    <row r="571" spans="1:15" ht="15" customHeight="1">
      <c r="A571" s="84" t="s">
        <v>83</v>
      </c>
      <c r="B571" s="67" t="s">
        <v>648</v>
      </c>
      <c r="C571" s="67" t="s">
        <v>1270</v>
      </c>
      <c r="D571" s="67"/>
      <c r="E571" s="86" t="s">
        <v>1033</v>
      </c>
      <c r="F571" s="86"/>
      <c r="G571" s="86"/>
      <c r="H571" s="86"/>
      <c r="I571" s="86" t="s">
        <v>1886</v>
      </c>
      <c r="J571" s="67"/>
      <c r="K571" s="86"/>
      <c r="L571" s="86"/>
      <c r="M571" s="86"/>
      <c r="N571" s="87"/>
      <c r="O571" s="75"/>
    </row>
    <row r="572" spans="1:15" ht="15" customHeight="1">
      <c r="A572" s="84" t="s">
        <v>1267</v>
      </c>
      <c r="B572" s="67" t="s">
        <v>649</v>
      </c>
      <c r="C572" s="67" t="s">
        <v>1887</v>
      </c>
      <c r="D572" s="67"/>
      <c r="E572" s="86" t="s">
        <v>1033</v>
      </c>
      <c r="F572" s="86"/>
      <c r="G572" s="86" t="s">
        <v>1043</v>
      </c>
      <c r="H572" s="86"/>
      <c r="I572" s="86" t="s">
        <v>1888</v>
      </c>
      <c r="J572" s="67"/>
      <c r="K572" s="86"/>
      <c r="L572" s="86"/>
      <c r="M572" s="86"/>
      <c r="N572" s="87"/>
      <c r="O572" s="75" t="s">
        <v>1125</v>
      </c>
    </row>
    <row r="573" spans="1:15" ht="15" customHeight="1">
      <c r="A573" s="84" t="s">
        <v>83</v>
      </c>
      <c r="B573" s="67" t="s">
        <v>651</v>
      </c>
      <c r="C573" s="67" t="s">
        <v>1274</v>
      </c>
      <c r="D573" s="67"/>
      <c r="E573" s="86" t="s">
        <v>1033</v>
      </c>
      <c r="F573" s="86"/>
      <c r="G573" s="86"/>
      <c r="H573" s="86"/>
      <c r="I573" s="86" t="s">
        <v>1889</v>
      </c>
      <c r="J573" s="67"/>
      <c r="K573" s="86"/>
      <c r="L573" s="86"/>
      <c r="M573" s="86"/>
      <c r="N573" s="87"/>
      <c r="O573" s="75"/>
    </row>
    <row r="574" spans="1:15" ht="15" customHeight="1">
      <c r="A574" s="84" t="s">
        <v>1263</v>
      </c>
      <c r="B574" s="67" t="s">
        <v>652</v>
      </c>
      <c r="C574" s="67" t="s">
        <v>1890</v>
      </c>
      <c r="D574" s="67"/>
      <c r="E574" s="86" t="s">
        <v>1033</v>
      </c>
      <c r="F574" s="86"/>
      <c r="G574" s="86" t="s">
        <v>1043</v>
      </c>
      <c r="H574" s="86"/>
      <c r="I574" s="100" t="s">
        <v>1815</v>
      </c>
      <c r="J574" s="67"/>
      <c r="K574" s="86"/>
      <c r="L574" s="86"/>
      <c r="M574" s="86"/>
      <c r="N574" s="87"/>
      <c r="O574" s="75"/>
    </row>
    <row r="575" spans="1:15" ht="15" customHeight="1">
      <c r="A575" s="84" t="s">
        <v>83</v>
      </c>
      <c r="B575" s="67" t="s">
        <v>1891</v>
      </c>
      <c r="C575" s="67" t="s">
        <v>1892</v>
      </c>
      <c r="D575" s="67"/>
      <c r="E575" s="86" t="s">
        <v>1033</v>
      </c>
      <c r="F575" s="86"/>
      <c r="G575" s="86"/>
      <c r="H575" s="86"/>
      <c r="I575" s="86" t="s">
        <v>1893</v>
      </c>
      <c r="J575" s="67"/>
      <c r="K575" s="86"/>
      <c r="L575" s="86"/>
      <c r="M575" s="86"/>
      <c r="N575" s="87"/>
      <c r="O575" s="75"/>
    </row>
    <row r="576" spans="1:15" ht="15" customHeight="1">
      <c r="A576" s="84" t="s">
        <v>1894</v>
      </c>
      <c r="B576" s="67" t="s">
        <v>654</v>
      </c>
      <c r="C576" s="67" t="s">
        <v>1281</v>
      </c>
      <c r="D576" s="67" t="s">
        <v>1282</v>
      </c>
      <c r="E576" s="86" t="s">
        <v>1033</v>
      </c>
      <c r="F576" s="86"/>
      <c r="G576" s="86"/>
      <c r="H576" s="86"/>
      <c r="I576" s="100" t="s">
        <v>1815</v>
      </c>
      <c r="J576" s="67"/>
      <c r="K576" s="86"/>
      <c r="L576" s="86"/>
      <c r="M576" s="86"/>
      <c r="N576" s="87"/>
      <c r="O576" s="75"/>
    </row>
    <row r="577" spans="1:37" ht="15" customHeight="1">
      <c r="A577" s="84" t="s">
        <v>1894</v>
      </c>
      <c r="B577" s="67" t="s">
        <v>657</v>
      </c>
      <c r="C577" s="67" t="s">
        <v>1283</v>
      </c>
      <c r="D577" s="67" t="s">
        <v>1282</v>
      </c>
      <c r="E577" s="86" t="s">
        <v>1033</v>
      </c>
      <c r="F577" s="86"/>
      <c r="G577" s="86"/>
      <c r="H577" s="86"/>
      <c r="I577" s="100" t="s">
        <v>1815</v>
      </c>
      <c r="J577" s="67"/>
      <c r="K577" s="86"/>
      <c r="L577" s="86"/>
      <c r="M577" s="86"/>
      <c r="N577" s="87"/>
      <c r="O577" s="75"/>
    </row>
    <row r="578" spans="1:37" ht="15" customHeight="1">
      <c r="A578" s="84" t="s">
        <v>1284</v>
      </c>
      <c r="B578" s="67" t="s">
        <v>658</v>
      </c>
      <c r="C578" s="67" t="s">
        <v>1285</v>
      </c>
      <c r="D578" s="67"/>
      <c r="E578" s="86" t="s">
        <v>1033</v>
      </c>
      <c r="F578" s="86"/>
      <c r="G578" s="86" t="s">
        <v>1043</v>
      </c>
      <c r="H578" s="86"/>
      <c r="I578" s="100" t="s">
        <v>1815</v>
      </c>
      <c r="J578" s="67"/>
      <c r="K578" s="86"/>
      <c r="L578" s="86"/>
      <c r="M578" s="86"/>
      <c r="N578" s="87"/>
      <c r="O578" s="75"/>
    </row>
    <row r="579" spans="1:37" ht="15" customHeight="1">
      <c r="A579" s="84" t="s">
        <v>1894</v>
      </c>
      <c r="B579" s="67" t="s">
        <v>659</v>
      </c>
      <c r="C579" s="67" t="s">
        <v>1286</v>
      </c>
      <c r="D579" s="67" t="s">
        <v>1282</v>
      </c>
      <c r="E579" s="86" t="s">
        <v>1033</v>
      </c>
      <c r="F579" s="86"/>
      <c r="G579" s="86"/>
      <c r="H579" s="86"/>
      <c r="I579" s="101" t="s">
        <v>1895</v>
      </c>
      <c r="J579" s="67"/>
      <c r="K579" s="86"/>
      <c r="L579" s="86"/>
      <c r="M579" s="86"/>
      <c r="N579" s="87"/>
      <c r="O579" s="75"/>
    </row>
    <row r="580" spans="1:37" ht="15" customHeight="1">
      <c r="A580" s="84" t="s">
        <v>83</v>
      </c>
      <c r="B580" s="67" t="s">
        <v>660</v>
      </c>
      <c r="C580" s="67" t="s">
        <v>1288</v>
      </c>
      <c r="D580" s="67"/>
      <c r="E580" s="86" t="s">
        <v>1033</v>
      </c>
      <c r="F580" s="86"/>
      <c r="G580" s="86"/>
      <c r="H580" s="86"/>
      <c r="I580" s="86" t="s">
        <v>1896</v>
      </c>
      <c r="J580" s="67"/>
      <c r="K580" s="86"/>
      <c r="L580" s="86"/>
      <c r="M580" s="86"/>
      <c r="N580" s="87"/>
      <c r="O580" s="75"/>
    </row>
    <row r="581" spans="1:37" ht="15" customHeight="1">
      <c r="A581" s="84" t="s">
        <v>1290</v>
      </c>
      <c r="B581" s="67" t="s">
        <v>661</v>
      </c>
      <c r="C581" s="67" t="s">
        <v>1291</v>
      </c>
      <c r="D581" s="67"/>
      <c r="E581" s="86" t="s">
        <v>1033</v>
      </c>
      <c r="F581" s="86"/>
      <c r="G581" s="86"/>
      <c r="H581" s="86"/>
      <c r="I581" s="86" t="s">
        <v>1895</v>
      </c>
      <c r="J581" s="67"/>
      <c r="K581" s="86" t="s">
        <v>1252</v>
      </c>
      <c r="L581" s="86" t="s">
        <v>1253</v>
      </c>
      <c r="M581" s="86"/>
      <c r="N581" s="87"/>
      <c r="O581" s="75"/>
    </row>
    <row r="582" spans="1:37" ht="15" customHeight="1" thickBot="1">
      <c r="A582" s="84" t="s">
        <v>83</v>
      </c>
      <c r="B582" s="67" t="s">
        <v>662</v>
      </c>
      <c r="C582" s="67" t="s">
        <v>1292</v>
      </c>
      <c r="D582" s="67"/>
      <c r="E582" s="86" t="s">
        <v>1033</v>
      </c>
      <c r="F582" s="86"/>
      <c r="G582" s="86"/>
      <c r="H582" s="86"/>
      <c r="I582" s="86" t="s">
        <v>1897</v>
      </c>
      <c r="J582" s="67"/>
      <c r="K582" s="86"/>
      <c r="L582" s="86"/>
      <c r="M582" s="86"/>
      <c r="N582" s="87"/>
      <c r="O582" s="75"/>
    </row>
    <row r="583" spans="1:37" ht="15" customHeight="1" thickBot="1">
      <c r="A583" s="93" t="s">
        <v>1075</v>
      </c>
      <c r="B583" s="97" t="s">
        <v>1881</v>
      </c>
      <c r="C583" s="94"/>
      <c r="D583" s="94"/>
      <c r="E583" s="94"/>
      <c r="F583" s="94"/>
      <c r="G583" s="94"/>
      <c r="H583" s="94"/>
      <c r="I583" s="94"/>
      <c r="J583" s="94"/>
      <c r="K583" s="94"/>
      <c r="L583" s="94"/>
      <c r="M583" s="94"/>
      <c r="N583" s="95"/>
      <c r="O583" s="75"/>
    </row>
    <row r="584" spans="1:37" s="83" customFormat="1" ht="20.149999999999999" customHeight="1" thickBot="1">
      <c r="A584" s="93" t="s">
        <v>1075</v>
      </c>
      <c r="B584" s="94" t="s">
        <v>1813</v>
      </c>
      <c r="C584" s="94" t="s">
        <v>1814</v>
      </c>
      <c r="D584" s="94"/>
      <c r="E584" s="94"/>
      <c r="F584" s="94"/>
      <c r="G584" s="94"/>
      <c r="H584" s="94"/>
      <c r="I584" s="94"/>
      <c r="J584" s="94"/>
      <c r="K584" s="94"/>
      <c r="L584" s="94"/>
      <c r="M584" s="94"/>
      <c r="N584" s="95"/>
      <c r="O584" s="75"/>
      <c r="P584" s="71"/>
      <c r="Q584" s="71"/>
      <c r="R584" s="71"/>
      <c r="S584" s="71"/>
      <c r="T584" s="71"/>
      <c r="U584" s="71"/>
      <c r="V584" s="71"/>
      <c r="W584" s="71"/>
      <c r="X584" s="71"/>
      <c r="Y584" s="71"/>
      <c r="Z584" s="71"/>
      <c r="AA584" s="71"/>
      <c r="AB584" s="71"/>
      <c r="AC584" s="71"/>
      <c r="AK584" s="71"/>
    </row>
    <row r="585" spans="1:37" s="83" customFormat="1" ht="20.149999999999999" customHeight="1" thickBot="1">
      <c r="A585" s="79" t="s">
        <v>1037</v>
      </c>
      <c r="B585" s="96" t="s">
        <v>1898</v>
      </c>
      <c r="C585" s="80" t="s">
        <v>1899</v>
      </c>
      <c r="D585" s="80"/>
      <c r="E585" s="80"/>
      <c r="F585" s="80"/>
      <c r="G585" s="80"/>
      <c r="H585" s="80"/>
      <c r="I585" s="80" t="s">
        <v>1900</v>
      </c>
      <c r="J585" s="80"/>
      <c r="K585" s="80"/>
      <c r="L585" s="80"/>
      <c r="M585" s="80"/>
      <c r="N585" s="81"/>
      <c r="O585" s="75"/>
      <c r="P585" s="71"/>
      <c r="Q585" s="71"/>
      <c r="R585" s="71"/>
      <c r="S585" s="71"/>
      <c r="T585" s="71"/>
      <c r="U585" s="71"/>
      <c r="V585" s="71"/>
      <c r="W585" s="71"/>
      <c r="X585" s="71"/>
      <c r="Y585" s="71"/>
      <c r="Z585" s="71"/>
      <c r="AA585" s="71"/>
      <c r="AB585" s="71"/>
      <c r="AC585" s="71"/>
      <c r="AK585" s="71"/>
    </row>
    <row r="586" spans="1:37" s="83" customFormat="1" ht="20.149999999999999" customHeight="1" thickBot="1">
      <c r="A586" s="84" t="s">
        <v>1102</v>
      </c>
      <c r="B586" s="67" t="s">
        <v>1901</v>
      </c>
      <c r="C586" s="67" t="s">
        <v>1902</v>
      </c>
      <c r="D586" s="67"/>
      <c r="E586" s="67"/>
      <c r="F586" s="67"/>
      <c r="G586" s="67"/>
      <c r="H586" s="67"/>
      <c r="I586" s="67"/>
      <c r="J586" s="67"/>
      <c r="K586" s="67"/>
      <c r="L586" s="67"/>
      <c r="M586" s="67"/>
      <c r="N586" s="67"/>
      <c r="O586" s="75"/>
      <c r="P586" s="71"/>
      <c r="Q586" s="71"/>
      <c r="R586" s="71"/>
      <c r="S586" s="71"/>
      <c r="T586" s="71"/>
      <c r="U586" s="71"/>
      <c r="V586" s="71"/>
      <c r="W586" s="71"/>
      <c r="X586" s="71"/>
      <c r="Y586" s="71"/>
      <c r="Z586" s="71"/>
      <c r="AA586" s="71"/>
      <c r="AB586" s="71"/>
      <c r="AC586" s="71"/>
      <c r="AK586" s="71"/>
    </row>
    <row r="587" spans="1:37" ht="15" customHeight="1" thickBot="1">
      <c r="A587" s="79" t="s">
        <v>1037</v>
      </c>
      <c r="B587" s="96" t="s">
        <v>1903</v>
      </c>
      <c r="C587" s="80" t="s">
        <v>1904</v>
      </c>
      <c r="D587" s="80"/>
      <c r="E587" s="80"/>
      <c r="F587" s="80"/>
      <c r="G587" s="80"/>
      <c r="H587" s="80"/>
      <c r="I587" s="80" t="s">
        <v>1905</v>
      </c>
      <c r="J587" s="80"/>
      <c r="K587" s="80"/>
      <c r="L587" s="80"/>
      <c r="M587" s="80"/>
      <c r="N587" s="81"/>
      <c r="O587" s="75"/>
    </row>
    <row r="588" spans="1:37" ht="15" customHeight="1">
      <c r="A588" s="84" t="s">
        <v>1073</v>
      </c>
      <c r="B588" s="67" t="s">
        <v>1906</v>
      </c>
      <c r="C588" s="67" t="s">
        <v>1907</v>
      </c>
      <c r="D588" s="67"/>
      <c r="E588" s="86" t="s">
        <v>1033</v>
      </c>
      <c r="F588" s="86"/>
      <c r="G588" s="86" t="s">
        <v>1043</v>
      </c>
      <c r="H588" s="86"/>
      <c r="I588" s="86"/>
      <c r="J588" s="67"/>
      <c r="K588" s="86"/>
      <c r="L588" s="86"/>
      <c r="M588" s="86"/>
      <c r="N588" s="87"/>
      <c r="O588" s="75"/>
    </row>
    <row r="589" spans="1:37" ht="15" customHeight="1">
      <c r="A589" s="84" t="s">
        <v>83</v>
      </c>
      <c r="B589" s="67" t="s">
        <v>1908</v>
      </c>
      <c r="C589" s="67" t="s">
        <v>1909</v>
      </c>
      <c r="D589" s="67"/>
      <c r="E589" s="86" t="s">
        <v>1033</v>
      </c>
      <c r="F589" s="86"/>
      <c r="G589" s="86" t="s">
        <v>1043</v>
      </c>
      <c r="H589" s="86"/>
      <c r="I589" s="86" t="s">
        <v>1910</v>
      </c>
      <c r="J589" s="67"/>
      <c r="K589" s="86"/>
      <c r="L589" s="86"/>
      <c r="M589" s="86"/>
      <c r="N589" s="87"/>
      <c r="O589" s="75"/>
    </row>
    <row r="590" spans="1:37" ht="15" customHeight="1">
      <c r="A590" s="84" t="s">
        <v>1112</v>
      </c>
      <c r="B590" s="67" t="s">
        <v>1911</v>
      </c>
      <c r="C590" s="67" t="s">
        <v>1912</v>
      </c>
      <c r="D590" s="67"/>
      <c r="E590" s="86" t="s">
        <v>1033</v>
      </c>
      <c r="F590" s="86"/>
      <c r="G590" s="86"/>
      <c r="H590" s="86"/>
      <c r="I590" s="86" t="s">
        <v>1910</v>
      </c>
      <c r="J590" s="67"/>
      <c r="K590" s="85" t="s">
        <v>1116</v>
      </c>
      <c r="L590" s="85" t="s">
        <v>1117</v>
      </c>
      <c r="M590" s="86"/>
      <c r="N590" s="87"/>
      <c r="O590" s="75"/>
    </row>
    <row r="591" spans="1:37" ht="15" customHeight="1">
      <c r="A591" s="84" t="s">
        <v>121</v>
      </c>
      <c r="B591" s="67" t="s">
        <v>1913</v>
      </c>
      <c r="C591" s="67" t="s">
        <v>1119</v>
      </c>
      <c r="D591" s="67"/>
      <c r="E591" s="86"/>
      <c r="F591" s="86"/>
      <c r="G591" s="86"/>
      <c r="H591" s="86"/>
      <c r="I591" s="86"/>
      <c r="J591" s="67"/>
      <c r="K591" s="86"/>
      <c r="L591" s="86"/>
      <c r="M591" s="86" t="s">
        <v>1914</v>
      </c>
      <c r="N591" s="87"/>
      <c r="O591" s="75"/>
    </row>
    <row r="592" spans="1:37" ht="15" customHeight="1">
      <c r="A592" s="84" t="s">
        <v>119</v>
      </c>
      <c r="B592" s="67" t="s">
        <v>1915</v>
      </c>
      <c r="C592" s="67" t="s">
        <v>1916</v>
      </c>
      <c r="D592" s="67"/>
      <c r="E592" s="86" t="s">
        <v>1033</v>
      </c>
      <c r="F592" s="86"/>
      <c r="G592" s="86"/>
      <c r="H592" s="86"/>
      <c r="I592" s="86"/>
      <c r="J592" s="67"/>
      <c r="K592" s="85" t="s">
        <v>1116</v>
      </c>
      <c r="L592" s="85" t="s">
        <v>1117</v>
      </c>
      <c r="M592" s="86"/>
      <c r="N592" s="87"/>
      <c r="O592" s="75"/>
    </row>
    <row r="593" spans="1:15" ht="15" customHeight="1">
      <c r="A593" s="84" t="s">
        <v>121</v>
      </c>
      <c r="B593" s="67" t="s">
        <v>1917</v>
      </c>
      <c r="C593" s="67" t="s">
        <v>1119</v>
      </c>
      <c r="D593" s="67"/>
      <c r="E593" s="86"/>
      <c r="F593" s="86"/>
      <c r="G593" s="86"/>
      <c r="H593" s="86"/>
      <c r="I593" s="86"/>
      <c r="J593" s="67"/>
      <c r="K593" s="86"/>
      <c r="L593" s="86"/>
      <c r="M593" s="86" t="s">
        <v>1918</v>
      </c>
      <c r="N593" s="87"/>
      <c r="O593" s="75"/>
    </row>
    <row r="594" spans="1:15" ht="15" customHeight="1">
      <c r="A594" s="84" t="s">
        <v>119</v>
      </c>
      <c r="B594" s="67" t="s">
        <v>1919</v>
      </c>
      <c r="C594" s="67" t="s">
        <v>1920</v>
      </c>
      <c r="D594" s="67"/>
      <c r="E594" s="86" t="s">
        <v>1033</v>
      </c>
      <c r="F594" s="86"/>
      <c r="G594" s="86"/>
      <c r="H594" s="86"/>
      <c r="I594" s="86"/>
      <c r="J594" s="67"/>
      <c r="K594" s="85" t="s">
        <v>1116</v>
      </c>
      <c r="L594" s="85" t="s">
        <v>1117</v>
      </c>
      <c r="M594" s="86"/>
      <c r="N594" s="87"/>
      <c r="O594" s="75"/>
    </row>
    <row r="595" spans="1:15" ht="15" customHeight="1">
      <c r="A595" s="84" t="s">
        <v>121</v>
      </c>
      <c r="B595" s="67" t="s">
        <v>1921</v>
      </c>
      <c r="C595" s="67" t="s">
        <v>1316</v>
      </c>
      <c r="D595" s="67"/>
      <c r="E595" s="86"/>
      <c r="F595" s="86"/>
      <c r="G595" s="86"/>
      <c r="H595" s="86"/>
      <c r="I595" s="86"/>
      <c r="J595" s="67"/>
      <c r="K595" s="86"/>
      <c r="L595" s="86"/>
      <c r="M595" s="86" t="s">
        <v>1922</v>
      </c>
      <c r="N595" s="87"/>
      <c r="O595" s="75"/>
    </row>
    <row r="596" spans="1:15" ht="15" customHeight="1">
      <c r="A596" s="84" t="s">
        <v>119</v>
      </c>
      <c r="B596" s="67" t="s">
        <v>1923</v>
      </c>
      <c r="C596" s="67" t="s">
        <v>1924</v>
      </c>
      <c r="D596" s="67"/>
      <c r="E596" s="86" t="s">
        <v>1033</v>
      </c>
      <c r="F596" s="86"/>
      <c r="G596" s="86"/>
      <c r="H596" s="86"/>
      <c r="I596" s="86"/>
      <c r="J596" s="67"/>
      <c r="K596" s="85" t="s">
        <v>1116</v>
      </c>
      <c r="L596" s="85" t="s">
        <v>1117</v>
      </c>
      <c r="M596" s="86"/>
      <c r="N596" s="87"/>
      <c r="O596" s="75"/>
    </row>
    <row r="597" spans="1:15" ht="15" customHeight="1" thickBot="1">
      <c r="A597" s="84" t="s">
        <v>119</v>
      </c>
      <c r="B597" s="67" t="s">
        <v>1925</v>
      </c>
      <c r="C597" s="67" t="s">
        <v>1926</v>
      </c>
      <c r="D597" s="67"/>
      <c r="E597" s="86" t="s">
        <v>1033</v>
      </c>
      <c r="F597" s="86"/>
      <c r="G597" s="86"/>
      <c r="H597" s="86"/>
      <c r="I597" s="86"/>
      <c r="J597" s="67"/>
      <c r="K597" s="85" t="s">
        <v>1116</v>
      </c>
      <c r="L597" s="85" t="s">
        <v>1117</v>
      </c>
      <c r="M597" s="86"/>
      <c r="N597" s="87"/>
      <c r="O597" s="75"/>
    </row>
    <row r="598" spans="1:15" ht="15" customHeight="1" thickBot="1">
      <c r="A598" s="93" t="s">
        <v>1075</v>
      </c>
      <c r="B598" s="97" t="s">
        <v>1903</v>
      </c>
      <c r="C598" s="94"/>
      <c r="D598" s="94"/>
      <c r="E598" s="94"/>
      <c r="F598" s="94"/>
      <c r="G598" s="94"/>
      <c r="H598" s="94"/>
      <c r="I598" s="94"/>
      <c r="J598" s="94"/>
      <c r="K598" s="94"/>
      <c r="L598" s="94"/>
      <c r="M598" s="94"/>
      <c r="N598" s="95"/>
      <c r="O598" s="75"/>
    </row>
    <row r="599" spans="1:15" ht="15" customHeight="1" thickBot="1">
      <c r="A599" s="79" t="s">
        <v>1037</v>
      </c>
      <c r="B599" s="96" t="s">
        <v>1927</v>
      </c>
      <c r="C599" s="80" t="s">
        <v>1928</v>
      </c>
      <c r="D599" s="80"/>
      <c r="E599" s="80"/>
      <c r="F599" s="80"/>
      <c r="G599" s="80"/>
      <c r="H599" s="80"/>
      <c r="I599" s="80" t="s">
        <v>1929</v>
      </c>
      <c r="J599" s="80"/>
      <c r="K599" s="80"/>
      <c r="L599" s="80"/>
      <c r="M599" s="80"/>
      <c r="N599" s="81"/>
      <c r="O599" s="75"/>
    </row>
    <row r="600" spans="1:15" ht="15" customHeight="1">
      <c r="A600" s="84" t="s">
        <v>1073</v>
      </c>
      <c r="B600" s="67" t="s">
        <v>710</v>
      </c>
      <c r="C600" s="67" t="s">
        <v>1930</v>
      </c>
      <c r="D600" s="67"/>
      <c r="E600" s="86" t="s">
        <v>1033</v>
      </c>
      <c r="F600" s="86"/>
      <c r="G600" s="86" t="s">
        <v>1043</v>
      </c>
      <c r="H600" s="86"/>
      <c r="I600" s="86"/>
      <c r="J600" s="67"/>
      <c r="K600" s="86"/>
      <c r="L600" s="86"/>
      <c r="M600" s="86"/>
      <c r="N600" s="87"/>
      <c r="O600" s="75"/>
    </row>
    <row r="601" spans="1:15" ht="15" customHeight="1">
      <c r="A601" s="84" t="s">
        <v>83</v>
      </c>
      <c r="B601" s="67" t="s">
        <v>712</v>
      </c>
      <c r="C601" s="67" t="s">
        <v>1931</v>
      </c>
      <c r="D601" s="67"/>
      <c r="E601" s="86" t="s">
        <v>1033</v>
      </c>
      <c r="F601" s="86"/>
      <c r="G601" s="86" t="s">
        <v>1043</v>
      </c>
      <c r="H601" s="86"/>
      <c r="I601" s="86" t="s">
        <v>1932</v>
      </c>
      <c r="J601" s="67"/>
      <c r="K601" s="86"/>
      <c r="L601" s="86"/>
      <c r="M601" s="86"/>
      <c r="N601" s="87"/>
      <c r="O601" s="75"/>
    </row>
    <row r="602" spans="1:15" ht="15" customHeight="1">
      <c r="A602" s="84" t="s">
        <v>1112</v>
      </c>
      <c r="B602" s="67" t="s">
        <v>1933</v>
      </c>
      <c r="C602" s="67" t="s">
        <v>1934</v>
      </c>
      <c r="D602" s="67"/>
      <c r="E602" s="86" t="s">
        <v>1033</v>
      </c>
      <c r="F602" s="86"/>
      <c r="G602" s="86"/>
      <c r="H602" s="86"/>
      <c r="I602" s="86" t="s">
        <v>1932</v>
      </c>
      <c r="J602" s="67"/>
      <c r="K602" s="85" t="s">
        <v>1116</v>
      </c>
      <c r="L602" s="85" t="s">
        <v>1117</v>
      </c>
      <c r="M602" s="86"/>
      <c r="N602" s="87"/>
      <c r="O602" s="75"/>
    </row>
    <row r="603" spans="1:15" ht="15" customHeight="1">
      <c r="A603" s="84" t="s">
        <v>121</v>
      </c>
      <c r="B603" s="67" t="s">
        <v>1935</v>
      </c>
      <c r="C603" s="67" t="s">
        <v>1119</v>
      </c>
      <c r="D603" s="67"/>
      <c r="E603" s="86"/>
      <c r="F603" s="86"/>
      <c r="G603" s="86"/>
      <c r="H603" s="86"/>
      <c r="I603" s="86"/>
      <c r="J603" s="67"/>
      <c r="K603" s="86"/>
      <c r="L603" s="86"/>
      <c r="M603" s="86" t="s">
        <v>1936</v>
      </c>
      <c r="N603" s="87"/>
      <c r="O603" s="75"/>
    </row>
    <row r="604" spans="1:15" ht="15" customHeight="1">
      <c r="A604" s="84" t="s">
        <v>119</v>
      </c>
      <c r="B604" s="67" t="s">
        <v>714</v>
      </c>
      <c r="C604" s="67" t="s">
        <v>1937</v>
      </c>
      <c r="D604" s="67"/>
      <c r="E604" s="86" t="s">
        <v>1033</v>
      </c>
      <c r="F604" s="86"/>
      <c r="G604" s="86"/>
      <c r="H604" s="86"/>
      <c r="I604" s="86"/>
      <c r="J604" s="67"/>
      <c r="K604" s="85" t="s">
        <v>1116</v>
      </c>
      <c r="L604" s="85" t="s">
        <v>1117</v>
      </c>
      <c r="M604" s="86"/>
      <c r="N604" s="87"/>
      <c r="O604" s="75"/>
    </row>
    <row r="605" spans="1:15" ht="15" customHeight="1">
      <c r="A605" s="84" t="s">
        <v>121</v>
      </c>
      <c r="B605" s="67" t="s">
        <v>717</v>
      </c>
      <c r="C605" s="67" t="s">
        <v>1119</v>
      </c>
      <c r="D605" s="67"/>
      <c r="E605" s="86"/>
      <c r="F605" s="86"/>
      <c r="G605" s="86"/>
      <c r="H605" s="86"/>
      <c r="I605" s="86"/>
      <c r="J605" s="67"/>
      <c r="K605" s="86"/>
      <c r="L605" s="86"/>
      <c r="M605" s="86" t="s">
        <v>1938</v>
      </c>
      <c r="N605" s="87"/>
      <c r="O605" s="75"/>
    </row>
    <row r="606" spans="1:15" ht="15" customHeight="1">
      <c r="A606" s="84" t="s">
        <v>119</v>
      </c>
      <c r="B606" s="67" t="s">
        <v>1939</v>
      </c>
      <c r="C606" s="67" t="s">
        <v>1940</v>
      </c>
      <c r="D606" s="67"/>
      <c r="E606" s="86" t="s">
        <v>1033</v>
      </c>
      <c r="F606" s="86"/>
      <c r="G606" s="86"/>
      <c r="H606" s="86"/>
      <c r="I606" s="86"/>
      <c r="J606" s="67"/>
      <c r="K606" s="85" t="s">
        <v>1116</v>
      </c>
      <c r="L606" s="85" t="s">
        <v>1117</v>
      </c>
      <c r="M606" s="86"/>
      <c r="N606" s="87"/>
      <c r="O606" s="75" t="s">
        <v>1125</v>
      </c>
    </row>
    <row r="607" spans="1:15" ht="15" customHeight="1">
      <c r="A607" s="84" t="s">
        <v>121</v>
      </c>
      <c r="B607" s="67" t="s">
        <v>1941</v>
      </c>
      <c r="C607" s="67" t="s">
        <v>1316</v>
      </c>
      <c r="D607" s="67"/>
      <c r="E607" s="86"/>
      <c r="F607" s="86"/>
      <c r="G607" s="86"/>
      <c r="H607" s="86"/>
      <c r="I607" s="86"/>
      <c r="J607" s="67"/>
      <c r="K607" s="86"/>
      <c r="L607" s="86"/>
      <c r="M607" s="86" t="s">
        <v>1942</v>
      </c>
      <c r="N607" s="87"/>
      <c r="O607" s="75"/>
    </row>
    <row r="608" spans="1:15" ht="15" customHeight="1">
      <c r="A608" s="84" t="s">
        <v>119</v>
      </c>
      <c r="B608" s="67" t="s">
        <v>721</v>
      </c>
      <c r="C608" s="67" t="s">
        <v>1943</v>
      </c>
      <c r="D608" s="67"/>
      <c r="E608" s="86" t="s">
        <v>1033</v>
      </c>
      <c r="F608" s="86"/>
      <c r="G608" s="86"/>
      <c r="H608" s="86"/>
      <c r="I608" s="86"/>
      <c r="J608" s="67"/>
      <c r="K608" s="85" t="s">
        <v>1116</v>
      </c>
      <c r="L608" s="85" t="s">
        <v>1117</v>
      </c>
      <c r="M608" s="86"/>
      <c r="N608" s="87"/>
      <c r="O608" s="75" t="s">
        <v>1125</v>
      </c>
    </row>
    <row r="609" spans="1:15" ht="15" customHeight="1" thickBot="1">
      <c r="A609" s="84" t="s">
        <v>119</v>
      </c>
      <c r="B609" s="67" t="s">
        <v>723</v>
      </c>
      <c r="C609" s="67" t="s">
        <v>1944</v>
      </c>
      <c r="D609" s="67"/>
      <c r="E609" s="86" t="s">
        <v>1033</v>
      </c>
      <c r="F609" s="86"/>
      <c r="G609" s="86"/>
      <c r="H609" s="86"/>
      <c r="I609" s="86"/>
      <c r="J609" s="67"/>
      <c r="K609" s="85" t="s">
        <v>1116</v>
      </c>
      <c r="L609" s="85" t="s">
        <v>1117</v>
      </c>
      <c r="M609" s="86"/>
      <c r="N609" s="87"/>
      <c r="O609" s="75"/>
    </row>
    <row r="610" spans="1:15" ht="15" customHeight="1" thickBot="1">
      <c r="A610" s="93" t="s">
        <v>1075</v>
      </c>
      <c r="B610" s="97" t="s">
        <v>1927</v>
      </c>
      <c r="C610" s="94"/>
      <c r="D610" s="94"/>
      <c r="E610" s="94"/>
      <c r="F610" s="94"/>
      <c r="G610" s="94"/>
      <c r="H610" s="94"/>
      <c r="I610" s="94"/>
      <c r="J610" s="94"/>
      <c r="K610" s="94"/>
      <c r="L610" s="94"/>
      <c r="M610" s="94"/>
      <c r="N610" s="95"/>
      <c r="O610" s="75"/>
    </row>
    <row r="611" spans="1:15" ht="15" customHeight="1" thickBot="1">
      <c r="A611" s="79" t="s">
        <v>1037</v>
      </c>
      <c r="B611" s="96" t="s">
        <v>1945</v>
      </c>
      <c r="C611" s="80" t="s">
        <v>1245</v>
      </c>
      <c r="D611" s="80"/>
      <c r="E611" s="80"/>
      <c r="F611" s="80"/>
      <c r="G611" s="80"/>
      <c r="H611" s="80"/>
      <c r="I611" s="80" t="s">
        <v>1946</v>
      </c>
      <c r="J611" s="80"/>
      <c r="K611" s="80"/>
      <c r="L611" s="80"/>
      <c r="M611" s="80"/>
      <c r="N611" s="81"/>
      <c r="O611" s="75"/>
    </row>
    <row r="612" spans="1:15" ht="15" customHeight="1">
      <c r="A612" s="84" t="s">
        <v>1247</v>
      </c>
      <c r="B612" s="67" t="s">
        <v>726</v>
      </c>
      <c r="C612" s="67" t="s">
        <v>1947</v>
      </c>
      <c r="D612" s="67"/>
      <c r="E612" s="86" t="s">
        <v>1033</v>
      </c>
      <c r="F612" s="86"/>
      <c r="G612" s="86" t="s">
        <v>1043</v>
      </c>
      <c r="H612" s="86"/>
      <c r="I612" s="100" t="s">
        <v>1900</v>
      </c>
      <c r="J612" s="67"/>
      <c r="K612" s="86"/>
      <c r="L612" s="86"/>
      <c r="M612" s="86"/>
      <c r="N612" s="87"/>
      <c r="O612" s="75"/>
    </row>
    <row r="613" spans="1:15" ht="15" customHeight="1">
      <c r="A613" s="84" t="s">
        <v>1249</v>
      </c>
      <c r="B613" s="67" t="s">
        <v>728</v>
      </c>
      <c r="C613" s="67" t="s">
        <v>1948</v>
      </c>
      <c r="D613" s="67"/>
      <c r="E613" s="86" t="s">
        <v>1033</v>
      </c>
      <c r="F613" s="86"/>
      <c r="G613" s="86"/>
      <c r="H613" s="86"/>
      <c r="I613" s="86" t="s">
        <v>1949</v>
      </c>
      <c r="J613" s="67"/>
      <c r="K613" s="86" t="s">
        <v>1252</v>
      </c>
      <c r="L613" s="86" t="s">
        <v>1253</v>
      </c>
      <c r="M613" s="86"/>
      <c r="N613" s="87"/>
      <c r="O613" s="75"/>
    </row>
    <row r="614" spans="1:15" ht="15" customHeight="1">
      <c r="A614" s="84" t="s">
        <v>83</v>
      </c>
      <c r="B614" s="67" t="s">
        <v>730</v>
      </c>
      <c r="C614" s="67" t="s">
        <v>1254</v>
      </c>
      <c r="D614" s="67"/>
      <c r="E614" s="86" t="s">
        <v>1033</v>
      </c>
      <c r="F614" s="86"/>
      <c r="G614" s="86"/>
      <c r="H614" s="86"/>
      <c r="I614" s="86" t="s">
        <v>1950</v>
      </c>
      <c r="J614" s="67"/>
      <c r="K614" s="86"/>
      <c r="L614" s="86"/>
      <c r="M614" s="86"/>
      <c r="N614" s="87"/>
      <c r="O614" s="75"/>
    </row>
    <row r="615" spans="1:15" ht="15" customHeight="1">
      <c r="A615" s="84" t="s">
        <v>1256</v>
      </c>
      <c r="B615" s="67" t="s">
        <v>731</v>
      </c>
      <c r="C615" s="67" t="s">
        <v>1951</v>
      </c>
      <c r="D615" s="67"/>
      <c r="E615" s="86" t="s">
        <v>1033</v>
      </c>
      <c r="F615" s="86"/>
      <c r="G615" s="86"/>
      <c r="H615" s="86"/>
      <c r="I615" s="86" t="s">
        <v>1952</v>
      </c>
      <c r="J615" s="67"/>
      <c r="K615" s="86" t="s">
        <v>1252</v>
      </c>
      <c r="L615" s="86" t="s">
        <v>1253</v>
      </c>
      <c r="M615" s="86"/>
      <c r="N615" s="87"/>
      <c r="O615" s="75"/>
    </row>
    <row r="616" spans="1:15" ht="15" customHeight="1" thickBot="1">
      <c r="A616" s="84" t="s">
        <v>83</v>
      </c>
      <c r="B616" s="67" t="s">
        <v>733</v>
      </c>
      <c r="C616" s="67" t="s">
        <v>1259</v>
      </c>
      <c r="D616" s="67"/>
      <c r="E616" s="86" t="s">
        <v>1033</v>
      </c>
      <c r="F616" s="86"/>
      <c r="G616" s="86"/>
      <c r="H616" s="86"/>
      <c r="I616" s="86" t="s">
        <v>1953</v>
      </c>
      <c r="J616" s="67"/>
      <c r="K616" s="86"/>
      <c r="L616" s="86"/>
      <c r="M616" s="86"/>
      <c r="N616" s="87"/>
      <c r="O616" s="75"/>
    </row>
    <row r="617" spans="1:15" ht="15" customHeight="1" thickBot="1">
      <c r="A617" s="93" t="s">
        <v>1075</v>
      </c>
      <c r="B617" s="97" t="s">
        <v>1945</v>
      </c>
      <c r="C617" s="94"/>
      <c r="D617" s="94"/>
      <c r="E617" s="94"/>
      <c r="F617" s="94"/>
      <c r="G617" s="94"/>
      <c r="H617" s="94"/>
      <c r="I617" s="94"/>
      <c r="J617" s="94"/>
      <c r="K617" s="94"/>
      <c r="L617" s="94"/>
      <c r="M617" s="94"/>
      <c r="N617" s="95"/>
      <c r="O617" s="75"/>
    </row>
    <row r="618" spans="1:15" ht="15" customHeight="1" thickBot="1">
      <c r="A618" s="79" t="s">
        <v>1037</v>
      </c>
      <c r="B618" s="96" t="s">
        <v>1954</v>
      </c>
      <c r="C618" s="80" t="s">
        <v>1262</v>
      </c>
      <c r="D618" s="80"/>
      <c r="E618" s="80"/>
      <c r="F618" s="80"/>
      <c r="G618" s="80"/>
      <c r="H618" s="80"/>
      <c r="I618" s="80" t="s">
        <v>1946</v>
      </c>
      <c r="J618" s="80"/>
      <c r="K618" s="80"/>
      <c r="L618" s="80"/>
      <c r="M618" s="80"/>
      <c r="N618" s="81"/>
      <c r="O618" s="75"/>
    </row>
    <row r="619" spans="1:15" ht="15" customHeight="1">
      <c r="A619" s="84" t="s">
        <v>1263</v>
      </c>
      <c r="B619" s="67" t="s">
        <v>735</v>
      </c>
      <c r="C619" s="67" t="s">
        <v>1955</v>
      </c>
      <c r="D619" s="67"/>
      <c r="E619" s="86" t="s">
        <v>1033</v>
      </c>
      <c r="F619" s="86"/>
      <c r="G619" s="86" t="s">
        <v>1043</v>
      </c>
      <c r="H619" s="86"/>
      <c r="I619" s="100" t="s">
        <v>1900</v>
      </c>
      <c r="J619" s="67"/>
      <c r="K619" s="86"/>
      <c r="L619" s="86"/>
      <c r="M619" s="86"/>
      <c r="N619" s="87"/>
      <c r="O619" s="75"/>
    </row>
    <row r="620" spans="1:15" ht="15" customHeight="1">
      <c r="A620" s="84" t="s">
        <v>83</v>
      </c>
      <c r="B620" s="67" t="s">
        <v>737</v>
      </c>
      <c r="C620" s="67" t="s">
        <v>1265</v>
      </c>
      <c r="D620" s="67"/>
      <c r="E620" s="86" t="s">
        <v>1033</v>
      </c>
      <c r="F620" s="86"/>
      <c r="G620" s="86"/>
      <c r="H620" s="86"/>
      <c r="I620" s="86" t="s">
        <v>1956</v>
      </c>
      <c r="J620" s="67"/>
      <c r="K620" s="86"/>
      <c r="L620" s="86"/>
      <c r="M620" s="86"/>
      <c r="N620" s="87"/>
      <c r="O620" s="75"/>
    </row>
    <row r="621" spans="1:15" ht="15" customHeight="1">
      <c r="A621" s="84" t="s">
        <v>1267</v>
      </c>
      <c r="B621" s="67" t="s">
        <v>738</v>
      </c>
      <c r="C621" s="67" t="s">
        <v>1957</v>
      </c>
      <c r="D621" s="67"/>
      <c r="E621" s="86" t="s">
        <v>1033</v>
      </c>
      <c r="F621" s="86"/>
      <c r="G621" s="86" t="s">
        <v>1043</v>
      </c>
      <c r="H621" s="86"/>
      <c r="I621" s="86" t="s">
        <v>1958</v>
      </c>
      <c r="J621" s="67"/>
      <c r="K621" s="86"/>
      <c r="L621" s="86"/>
      <c r="M621" s="86"/>
      <c r="N621" s="87"/>
      <c r="O621" s="75"/>
    </row>
    <row r="622" spans="1:15" ht="15" customHeight="1">
      <c r="A622" s="84" t="s">
        <v>83</v>
      </c>
      <c r="B622" s="67" t="s">
        <v>740</v>
      </c>
      <c r="C622" s="67" t="s">
        <v>1270</v>
      </c>
      <c r="D622" s="67"/>
      <c r="E622" s="86" t="s">
        <v>1033</v>
      </c>
      <c r="F622" s="86"/>
      <c r="G622" s="86"/>
      <c r="H622" s="86"/>
      <c r="I622" s="86" t="s">
        <v>1959</v>
      </c>
      <c r="J622" s="67"/>
      <c r="K622" s="86"/>
      <c r="L622" s="86"/>
      <c r="M622" s="86"/>
      <c r="N622" s="87"/>
      <c r="O622" s="75"/>
    </row>
    <row r="623" spans="1:15" ht="15" customHeight="1">
      <c r="A623" s="84" t="s">
        <v>1267</v>
      </c>
      <c r="B623" s="67" t="s">
        <v>741</v>
      </c>
      <c r="C623" s="67" t="s">
        <v>1960</v>
      </c>
      <c r="D623" s="67"/>
      <c r="E623" s="86" t="s">
        <v>1033</v>
      </c>
      <c r="F623" s="86"/>
      <c r="G623" s="86" t="s">
        <v>1043</v>
      </c>
      <c r="H623" s="86"/>
      <c r="I623" s="86" t="s">
        <v>1961</v>
      </c>
      <c r="J623" s="67"/>
      <c r="K623" s="86"/>
      <c r="L623" s="86"/>
      <c r="M623" s="86"/>
      <c r="N623" s="87"/>
      <c r="O623" s="75" t="s">
        <v>1125</v>
      </c>
    </row>
    <row r="624" spans="1:15" ht="15" customHeight="1">
      <c r="A624" s="84" t="s">
        <v>83</v>
      </c>
      <c r="B624" s="67" t="s">
        <v>743</v>
      </c>
      <c r="C624" s="67" t="s">
        <v>1274</v>
      </c>
      <c r="D624" s="67"/>
      <c r="E624" s="86" t="s">
        <v>1033</v>
      </c>
      <c r="F624" s="86"/>
      <c r="G624" s="86"/>
      <c r="H624" s="86"/>
      <c r="I624" s="101" t="s">
        <v>1962</v>
      </c>
      <c r="J624" s="67"/>
      <c r="K624" s="86"/>
      <c r="L624" s="86"/>
      <c r="M624" s="86"/>
      <c r="N624" s="87"/>
      <c r="O624" s="75"/>
    </row>
    <row r="625" spans="1:37" ht="15" customHeight="1">
      <c r="A625" s="84" t="s">
        <v>1263</v>
      </c>
      <c r="B625" s="67" t="s">
        <v>744</v>
      </c>
      <c r="C625" s="67" t="s">
        <v>1963</v>
      </c>
      <c r="D625" s="67"/>
      <c r="E625" s="86" t="s">
        <v>1033</v>
      </c>
      <c r="F625" s="86"/>
      <c r="G625" s="86" t="s">
        <v>1043</v>
      </c>
      <c r="H625" s="86"/>
      <c r="I625" s="100" t="s">
        <v>1900</v>
      </c>
      <c r="J625" s="67"/>
      <c r="K625" s="86"/>
      <c r="L625" s="86"/>
      <c r="M625" s="86"/>
      <c r="N625" s="87"/>
      <c r="O625" s="75"/>
    </row>
    <row r="626" spans="1:37" ht="15" customHeight="1">
      <c r="A626" s="84" t="s">
        <v>83</v>
      </c>
      <c r="B626" s="67" t="s">
        <v>1964</v>
      </c>
      <c r="C626" s="67" t="s">
        <v>1965</v>
      </c>
      <c r="D626" s="67"/>
      <c r="E626" s="86" t="s">
        <v>1033</v>
      </c>
      <c r="F626" s="86"/>
      <c r="G626" s="86"/>
      <c r="H626" s="86"/>
      <c r="I626" s="86" t="s">
        <v>1966</v>
      </c>
      <c r="J626" s="67"/>
      <c r="K626" s="86"/>
      <c r="L626" s="86"/>
      <c r="M626" s="86"/>
      <c r="N626" s="87"/>
      <c r="O626" s="75"/>
    </row>
    <row r="627" spans="1:37" ht="15" customHeight="1">
      <c r="A627" s="84" t="s">
        <v>1967</v>
      </c>
      <c r="B627" s="67" t="s">
        <v>746</v>
      </c>
      <c r="C627" s="67" t="s">
        <v>1281</v>
      </c>
      <c r="D627" s="67" t="s">
        <v>1282</v>
      </c>
      <c r="E627" s="86" t="s">
        <v>1033</v>
      </c>
      <c r="F627" s="86"/>
      <c r="G627" s="86"/>
      <c r="H627" s="86"/>
      <c r="I627" s="100" t="s">
        <v>1900</v>
      </c>
      <c r="J627" s="67"/>
      <c r="K627" s="86"/>
      <c r="L627" s="86"/>
      <c r="M627" s="86"/>
      <c r="N627" s="87"/>
      <c r="O627" s="75"/>
    </row>
    <row r="628" spans="1:37" ht="15" customHeight="1">
      <c r="A628" s="84" t="s">
        <v>1967</v>
      </c>
      <c r="B628" s="67" t="s">
        <v>749</v>
      </c>
      <c r="C628" s="67" t="s">
        <v>1283</v>
      </c>
      <c r="D628" s="67" t="s">
        <v>1282</v>
      </c>
      <c r="E628" s="86" t="s">
        <v>1033</v>
      </c>
      <c r="F628" s="86"/>
      <c r="G628" s="86"/>
      <c r="H628" s="86"/>
      <c r="I628" s="100" t="s">
        <v>1900</v>
      </c>
      <c r="J628" s="67"/>
      <c r="K628" s="86"/>
      <c r="L628" s="86"/>
      <c r="M628" s="86"/>
      <c r="N628" s="87"/>
      <c r="O628" s="75"/>
    </row>
    <row r="629" spans="1:37" ht="15" customHeight="1">
      <c r="A629" s="84" t="s">
        <v>1284</v>
      </c>
      <c r="B629" s="67" t="s">
        <v>750</v>
      </c>
      <c r="C629" s="67" t="s">
        <v>1285</v>
      </c>
      <c r="D629" s="67"/>
      <c r="E629" s="86" t="s">
        <v>1033</v>
      </c>
      <c r="F629" s="86"/>
      <c r="G629" s="86" t="s">
        <v>1043</v>
      </c>
      <c r="H629" s="86"/>
      <c r="I629" s="100" t="s">
        <v>1900</v>
      </c>
      <c r="J629" s="67"/>
      <c r="K629" s="86"/>
      <c r="L629" s="86"/>
      <c r="M629" s="86"/>
      <c r="N629" s="87"/>
      <c r="O629" s="75"/>
    </row>
    <row r="630" spans="1:37" ht="15" customHeight="1">
      <c r="A630" s="84" t="s">
        <v>1967</v>
      </c>
      <c r="B630" s="67" t="s">
        <v>751</v>
      </c>
      <c r="C630" s="67" t="s">
        <v>1286</v>
      </c>
      <c r="D630" s="67" t="s">
        <v>1282</v>
      </c>
      <c r="E630" s="86" t="s">
        <v>1033</v>
      </c>
      <c r="F630" s="86"/>
      <c r="G630" s="86"/>
      <c r="H630" s="86"/>
      <c r="I630" s="101" t="s">
        <v>1968</v>
      </c>
      <c r="J630" s="67"/>
      <c r="K630" s="86"/>
      <c r="L630" s="86"/>
      <c r="M630" s="86"/>
      <c r="N630" s="87"/>
      <c r="O630" s="75"/>
    </row>
    <row r="631" spans="1:37" ht="15" customHeight="1">
      <c r="A631" s="84" t="s">
        <v>83</v>
      </c>
      <c r="B631" s="67" t="s">
        <v>753</v>
      </c>
      <c r="C631" s="67" t="s">
        <v>1288</v>
      </c>
      <c r="D631" s="67"/>
      <c r="E631" s="86" t="s">
        <v>1033</v>
      </c>
      <c r="F631" s="86"/>
      <c r="G631" s="86"/>
      <c r="H631" s="86"/>
      <c r="I631" s="86" t="s">
        <v>1969</v>
      </c>
      <c r="J631" s="67"/>
      <c r="K631" s="86"/>
      <c r="L631" s="86"/>
      <c r="M631" s="86"/>
      <c r="N631" s="87"/>
      <c r="O631" s="75"/>
    </row>
    <row r="632" spans="1:37" ht="15" customHeight="1">
      <c r="A632" s="84" t="s">
        <v>1290</v>
      </c>
      <c r="B632" s="67" t="s">
        <v>754</v>
      </c>
      <c r="C632" s="67" t="s">
        <v>1291</v>
      </c>
      <c r="D632" s="67"/>
      <c r="E632" s="86" t="s">
        <v>1033</v>
      </c>
      <c r="F632" s="86"/>
      <c r="G632" s="86"/>
      <c r="H632" s="86"/>
      <c r="I632" s="86" t="s">
        <v>1968</v>
      </c>
      <c r="J632" s="67"/>
      <c r="K632" s="86" t="s">
        <v>1252</v>
      </c>
      <c r="L632" s="86" t="s">
        <v>1253</v>
      </c>
      <c r="M632" s="86"/>
      <c r="N632" s="87"/>
      <c r="O632" s="75"/>
    </row>
    <row r="633" spans="1:37" ht="15" customHeight="1" thickBot="1">
      <c r="A633" s="84" t="s">
        <v>83</v>
      </c>
      <c r="B633" s="67" t="s">
        <v>755</v>
      </c>
      <c r="C633" s="67" t="s">
        <v>1292</v>
      </c>
      <c r="D633" s="67"/>
      <c r="E633" s="86" t="s">
        <v>1033</v>
      </c>
      <c r="F633" s="86"/>
      <c r="G633" s="86"/>
      <c r="H633" s="86"/>
      <c r="I633" s="86" t="s">
        <v>1970</v>
      </c>
      <c r="J633" s="67"/>
      <c r="K633" s="86"/>
      <c r="L633" s="86"/>
      <c r="M633" s="86"/>
      <c r="N633" s="87"/>
      <c r="O633" s="75"/>
    </row>
    <row r="634" spans="1:37" ht="15" customHeight="1" thickBot="1">
      <c r="A634" s="93" t="s">
        <v>1075</v>
      </c>
      <c r="B634" s="97" t="s">
        <v>1954</v>
      </c>
      <c r="C634" s="94"/>
      <c r="D634" s="94"/>
      <c r="E634" s="94"/>
      <c r="F634" s="94"/>
      <c r="G634" s="94"/>
      <c r="H634" s="94"/>
      <c r="I634" s="94"/>
      <c r="J634" s="94"/>
      <c r="K634" s="94"/>
      <c r="L634" s="94"/>
      <c r="M634" s="94"/>
      <c r="N634" s="95"/>
      <c r="O634" s="75"/>
    </row>
    <row r="635" spans="1:37" s="83" customFormat="1" ht="20.149999999999999" customHeight="1" thickBot="1">
      <c r="A635" s="93" t="s">
        <v>1075</v>
      </c>
      <c r="B635" s="94" t="s">
        <v>1898</v>
      </c>
      <c r="C635" s="94" t="s">
        <v>1899</v>
      </c>
      <c r="D635" s="94"/>
      <c r="E635" s="94"/>
      <c r="F635" s="94"/>
      <c r="G635" s="94"/>
      <c r="H635" s="94"/>
      <c r="I635" s="94"/>
      <c r="J635" s="94"/>
      <c r="K635" s="94"/>
      <c r="L635" s="94"/>
      <c r="M635" s="94"/>
      <c r="N635" s="95"/>
      <c r="O635" s="75"/>
      <c r="P635" s="71"/>
      <c r="Q635" s="71"/>
      <c r="R635" s="71"/>
      <c r="S635" s="71"/>
      <c r="T635" s="71"/>
      <c r="U635" s="71"/>
      <c r="V635" s="71"/>
      <c r="W635" s="71"/>
      <c r="X635" s="71"/>
      <c r="Y635" s="71"/>
      <c r="Z635" s="71"/>
      <c r="AA635" s="71"/>
      <c r="AB635" s="71"/>
      <c r="AC635" s="71"/>
      <c r="AK635" s="71"/>
    </row>
    <row r="636" spans="1:37" s="83" customFormat="1" ht="20.149999999999999" customHeight="1" thickBot="1">
      <c r="A636" s="79" t="s">
        <v>1037</v>
      </c>
      <c r="B636" s="96" t="s">
        <v>1971</v>
      </c>
      <c r="C636" s="80" t="s">
        <v>1972</v>
      </c>
      <c r="D636" s="80"/>
      <c r="E636" s="80"/>
      <c r="F636" s="80"/>
      <c r="G636" s="80"/>
      <c r="H636" s="80"/>
      <c r="I636" s="80" t="s">
        <v>1973</v>
      </c>
      <c r="J636" s="80"/>
      <c r="K636" s="80"/>
      <c r="L636" s="80"/>
      <c r="M636" s="80"/>
      <c r="N636" s="81"/>
      <c r="O636" s="75"/>
      <c r="P636" s="71"/>
      <c r="Q636" s="71"/>
      <c r="R636" s="71"/>
      <c r="S636" s="71"/>
      <c r="T636" s="71"/>
      <c r="U636" s="71"/>
      <c r="V636" s="71"/>
      <c r="W636" s="71"/>
      <c r="X636" s="71"/>
      <c r="Y636" s="71"/>
      <c r="Z636" s="71"/>
      <c r="AA636" s="71"/>
      <c r="AB636" s="71"/>
      <c r="AC636" s="71"/>
      <c r="AK636" s="71"/>
    </row>
    <row r="637" spans="1:37" s="83" customFormat="1" ht="20.149999999999999" customHeight="1" thickBot="1">
      <c r="A637" s="84" t="s">
        <v>1102</v>
      </c>
      <c r="B637" s="67" t="s">
        <v>1974</v>
      </c>
      <c r="C637" s="67" t="s">
        <v>1975</v>
      </c>
      <c r="D637" s="67"/>
      <c r="E637" s="67"/>
      <c r="F637" s="67"/>
      <c r="G637" s="67"/>
      <c r="H637" s="67"/>
      <c r="I637" s="67"/>
      <c r="J637" s="67"/>
      <c r="K637" s="67"/>
      <c r="L637" s="67"/>
      <c r="M637" s="67"/>
      <c r="N637" s="67"/>
      <c r="O637" s="75"/>
      <c r="P637" s="71"/>
      <c r="Q637" s="71"/>
      <c r="R637" s="71"/>
      <c r="S637" s="71"/>
      <c r="T637" s="71"/>
      <c r="U637" s="71"/>
      <c r="V637" s="71"/>
      <c r="W637" s="71"/>
      <c r="X637" s="71"/>
      <c r="Y637" s="71"/>
      <c r="Z637" s="71"/>
      <c r="AA637" s="71"/>
      <c r="AB637" s="71"/>
      <c r="AC637" s="71"/>
      <c r="AK637" s="71"/>
    </row>
    <row r="638" spans="1:37" ht="15" customHeight="1" thickBot="1">
      <c r="A638" s="79" t="s">
        <v>1037</v>
      </c>
      <c r="B638" s="96" t="s">
        <v>1976</v>
      </c>
      <c r="C638" s="80" t="s">
        <v>1977</v>
      </c>
      <c r="D638" s="80"/>
      <c r="E638" s="80"/>
      <c r="F638" s="80"/>
      <c r="G638" s="80"/>
      <c r="H638" s="80"/>
      <c r="I638" s="80" t="s">
        <v>1978</v>
      </c>
      <c r="J638" s="80"/>
      <c r="K638" s="80"/>
      <c r="L638" s="80"/>
      <c r="M638" s="80"/>
      <c r="N638" s="81"/>
      <c r="O638" s="75"/>
    </row>
    <row r="639" spans="1:37" ht="15" customHeight="1">
      <c r="A639" s="84" t="s">
        <v>1073</v>
      </c>
      <c r="B639" s="67" t="s">
        <v>762</v>
      </c>
      <c r="C639" s="67" t="s">
        <v>1979</v>
      </c>
      <c r="D639" s="67"/>
      <c r="E639" s="86" t="s">
        <v>1033</v>
      </c>
      <c r="F639" s="86"/>
      <c r="G639" s="86" t="s">
        <v>1043</v>
      </c>
      <c r="H639" s="86"/>
      <c r="I639" s="86"/>
      <c r="J639" s="67"/>
      <c r="K639" s="86"/>
      <c r="L639" s="86"/>
      <c r="M639" s="86"/>
      <c r="N639" s="87"/>
      <c r="O639" s="75"/>
    </row>
    <row r="640" spans="1:37" ht="15" customHeight="1">
      <c r="A640" s="84" t="s">
        <v>83</v>
      </c>
      <c r="B640" s="67" t="s">
        <v>1980</v>
      </c>
      <c r="C640" s="67" t="s">
        <v>1981</v>
      </c>
      <c r="D640" s="67"/>
      <c r="E640" s="86" t="s">
        <v>1033</v>
      </c>
      <c r="F640" s="86"/>
      <c r="G640" s="86" t="s">
        <v>1043</v>
      </c>
      <c r="H640" s="86"/>
      <c r="I640" s="86" t="s">
        <v>1982</v>
      </c>
      <c r="J640" s="67"/>
      <c r="K640" s="86"/>
      <c r="L640" s="86"/>
      <c r="M640" s="86"/>
      <c r="N640" s="87"/>
      <c r="O640" s="75"/>
    </row>
    <row r="641" spans="1:15" ht="15" customHeight="1">
      <c r="A641" s="84" t="s">
        <v>1112</v>
      </c>
      <c r="B641" s="67" t="s">
        <v>1983</v>
      </c>
      <c r="C641" s="67" t="s">
        <v>1984</v>
      </c>
      <c r="D641" s="67"/>
      <c r="E641" s="86" t="s">
        <v>1033</v>
      </c>
      <c r="F641" s="86"/>
      <c r="G641" s="86"/>
      <c r="H641" s="86"/>
      <c r="I641" s="86" t="s">
        <v>1982</v>
      </c>
      <c r="J641" s="67"/>
      <c r="K641" s="85" t="s">
        <v>1116</v>
      </c>
      <c r="L641" s="85" t="s">
        <v>1117</v>
      </c>
      <c r="M641" s="86"/>
      <c r="N641" s="87"/>
      <c r="O641" s="75"/>
    </row>
    <row r="642" spans="1:15" ht="15" customHeight="1">
      <c r="A642" s="84" t="s">
        <v>121</v>
      </c>
      <c r="B642" s="67" t="s">
        <v>1985</v>
      </c>
      <c r="C642" s="67" t="s">
        <v>1119</v>
      </c>
      <c r="D642" s="67"/>
      <c r="E642" s="86"/>
      <c r="F642" s="86"/>
      <c r="G642" s="86"/>
      <c r="H642" s="86"/>
      <c r="I642" s="86"/>
      <c r="J642" s="67"/>
      <c r="K642" s="86"/>
      <c r="L642" s="86"/>
      <c r="M642" s="86" t="s">
        <v>1986</v>
      </c>
      <c r="N642" s="87"/>
      <c r="O642" s="75"/>
    </row>
    <row r="643" spans="1:15" ht="15" customHeight="1">
      <c r="A643" s="84" t="s">
        <v>119</v>
      </c>
      <c r="B643" s="67" t="s">
        <v>764</v>
      </c>
      <c r="C643" s="67" t="s">
        <v>1987</v>
      </c>
      <c r="D643" s="67"/>
      <c r="E643" s="86" t="s">
        <v>1033</v>
      </c>
      <c r="F643" s="86"/>
      <c r="G643" s="86"/>
      <c r="H643" s="86"/>
      <c r="I643" s="86"/>
      <c r="J643" s="67"/>
      <c r="K643" s="85" t="s">
        <v>1116</v>
      </c>
      <c r="L643" s="85" t="s">
        <v>1117</v>
      </c>
      <c r="M643" s="86"/>
      <c r="N643" s="87"/>
      <c r="O643" s="75"/>
    </row>
    <row r="644" spans="1:15" ht="15" customHeight="1">
      <c r="A644" s="84" t="s">
        <v>121</v>
      </c>
      <c r="B644" s="67" t="s">
        <v>768</v>
      </c>
      <c r="C644" s="67" t="s">
        <v>1119</v>
      </c>
      <c r="D644" s="67"/>
      <c r="E644" s="86"/>
      <c r="F644" s="86"/>
      <c r="G644" s="86"/>
      <c r="H644" s="86"/>
      <c r="I644" s="86"/>
      <c r="J644" s="67"/>
      <c r="K644" s="86"/>
      <c r="L644" s="86"/>
      <c r="M644" s="86" t="s">
        <v>1988</v>
      </c>
      <c r="N644" s="87"/>
      <c r="O644" s="75"/>
    </row>
    <row r="645" spans="1:15" ht="15" customHeight="1">
      <c r="A645" s="84" t="s">
        <v>119</v>
      </c>
      <c r="B645" s="67" t="s">
        <v>1989</v>
      </c>
      <c r="C645" s="67" t="s">
        <v>1990</v>
      </c>
      <c r="D645" s="67"/>
      <c r="E645" s="86" t="s">
        <v>1033</v>
      </c>
      <c r="F645" s="86"/>
      <c r="G645" s="86"/>
      <c r="H645" s="86"/>
      <c r="I645" s="86"/>
      <c r="J645" s="67"/>
      <c r="K645" s="85" t="s">
        <v>1116</v>
      </c>
      <c r="L645" s="85" t="s">
        <v>1117</v>
      </c>
      <c r="M645" s="86"/>
      <c r="N645" s="87"/>
      <c r="O645" s="75"/>
    </row>
    <row r="646" spans="1:15" ht="15" customHeight="1">
      <c r="A646" s="84" t="s">
        <v>121</v>
      </c>
      <c r="B646" s="67" t="s">
        <v>1991</v>
      </c>
      <c r="C646" s="67" t="s">
        <v>1316</v>
      </c>
      <c r="D646" s="67"/>
      <c r="E646" s="86"/>
      <c r="F646" s="86"/>
      <c r="G646" s="86"/>
      <c r="H646" s="86"/>
      <c r="I646" s="86"/>
      <c r="J646" s="67"/>
      <c r="K646" s="86"/>
      <c r="L646" s="86"/>
      <c r="M646" s="86" t="s">
        <v>1992</v>
      </c>
      <c r="N646" s="87"/>
      <c r="O646" s="75"/>
    </row>
    <row r="647" spans="1:15" ht="15" customHeight="1">
      <c r="A647" s="84" t="s">
        <v>119</v>
      </c>
      <c r="B647" s="67" t="s">
        <v>772</v>
      </c>
      <c r="C647" s="67" t="s">
        <v>1993</v>
      </c>
      <c r="D647" s="67"/>
      <c r="E647" s="86" t="s">
        <v>1033</v>
      </c>
      <c r="F647" s="86"/>
      <c r="G647" s="86"/>
      <c r="H647" s="86"/>
      <c r="I647" s="86"/>
      <c r="J647" s="67"/>
      <c r="K647" s="85" t="s">
        <v>1116</v>
      </c>
      <c r="L647" s="85" t="s">
        <v>1117</v>
      </c>
      <c r="M647" s="86"/>
      <c r="N647" s="87"/>
      <c r="O647" s="75"/>
    </row>
    <row r="648" spans="1:15" ht="15" customHeight="1" thickBot="1">
      <c r="A648" s="84" t="s">
        <v>119</v>
      </c>
      <c r="B648" s="67" t="s">
        <v>774</v>
      </c>
      <c r="C648" s="67" t="s">
        <v>1994</v>
      </c>
      <c r="D648" s="67"/>
      <c r="E648" s="86" t="s">
        <v>1033</v>
      </c>
      <c r="F648" s="86"/>
      <c r="G648" s="86"/>
      <c r="H648" s="86"/>
      <c r="I648" s="86"/>
      <c r="J648" s="67"/>
      <c r="K648" s="85" t="s">
        <v>1116</v>
      </c>
      <c r="L648" s="85" t="s">
        <v>1117</v>
      </c>
      <c r="M648" s="86"/>
      <c r="N648" s="87"/>
      <c r="O648" s="75"/>
    </row>
    <row r="649" spans="1:15" ht="15" customHeight="1" thickBot="1">
      <c r="A649" s="93" t="s">
        <v>1075</v>
      </c>
      <c r="B649" s="97" t="s">
        <v>1976</v>
      </c>
      <c r="C649" s="94"/>
      <c r="D649" s="94"/>
      <c r="E649" s="94"/>
      <c r="F649" s="94"/>
      <c r="G649" s="94"/>
      <c r="H649" s="94"/>
      <c r="I649" s="94"/>
      <c r="J649" s="94"/>
      <c r="K649" s="94"/>
      <c r="L649" s="94"/>
      <c r="M649" s="94"/>
      <c r="N649" s="95"/>
      <c r="O649" s="75"/>
    </row>
    <row r="650" spans="1:15" ht="15" customHeight="1" thickBot="1">
      <c r="A650" s="79" t="s">
        <v>1037</v>
      </c>
      <c r="B650" s="96" t="s">
        <v>1995</v>
      </c>
      <c r="C650" s="80" t="s">
        <v>1996</v>
      </c>
      <c r="D650" s="80"/>
      <c r="E650" s="80"/>
      <c r="F650" s="80"/>
      <c r="G650" s="80"/>
      <c r="H650" s="80"/>
      <c r="I650" s="80" t="s">
        <v>1997</v>
      </c>
      <c r="J650" s="80"/>
      <c r="K650" s="80"/>
      <c r="L650" s="80"/>
      <c r="M650" s="80"/>
      <c r="N650" s="81"/>
      <c r="O650" s="75"/>
    </row>
    <row r="651" spans="1:15" ht="15" customHeight="1">
      <c r="A651" s="84" t="s">
        <v>1073</v>
      </c>
      <c r="B651" s="67" t="s">
        <v>781</v>
      </c>
      <c r="C651" s="67" t="s">
        <v>1998</v>
      </c>
      <c r="D651" s="67"/>
      <c r="E651" s="86" t="s">
        <v>1033</v>
      </c>
      <c r="F651" s="86"/>
      <c r="G651" s="86" t="s">
        <v>1043</v>
      </c>
      <c r="H651" s="86"/>
      <c r="I651" s="86"/>
      <c r="J651" s="67"/>
      <c r="K651" s="86"/>
      <c r="L651" s="86"/>
      <c r="M651" s="86"/>
      <c r="N651" s="87"/>
      <c r="O651" s="75"/>
    </row>
    <row r="652" spans="1:15" ht="15" customHeight="1">
      <c r="A652" s="84" t="s">
        <v>83</v>
      </c>
      <c r="B652" s="67" t="s">
        <v>1999</v>
      </c>
      <c r="C652" s="67" t="s">
        <v>2000</v>
      </c>
      <c r="D652" s="67"/>
      <c r="E652" s="86" t="s">
        <v>1033</v>
      </c>
      <c r="F652" s="86"/>
      <c r="G652" s="86" t="s">
        <v>1043</v>
      </c>
      <c r="H652" s="86"/>
      <c r="I652" s="86" t="s">
        <v>2001</v>
      </c>
      <c r="J652" s="67"/>
      <c r="K652" s="86"/>
      <c r="L652" s="86"/>
      <c r="M652" s="86"/>
      <c r="N652" s="87"/>
      <c r="O652" s="75"/>
    </row>
    <row r="653" spans="1:15" ht="15" customHeight="1">
      <c r="A653" s="84" t="s">
        <v>1112</v>
      </c>
      <c r="B653" s="67" t="s">
        <v>2002</v>
      </c>
      <c r="C653" s="67" t="s">
        <v>2003</v>
      </c>
      <c r="D653" s="67"/>
      <c r="E653" s="86" t="s">
        <v>1033</v>
      </c>
      <c r="F653" s="86"/>
      <c r="G653" s="86"/>
      <c r="H653" s="86"/>
      <c r="I653" s="86" t="s">
        <v>2001</v>
      </c>
      <c r="J653" s="67"/>
      <c r="K653" s="85" t="s">
        <v>1116</v>
      </c>
      <c r="L653" s="85" t="s">
        <v>1117</v>
      </c>
      <c r="M653" s="86"/>
      <c r="N653" s="87"/>
      <c r="O653" s="75"/>
    </row>
    <row r="654" spans="1:15" ht="15" customHeight="1">
      <c r="A654" s="84" t="s">
        <v>121</v>
      </c>
      <c r="B654" s="67" t="s">
        <v>2004</v>
      </c>
      <c r="C654" s="67" t="s">
        <v>1119</v>
      </c>
      <c r="D654" s="67"/>
      <c r="E654" s="86"/>
      <c r="F654" s="86"/>
      <c r="G654" s="86"/>
      <c r="H654" s="86"/>
      <c r="I654" s="86"/>
      <c r="J654" s="67"/>
      <c r="K654" s="86"/>
      <c r="L654" s="86"/>
      <c r="M654" s="86" t="s">
        <v>2005</v>
      </c>
      <c r="N654" s="87"/>
      <c r="O654" s="75"/>
    </row>
    <row r="655" spans="1:15" ht="15" customHeight="1">
      <c r="A655" s="84" t="s">
        <v>119</v>
      </c>
      <c r="B655" s="67" t="s">
        <v>783</v>
      </c>
      <c r="C655" s="67" t="s">
        <v>2006</v>
      </c>
      <c r="D655" s="67"/>
      <c r="E655" s="86" t="s">
        <v>1033</v>
      </c>
      <c r="F655" s="86"/>
      <c r="G655" s="86"/>
      <c r="H655" s="86"/>
      <c r="I655" s="86"/>
      <c r="J655" s="67"/>
      <c r="K655" s="85" t="s">
        <v>1116</v>
      </c>
      <c r="L655" s="85" t="s">
        <v>1117</v>
      </c>
      <c r="M655" s="86"/>
      <c r="N655" s="87"/>
      <c r="O655" s="75"/>
    </row>
    <row r="656" spans="1:15" ht="15" customHeight="1">
      <c r="A656" s="84" t="s">
        <v>121</v>
      </c>
      <c r="B656" s="67" t="s">
        <v>787</v>
      </c>
      <c r="C656" s="67" t="s">
        <v>1119</v>
      </c>
      <c r="D656" s="67"/>
      <c r="E656" s="86"/>
      <c r="F656" s="86"/>
      <c r="G656" s="86"/>
      <c r="H656" s="86"/>
      <c r="I656" s="86"/>
      <c r="J656" s="67"/>
      <c r="K656" s="86"/>
      <c r="L656" s="86"/>
      <c r="M656" s="86" t="s">
        <v>2007</v>
      </c>
      <c r="N656" s="87"/>
      <c r="O656" s="75"/>
    </row>
    <row r="657" spans="1:15" ht="15" customHeight="1">
      <c r="A657" s="84" t="s">
        <v>119</v>
      </c>
      <c r="B657" s="67" t="s">
        <v>2008</v>
      </c>
      <c r="C657" s="67" t="s">
        <v>2009</v>
      </c>
      <c r="D657" s="67"/>
      <c r="E657" s="86" t="s">
        <v>1033</v>
      </c>
      <c r="F657" s="86"/>
      <c r="G657" s="86"/>
      <c r="H657" s="86"/>
      <c r="I657" s="86"/>
      <c r="J657" s="67"/>
      <c r="K657" s="85" t="s">
        <v>1116</v>
      </c>
      <c r="L657" s="85" t="s">
        <v>1117</v>
      </c>
      <c r="M657" s="86"/>
      <c r="N657" s="87"/>
      <c r="O657" s="75" t="s">
        <v>1125</v>
      </c>
    </row>
    <row r="658" spans="1:15" ht="15" customHeight="1">
      <c r="A658" s="84" t="s">
        <v>121</v>
      </c>
      <c r="B658" s="67" t="s">
        <v>2010</v>
      </c>
      <c r="C658" s="67" t="s">
        <v>1316</v>
      </c>
      <c r="D658" s="67"/>
      <c r="E658" s="86"/>
      <c r="F658" s="86"/>
      <c r="G658" s="86"/>
      <c r="H658" s="86"/>
      <c r="I658" s="86"/>
      <c r="J658" s="67"/>
      <c r="K658" s="86"/>
      <c r="L658" s="86"/>
      <c r="M658" s="86" t="s">
        <v>2011</v>
      </c>
      <c r="N658" s="87"/>
      <c r="O658" s="75"/>
    </row>
    <row r="659" spans="1:15" ht="15" customHeight="1">
      <c r="A659" s="84" t="s">
        <v>119</v>
      </c>
      <c r="B659" s="67" t="s">
        <v>791</v>
      </c>
      <c r="C659" s="67" t="s">
        <v>2012</v>
      </c>
      <c r="D659" s="67"/>
      <c r="E659" s="86" t="s">
        <v>1033</v>
      </c>
      <c r="F659" s="86"/>
      <c r="G659" s="86"/>
      <c r="H659" s="86"/>
      <c r="I659" s="86"/>
      <c r="J659" s="67"/>
      <c r="K659" s="85" t="s">
        <v>1116</v>
      </c>
      <c r="L659" s="85" t="s">
        <v>1117</v>
      </c>
      <c r="M659" s="86"/>
      <c r="N659" s="87"/>
      <c r="O659" s="75" t="s">
        <v>1125</v>
      </c>
    </row>
    <row r="660" spans="1:15" ht="15" customHeight="1" thickBot="1">
      <c r="A660" s="84" t="s">
        <v>119</v>
      </c>
      <c r="B660" s="67" t="s">
        <v>793</v>
      </c>
      <c r="C660" s="67" t="s">
        <v>2013</v>
      </c>
      <c r="D660" s="67"/>
      <c r="E660" s="86" t="s">
        <v>1033</v>
      </c>
      <c r="F660" s="86"/>
      <c r="G660" s="86"/>
      <c r="H660" s="86"/>
      <c r="I660" s="86"/>
      <c r="J660" s="67"/>
      <c r="K660" s="85" t="s">
        <v>1116</v>
      </c>
      <c r="L660" s="85" t="s">
        <v>1117</v>
      </c>
      <c r="M660" s="86"/>
      <c r="N660" s="87"/>
      <c r="O660" s="75"/>
    </row>
    <row r="661" spans="1:15" ht="15" customHeight="1" thickBot="1">
      <c r="A661" s="93" t="s">
        <v>1075</v>
      </c>
      <c r="B661" s="97" t="s">
        <v>1995</v>
      </c>
      <c r="C661" s="94"/>
      <c r="D661" s="94"/>
      <c r="E661" s="94"/>
      <c r="F661" s="94"/>
      <c r="G661" s="94"/>
      <c r="H661" s="94"/>
      <c r="I661" s="94"/>
      <c r="J661" s="94"/>
      <c r="K661" s="94"/>
      <c r="L661" s="94"/>
      <c r="M661" s="94"/>
      <c r="N661" s="95"/>
      <c r="O661" s="75"/>
    </row>
    <row r="662" spans="1:15" ht="15" customHeight="1" thickBot="1">
      <c r="A662" s="79" t="s">
        <v>1037</v>
      </c>
      <c r="B662" s="96" t="s">
        <v>2014</v>
      </c>
      <c r="C662" s="80" t="s">
        <v>1245</v>
      </c>
      <c r="D662" s="80"/>
      <c r="E662" s="80"/>
      <c r="F662" s="80"/>
      <c r="G662" s="80"/>
      <c r="H662" s="80"/>
      <c r="I662" s="80" t="s">
        <v>2015</v>
      </c>
      <c r="J662" s="80"/>
      <c r="K662" s="80"/>
      <c r="L662" s="80"/>
      <c r="M662" s="80"/>
      <c r="N662" s="81"/>
      <c r="O662" s="75"/>
    </row>
    <row r="663" spans="1:15" ht="15" customHeight="1">
      <c r="A663" s="84" t="s">
        <v>1247</v>
      </c>
      <c r="B663" s="67" t="s">
        <v>796</v>
      </c>
      <c r="C663" s="67" t="s">
        <v>2016</v>
      </c>
      <c r="D663" s="67"/>
      <c r="E663" s="86" t="s">
        <v>1033</v>
      </c>
      <c r="F663" s="86"/>
      <c r="G663" s="86" t="s">
        <v>1043</v>
      </c>
      <c r="H663" s="86"/>
      <c r="I663" s="100" t="s">
        <v>1973</v>
      </c>
      <c r="J663" s="67"/>
      <c r="K663" s="86"/>
      <c r="L663" s="86"/>
      <c r="M663" s="86"/>
      <c r="N663" s="87"/>
      <c r="O663" s="75"/>
    </row>
    <row r="664" spans="1:15" ht="15" customHeight="1">
      <c r="A664" s="84" t="s">
        <v>1249</v>
      </c>
      <c r="B664" s="67" t="s">
        <v>798</v>
      </c>
      <c r="C664" s="67" t="s">
        <v>2017</v>
      </c>
      <c r="D664" s="67"/>
      <c r="E664" s="86" t="s">
        <v>1033</v>
      </c>
      <c r="F664" s="86"/>
      <c r="G664" s="86"/>
      <c r="H664" s="86"/>
      <c r="I664" s="86" t="s">
        <v>2018</v>
      </c>
      <c r="J664" s="67"/>
      <c r="K664" s="86" t="s">
        <v>1252</v>
      </c>
      <c r="L664" s="86" t="s">
        <v>1253</v>
      </c>
      <c r="M664" s="86"/>
      <c r="N664" s="87"/>
      <c r="O664" s="75"/>
    </row>
    <row r="665" spans="1:15" ht="15" customHeight="1">
      <c r="A665" s="84" t="s">
        <v>83</v>
      </c>
      <c r="B665" s="67" t="s">
        <v>800</v>
      </c>
      <c r="C665" s="67" t="s">
        <v>1254</v>
      </c>
      <c r="D665" s="67"/>
      <c r="E665" s="86" t="s">
        <v>1033</v>
      </c>
      <c r="F665" s="86"/>
      <c r="G665" s="86"/>
      <c r="H665" s="86"/>
      <c r="I665" s="86" t="s">
        <v>2019</v>
      </c>
      <c r="J665" s="67"/>
      <c r="K665" s="86"/>
      <c r="L665" s="86"/>
      <c r="M665" s="86"/>
      <c r="N665" s="87"/>
      <c r="O665" s="75"/>
    </row>
    <row r="666" spans="1:15" ht="15" customHeight="1">
      <c r="A666" s="84" t="s">
        <v>1256</v>
      </c>
      <c r="B666" s="67" t="s">
        <v>801</v>
      </c>
      <c r="C666" s="67" t="s">
        <v>2020</v>
      </c>
      <c r="D666" s="67"/>
      <c r="E666" s="86" t="s">
        <v>1033</v>
      </c>
      <c r="F666" s="86"/>
      <c r="G666" s="86"/>
      <c r="H666" s="86"/>
      <c r="I666" s="86" t="s">
        <v>2021</v>
      </c>
      <c r="J666" s="67"/>
      <c r="K666" s="86" t="s">
        <v>1252</v>
      </c>
      <c r="L666" s="86" t="s">
        <v>1253</v>
      </c>
      <c r="M666" s="86"/>
      <c r="N666" s="87"/>
      <c r="O666" s="75"/>
    </row>
    <row r="667" spans="1:15" ht="15" customHeight="1" thickBot="1">
      <c r="A667" s="84" t="s">
        <v>83</v>
      </c>
      <c r="B667" s="67" t="s">
        <v>803</v>
      </c>
      <c r="C667" s="67" t="s">
        <v>1259</v>
      </c>
      <c r="D667" s="67"/>
      <c r="E667" s="86" t="s">
        <v>1033</v>
      </c>
      <c r="F667" s="86"/>
      <c r="G667" s="86"/>
      <c r="H667" s="86"/>
      <c r="I667" s="86" t="s">
        <v>2022</v>
      </c>
      <c r="J667" s="67"/>
      <c r="K667" s="86"/>
      <c r="L667" s="86"/>
      <c r="M667" s="86"/>
      <c r="N667" s="87"/>
      <c r="O667" s="75"/>
    </row>
    <row r="668" spans="1:15" ht="15" customHeight="1" thickBot="1">
      <c r="A668" s="93" t="s">
        <v>1075</v>
      </c>
      <c r="B668" s="97" t="s">
        <v>2014</v>
      </c>
      <c r="C668" s="94"/>
      <c r="D668" s="94"/>
      <c r="E668" s="94"/>
      <c r="F668" s="94"/>
      <c r="G668" s="94"/>
      <c r="H668" s="94"/>
      <c r="I668" s="94"/>
      <c r="J668" s="94"/>
      <c r="K668" s="94"/>
      <c r="L668" s="94"/>
      <c r="M668" s="94"/>
      <c r="N668" s="95"/>
      <c r="O668" s="75"/>
    </row>
    <row r="669" spans="1:15" ht="15" customHeight="1" thickBot="1">
      <c r="A669" s="79" t="s">
        <v>1037</v>
      </c>
      <c r="B669" s="96" t="s">
        <v>2023</v>
      </c>
      <c r="C669" s="80" t="s">
        <v>1262</v>
      </c>
      <c r="D669" s="80"/>
      <c r="E669" s="80"/>
      <c r="F669" s="80"/>
      <c r="G669" s="80"/>
      <c r="H669" s="80"/>
      <c r="I669" s="80" t="s">
        <v>2015</v>
      </c>
      <c r="J669" s="80"/>
      <c r="K669" s="80"/>
      <c r="L669" s="80"/>
      <c r="M669" s="80"/>
      <c r="N669" s="81"/>
      <c r="O669" s="75"/>
    </row>
    <row r="670" spans="1:15" ht="15" customHeight="1">
      <c r="A670" s="84" t="s">
        <v>1263</v>
      </c>
      <c r="B670" s="67" t="s">
        <v>805</v>
      </c>
      <c r="C670" s="67" t="s">
        <v>2024</v>
      </c>
      <c r="D670" s="67"/>
      <c r="E670" s="86" t="s">
        <v>1033</v>
      </c>
      <c r="F670" s="86"/>
      <c r="G670" s="86" t="s">
        <v>1043</v>
      </c>
      <c r="H670" s="86"/>
      <c r="I670" s="100" t="s">
        <v>1973</v>
      </c>
      <c r="J670" s="67"/>
      <c r="K670" s="86"/>
      <c r="L670" s="86"/>
      <c r="M670" s="86"/>
      <c r="N670" s="87"/>
      <c r="O670" s="75"/>
    </row>
    <row r="671" spans="1:15" ht="15" customHeight="1">
      <c r="A671" s="84" t="s">
        <v>83</v>
      </c>
      <c r="B671" s="67" t="s">
        <v>807</v>
      </c>
      <c r="C671" s="67" t="s">
        <v>1265</v>
      </c>
      <c r="D671" s="67"/>
      <c r="E671" s="86" t="s">
        <v>1033</v>
      </c>
      <c r="F671" s="86"/>
      <c r="G671" s="86"/>
      <c r="H671" s="86"/>
      <c r="I671" s="86" t="s">
        <v>2025</v>
      </c>
      <c r="J671" s="67"/>
      <c r="K671" s="86"/>
      <c r="L671" s="86"/>
      <c r="M671" s="86"/>
      <c r="N671" s="87"/>
      <c r="O671" s="75"/>
    </row>
    <row r="672" spans="1:15" ht="15" customHeight="1">
      <c r="A672" s="84" t="s">
        <v>1267</v>
      </c>
      <c r="B672" s="67" t="s">
        <v>808</v>
      </c>
      <c r="C672" s="67" t="s">
        <v>2026</v>
      </c>
      <c r="D672" s="67"/>
      <c r="E672" s="86" t="s">
        <v>1033</v>
      </c>
      <c r="F672" s="86"/>
      <c r="G672" s="86" t="s">
        <v>1043</v>
      </c>
      <c r="H672" s="86"/>
      <c r="I672" s="86" t="s">
        <v>2027</v>
      </c>
      <c r="J672" s="67"/>
      <c r="K672" s="86"/>
      <c r="L672" s="86"/>
      <c r="M672" s="86"/>
      <c r="N672" s="87"/>
      <c r="O672" s="75"/>
    </row>
    <row r="673" spans="1:37" ht="15" customHeight="1">
      <c r="A673" s="84" t="s">
        <v>83</v>
      </c>
      <c r="B673" s="67" t="s">
        <v>810</v>
      </c>
      <c r="C673" s="67" t="s">
        <v>1270</v>
      </c>
      <c r="D673" s="67"/>
      <c r="E673" s="86" t="s">
        <v>1033</v>
      </c>
      <c r="F673" s="86"/>
      <c r="G673" s="86"/>
      <c r="H673" s="86"/>
      <c r="I673" s="86" t="s">
        <v>2028</v>
      </c>
      <c r="J673" s="67"/>
      <c r="K673" s="86"/>
      <c r="L673" s="86"/>
      <c r="M673" s="86"/>
      <c r="N673" s="87"/>
      <c r="O673" s="75"/>
    </row>
    <row r="674" spans="1:37" ht="15" customHeight="1">
      <c r="A674" s="84" t="s">
        <v>1267</v>
      </c>
      <c r="B674" s="67" t="s">
        <v>811</v>
      </c>
      <c r="C674" s="67" t="s">
        <v>2029</v>
      </c>
      <c r="D674" s="67"/>
      <c r="E674" s="86" t="s">
        <v>1033</v>
      </c>
      <c r="F674" s="86"/>
      <c r="G674" s="86" t="s">
        <v>1043</v>
      </c>
      <c r="H674" s="86"/>
      <c r="I674" s="86" t="s">
        <v>2030</v>
      </c>
      <c r="J674" s="67"/>
      <c r="K674" s="86"/>
      <c r="L674" s="86"/>
      <c r="M674" s="86"/>
      <c r="N674" s="87"/>
      <c r="O674" s="75" t="s">
        <v>1125</v>
      </c>
    </row>
    <row r="675" spans="1:37" ht="15" customHeight="1">
      <c r="A675" s="84" t="s">
        <v>83</v>
      </c>
      <c r="B675" s="67" t="s">
        <v>813</v>
      </c>
      <c r="C675" s="67" t="s">
        <v>1274</v>
      </c>
      <c r="D675" s="67"/>
      <c r="E675" s="86" t="s">
        <v>1033</v>
      </c>
      <c r="F675" s="86"/>
      <c r="G675" s="86"/>
      <c r="H675" s="86"/>
      <c r="I675" s="101" t="s">
        <v>2031</v>
      </c>
      <c r="J675" s="67"/>
      <c r="K675" s="86"/>
      <c r="L675" s="86"/>
      <c r="M675" s="86"/>
      <c r="N675" s="87"/>
      <c r="O675" s="75"/>
    </row>
    <row r="676" spans="1:37" ht="15" customHeight="1">
      <c r="A676" s="84" t="s">
        <v>1263</v>
      </c>
      <c r="B676" s="67" t="s">
        <v>814</v>
      </c>
      <c r="C676" s="67" t="s">
        <v>2032</v>
      </c>
      <c r="D676" s="67"/>
      <c r="E676" s="86" t="s">
        <v>1033</v>
      </c>
      <c r="F676" s="86"/>
      <c r="G676" s="86" t="s">
        <v>1043</v>
      </c>
      <c r="H676" s="86"/>
      <c r="I676" s="100" t="s">
        <v>1973</v>
      </c>
      <c r="J676" s="67"/>
      <c r="K676" s="86"/>
      <c r="L676" s="86"/>
      <c r="M676" s="86"/>
      <c r="N676" s="87"/>
      <c r="O676" s="75"/>
    </row>
    <row r="677" spans="1:37" ht="15" customHeight="1">
      <c r="A677" s="84" t="s">
        <v>83</v>
      </c>
      <c r="B677" s="67" t="s">
        <v>2033</v>
      </c>
      <c r="C677" s="67" t="s">
        <v>2034</v>
      </c>
      <c r="D677" s="67"/>
      <c r="E677" s="86" t="s">
        <v>1033</v>
      </c>
      <c r="F677" s="86"/>
      <c r="G677" s="86"/>
      <c r="H677" s="86"/>
      <c r="I677" s="86" t="s">
        <v>2035</v>
      </c>
      <c r="J677" s="67"/>
      <c r="K677" s="86"/>
      <c r="L677" s="86"/>
      <c r="M677" s="86"/>
      <c r="N677" s="87"/>
      <c r="O677" s="75"/>
    </row>
    <row r="678" spans="1:37" ht="15" customHeight="1">
      <c r="A678" s="84" t="s">
        <v>2036</v>
      </c>
      <c r="B678" s="67" t="s">
        <v>816</v>
      </c>
      <c r="C678" s="67" t="s">
        <v>1281</v>
      </c>
      <c r="D678" s="67" t="s">
        <v>1282</v>
      </c>
      <c r="E678" s="86" t="s">
        <v>1033</v>
      </c>
      <c r="F678" s="86"/>
      <c r="G678" s="86"/>
      <c r="H678" s="86"/>
      <c r="I678" s="100" t="s">
        <v>1973</v>
      </c>
      <c r="J678" s="67"/>
      <c r="K678" s="86"/>
      <c r="L678" s="86"/>
      <c r="M678" s="86"/>
      <c r="N678" s="87"/>
      <c r="O678" s="75"/>
    </row>
    <row r="679" spans="1:37" ht="15" customHeight="1">
      <c r="A679" s="84" t="s">
        <v>2036</v>
      </c>
      <c r="B679" s="67" t="s">
        <v>819</v>
      </c>
      <c r="C679" s="67" t="s">
        <v>1283</v>
      </c>
      <c r="D679" s="67" t="s">
        <v>1282</v>
      </c>
      <c r="E679" s="86" t="s">
        <v>1033</v>
      </c>
      <c r="F679" s="86"/>
      <c r="G679" s="86"/>
      <c r="H679" s="86"/>
      <c r="I679" s="100" t="s">
        <v>1973</v>
      </c>
      <c r="J679" s="67"/>
      <c r="K679" s="86"/>
      <c r="L679" s="86"/>
      <c r="M679" s="86"/>
      <c r="N679" s="87"/>
      <c r="O679" s="75"/>
    </row>
    <row r="680" spans="1:37" ht="15" customHeight="1">
      <c r="A680" s="84" t="s">
        <v>1284</v>
      </c>
      <c r="B680" s="67" t="s">
        <v>820</v>
      </c>
      <c r="C680" s="67" t="s">
        <v>1285</v>
      </c>
      <c r="D680" s="67"/>
      <c r="E680" s="86" t="s">
        <v>1033</v>
      </c>
      <c r="F680" s="86"/>
      <c r="G680" s="86" t="s">
        <v>1043</v>
      </c>
      <c r="H680" s="86"/>
      <c r="I680" s="100" t="s">
        <v>1973</v>
      </c>
      <c r="J680" s="67"/>
      <c r="K680" s="86"/>
      <c r="L680" s="86"/>
      <c r="M680" s="86"/>
      <c r="N680" s="87"/>
      <c r="O680" s="75"/>
    </row>
    <row r="681" spans="1:37" ht="15" customHeight="1">
      <c r="A681" s="84" t="s">
        <v>2036</v>
      </c>
      <c r="B681" s="67" t="s">
        <v>821</v>
      </c>
      <c r="C681" s="67" t="s">
        <v>1286</v>
      </c>
      <c r="D681" s="67" t="s">
        <v>1282</v>
      </c>
      <c r="E681" s="86" t="s">
        <v>1033</v>
      </c>
      <c r="F681" s="86"/>
      <c r="G681" s="86"/>
      <c r="H681" s="86"/>
      <c r="I681" s="86" t="s">
        <v>2037</v>
      </c>
      <c r="J681" s="67"/>
      <c r="K681" s="86"/>
      <c r="L681" s="86"/>
      <c r="M681" s="86"/>
      <c r="N681" s="87"/>
      <c r="O681" s="75"/>
    </row>
    <row r="682" spans="1:37" ht="15" customHeight="1">
      <c r="A682" s="84" t="s">
        <v>83</v>
      </c>
      <c r="B682" s="67" t="s">
        <v>822</v>
      </c>
      <c r="C682" s="67" t="s">
        <v>1288</v>
      </c>
      <c r="D682" s="67"/>
      <c r="E682" s="86" t="s">
        <v>1033</v>
      </c>
      <c r="F682" s="86"/>
      <c r="G682" s="86"/>
      <c r="H682" s="86"/>
      <c r="I682" s="86" t="s">
        <v>2038</v>
      </c>
      <c r="J682" s="67"/>
      <c r="K682" s="86"/>
      <c r="L682" s="86"/>
      <c r="M682" s="86"/>
      <c r="N682" s="87"/>
      <c r="O682" s="75"/>
    </row>
    <row r="683" spans="1:37" ht="15" customHeight="1">
      <c r="A683" s="84" t="s">
        <v>1290</v>
      </c>
      <c r="B683" s="67" t="s">
        <v>823</v>
      </c>
      <c r="C683" s="67" t="s">
        <v>1291</v>
      </c>
      <c r="D683" s="67"/>
      <c r="E683" s="86" t="s">
        <v>1033</v>
      </c>
      <c r="F683" s="86"/>
      <c r="G683" s="86"/>
      <c r="H683" s="86"/>
      <c r="I683" s="86" t="s">
        <v>2037</v>
      </c>
      <c r="J683" s="67"/>
      <c r="K683" s="86" t="s">
        <v>1252</v>
      </c>
      <c r="L683" s="86" t="s">
        <v>1253</v>
      </c>
      <c r="M683" s="86"/>
      <c r="N683" s="87"/>
      <c r="O683" s="75"/>
    </row>
    <row r="684" spans="1:37" ht="15" customHeight="1" thickBot="1">
      <c r="A684" s="84" t="s">
        <v>83</v>
      </c>
      <c r="B684" s="67" t="s">
        <v>824</v>
      </c>
      <c r="C684" s="67" t="s">
        <v>1292</v>
      </c>
      <c r="D684" s="67"/>
      <c r="E684" s="86" t="s">
        <v>1033</v>
      </c>
      <c r="F684" s="86"/>
      <c r="G684" s="86"/>
      <c r="H684" s="86"/>
      <c r="I684" s="86" t="s">
        <v>2039</v>
      </c>
      <c r="J684" s="67"/>
      <c r="K684" s="86"/>
      <c r="L684" s="86"/>
      <c r="M684" s="86"/>
      <c r="N684" s="87"/>
      <c r="O684" s="75"/>
    </row>
    <row r="685" spans="1:37" ht="15" customHeight="1" thickBot="1">
      <c r="A685" s="93" t="s">
        <v>1075</v>
      </c>
      <c r="B685" s="97" t="s">
        <v>2023</v>
      </c>
      <c r="C685" s="94"/>
      <c r="D685" s="94"/>
      <c r="E685" s="94"/>
      <c r="F685" s="94"/>
      <c r="G685" s="94"/>
      <c r="H685" s="94"/>
      <c r="I685" s="94"/>
      <c r="J685" s="94"/>
      <c r="K685" s="94"/>
      <c r="L685" s="94"/>
      <c r="M685" s="94"/>
      <c r="N685" s="95"/>
      <c r="O685" s="75"/>
    </row>
    <row r="686" spans="1:37" s="83" customFormat="1" ht="20.149999999999999" customHeight="1" thickBot="1">
      <c r="A686" s="93" t="s">
        <v>1075</v>
      </c>
      <c r="B686" s="94" t="s">
        <v>1971</v>
      </c>
      <c r="C686" s="94" t="s">
        <v>1972</v>
      </c>
      <c r="D686" s="94"/>
      <c r="E686" s="94"/>
      <c r="F686" s="94"/>
      <c r="G686" s="94"/>
      <c r="H686" s="94"/>
      <c r="I686" s="94"/>
      <c r="J686" s="94"/>
      <c r="K686" s="94"/>
      <c r="L686" s="94"/>
      <c r="M686" s="94"/>
      <c r="N686" s="95"/>
      <c r="O686" s="75"/>
      <c r="P686" s="71"/>
      <c r="Q686" s="71"/>
      <c r="R686" s="71"/>
      <c r="S686" s="71"/>
      <c r="T686" s="71"/>
      <c r="U686" s="71"/>
      <c r="V686" s="71"/>
      <c r="W686" s="71"/>
      <c r="X686" s="71"/>
      <c r="Y686" s="71"/>
      <c r="Z686" s="71"/>
      <c r="AA686" s="71"/>
      <c r="AB686" s="71"/>
      <c r="AC686" s="71"/>
      <c r="AK686" s="71"/>
    </row>
    <row r="687" spans="1:37" s="83" customFormat="1" ht="20.149999999999999" customHeight="1" thickBot="1">
      <c r="A687" s="79" t="s">
        <v>1037</v>
      </c>
      <c r="B687" s="96" t="s">
        <v>2040</v>
      </c>
      <c r="C687" s="80" t="s">
        <v>2041</v>
      </c>
      <c r="D687" s="80"/>
      <c r="E687" s="80"/>
      <c r="F687" s="80"/>
      <c r="G687" s="80"/>
      <c r="H687" s="80"/>
      <c r="I687" s="80" t="s">
        <v>2042</v>
      </c>
      <c r="J687" s="80"/>
      <c r="K687" s="80"/>
      <c r="L687" s="80"/>
      <c r="M687" s="80"/>
      <c r="N687" s="81"/>
      <c r="O687" s="75"/>
      <c r="P687" s="71"/>
      <c r="Q687" s="71"/>
      <c r="R687" s="71"/>
      <c r="S687" s="71"/>
      <c r="T687" s="71"/>
      <c r="U687" s="71"/>
      <c r="V687" s="71"/>
      <c r="W687" s="71"/>
      <c r="X687" s="71"/>
      <c r="Y687" s="71"/>
      <c r="Z687" s="71"/>
      <c r="AA687" s="71"/>
      <c r="AB687" s="71"/>
      <c r="AC687" s="71"/>
      <c r="AK687" s="71"/>
    </row>
    <row r="688" spans="1:37" s="83" customFormat="1" ht="20" customHeight="1" thickBot="1">
      <c r="A688" s="84" t="s">
        <v>1102</v>
      </c>
      <c r="B688" s="67" t="s">
        <v>2043</v>
      </c>
      <c r="C688" s="67" t="s">
        <v>2044</v>
      </c>
      <c r="D688" s="67"/>
      <c r="E688" s="67"/>
      <c r="F688" s="67"/>
      <c r="G688" s="67"/>
      <c r="H688" s="67"/>
      <c r="I688" s="67"/>
      <c r="J688" s="67"/>
      <c r="K688" s="67"/>
      <c r="L688" s="67"/>
      <c r="M688" s="67"/>
      <c r="N688" s="67"/>
      <c r="O688" s="75"/>
      <c r="P688" s="71"/>
      <c r="Q688" s="71"/>
      <c r="R688" s="71"/>
      <c r="S688" s="71"/>
      <c r="T688" s="71"/>
      <c r="U688" s="71"/>
      <c r="V688" s="71"/>
      <c r="W688" s="71"/>
      <c r="X688" s="71"/>
      <c r="Y688" s="71"/>
      <c r="Z688" s="71"/>
      <c r="AA688" s="71"/>
      <c r="AB688" s="71"/>
      <c r="AC688" s="71"/>
      <c r="AK688" s="71"/>
    </row>
    <row r="689" spans="1:15" ht="15" customHeight="1" thickBot="1">
      <c r="A689" s="79" t="s">
        <v>1037</v>
      </c>
      <c r="B689" s="96" t="s">
        <v>2045</v>
      </c>
      <c r="C689" s="80" t="s">
        <v>2046</v>
      </c>
      <c r="D689" s="80"/>
      <c r="E689" s="80"/>
      <c r="F689" s="80"/>
      <c r="G689" s="80"/>
      <c r="H689" s="80"/>
      <c r="I689" s="80" t="s">
        <v>2047</v>
      </c>
      <c r="J689" s="80"/>
      <c r="K689" s="80"/>
      <c r="L689" s="80"/>
      <c r="M689" s="80"/>
      <c r="N689" s="81"/>
      <c r="O689" s="75"/>
    </row>
    <row r="690" spans="1:15" ht="15" customHeight="1">
      <c r="A690" s="84" t="s">
        <v>1073</v>
      </c>
      <c r="B690" s="67" t="s">
        <v>870</v>
      </c>
      <c r="C690" s="67" t="s">
        <v>2048</v>
      </c>
      <c r="D690" s="67"/>
      <c r="E690" s="86" t="s">
        <v>1033</v>
      </c>
      <c r="F690" s="86"/>
      <c r="G690" s="86" t="s">
        <v>1043</v>
      </c>
      <c r="H690" s="86"/>
      <c r="I690" s="86"/>
      <c r="J690" s="67"/>
      <c r="K690" s="86"/>
      <c r="L690" s="86"/>
      <c r="M690" s="86"/>
      <c r="N690" s="87"/>
      <c r="O690" s="75"/>
    </row>
    <row r="691" spans="1:15" ht="15" customHeight="1">
      <c r="A691" s="84" t="s">
        <v>83</v>
      </c>
      <c r="B691" s="67" t="s">
        <v>872</v>
      </c>
      <c r="C691" s="67" t="s">
        <v>2049</v>
      </c>
      <c r="D691" s="67"/>
      <c r="E691" s="86" t="s">
        <v>1033</v>
      </c>
      <c r="F691" s="86"/>
      <c r="G691" s="86" t="s">
        <v>1043</v>
      </c>
      <c r="H691" s="86"/>
      <c r="I691" s="86" t="s">
        <v>2050</v>
      </c>
      <c r="J691" s="67"/>
      <c r="K691" s="86"/>
      <c r="L691" s="86"/>
      <c r="M691" s="86"/>
      <c r="N691" s="87"/>
      <c r="O691" s="75"/>
    </row>
    <row r="692" spans="1:15" ht="15" customHeight="1">
      <c r="A692" s="84" t="s">
        <v>1112</v>
      </c>
      <c r="B692" s="67" t="s">
        <v>2051</v>
      </c>
      <c r="C692" s="67" t="s">
        <v>2052</v>
      </c>
      <c r="D692" s="67" t="s">
        <v>1115</v>
      </c>
      <c r="E692" s="86" t="s">
        <v>1033</v>
      </c>
      <c r="F692" s="86"/>
      <c r="G692" s="86"/>
      <c r="H692" s="86"/>
      <c r="I692" s="86" t="s">
        <v>2050</v>
      </c>
      <c r="J692" s="67"/>
      <c r="K692" s="85" t="s">
        <v>1116</v>
      </c>
      <c r="L692" s="85" t="s">
        <v>1117</v>
      </c>
      <c r="M692" s="86"/>
      <c r="N692" s="87"/>
      <c r="O692" s="75"/>
    </row>
    <row r="693" spans="1:15" ht="15" customHeight="1">
      <c r="A693" s="84" t="s">
        <v>121</v>
      </c>
      <c r="B693" s="67" t="s">
        <v>2053</v>
      </c>
      <c r="C693" s="67" t="s">
        <v>1119</v>
      </c>
      <c r="D693" s="67"/>
      <c r="E693" s="86"/>
      <c r="F693" s="86"/>
      <c r="G693" s="86"/>
      <c r="H693" s="86"/>
      <c r="I693" s="86"/>
      <c r="J693" s="67"/>
      <c r="K693" s="86"/>
      <c r="L693" s="86"/>
      <c r="M693" s="86" t="s">
        <v>2054</v>
      </c>
      <c r="N693" s="87"/>
      <c r="O693" s="75"/>
    </row>
    <row r="694" spans="1:15" ht="15" customHeight="1">
      <c r="A694" s="84" t="s">
        <v>119</v>
      </c>
      <c r="B694" s="67" t="s">
        <v>874</v>
      </c>
      <c r="C694" s="67" t="s">
        <v>2055</v>
      </c>
      <c r="D694" s="67"/>
      <c r="E694" s="86" t="s">
        <v>1033</v>
      </c>
      <c r="F694" s="86"/>
      <c r="G694" s="86"/>
      <c r="H694" s="86"/>
      <c r="I694" s="86"/>
      <c r="J694" s="67"/>
      <c r="K694" s="85" t="s">
        <v>1116</v>
      </c>
      <c r="L694" s="85" t="s">
        <v>1117</v>
      </c>
      <c r="M694" s="86"/>
      <c r="N694" s="87"/>
      <c r="O694" s="75"/>
    </row>
    <row r="695" spans="1:15" ht="15" customHeight="1">
      <c r="A695" s="84" t="s">
        <v>121</v>
      </c>
      <c r="B695" s="67" t="s">
        <v>876</v>
      </c>
      <c r="C695" s="67" t="s">
        <v>1119</v>
      </c>
      <c r="D695" s="67"/>
      <c r="E695" s="86"/>
      <c r="F695" s="86"/>
      <c r="G695" s="86"/>
      <c r="H695" s="86"/>
      <c r="I695" s="86"/>
      <c r="J695" s="67"/>
      <c r="K695" s="86"/>
      <c r="L695" s="86"/>
      <c r="M695" s="86" t="s">
        <v>2056</v>
      </c>
      <c r="N695" s="87"/>
      <c r="O695" s="75"/>
    </row>
    <row r="696" spans="1:15" ht="15" customHeight="1">
      <c r="A696" s="84" t="s">
        <v>119</v>
      </c>
      <c r="B696" s="67" t="s">
        <v>2057</v>
      </c>
      <c r="C696" s="67" t="s">
        <v>2058</v>
      </c>
      <c r="D696" s="67"/>
      <c r="E696" s="86" t="s">
        <v>1033</v>
      </c>
      <c r="F696" s="86"/>
      <c r="G696" s="86"/>
      <c r="H696" s="86"/>
      <c r="I696" s="86"/>
      <c r="J696" s="67"/>
      <c r="K696" s="85" t="s">
        <v>1116</v>
      </c>
      <c r="L696" s="85" t="s">
        <v>1117</v>
      </c>
      <c r="M696" s="86"/>
      <c r="N696" s="87"/>
      <c r="O696" s="75"/>
    </row>
    <row r="697" spans="1:15" ht="15" customHeight="1">
      <c r="A697" s="84" t="s">
        <v>121</v>
      </c>
      <c r="B697" s="67" t="s">
        <v>2059</v>
      </c>
      <c r="C697" s="67" t="s">
        <v>1316</v>
      </c>
      <c r="D697" s="67"/>
      <c r="E697" s="86"/>
      <c r="F697" s="86"/>
      <c r="G697" s="86"/>
      <c r="H697" s="86"/>
      <c r="I697" s="86"/>
      <c r="J697" s="67"/>
      <c r="K697" s="86"/>
      <c r="L697" s="86"/>
      <c r="M697" s="86" t="s">
        <v>2060</v>
      </c>
      <c r="N697" s="87"/>
      <c r="O697" s="75"/>
    </row>
    <row r="698" spans="1:15" ht="15" customHeight="1">
      <c r="A698" s="84" t="s">
        <v>119</v>
      </c>
      <c r="B698" s="67" t="s">
        <v>880</v>
      </c>
      <c r="C698" s="67" t="s">
        <v>2061</v>
      </c>
      <c r="D698" s="67"/>
      <c r="E698" s="86" t="s">
        <v>1033</v>
      </c>
      <c r="F698" s="86"/>
      <c r="G698" s="86"/>
      <c r="H698" s="86"/>
      <c r="I698" s="86"/>
      <c r="J698" s="67"/>
      <c r="K698" s="85" t="s">
        <v>1116</v>
      </c>
      <c r="L698" s="85" t="s">
        <v>1117</v>
      </c>
      <c r="M698" s="86"/>
      <c r="N698" s="87"/>
      <c r="O698" s="75"/>
    </row>
    <row r="699" spans="1:15" ht="15" customHeight="1" thickBot="1">
      <c r="A699" s="84" t="s">
        <v>119</v>
      </c>
      <c r="B699" s="67" t="s">
        <v>882</v>
      </c>
      <c r="C699" s="67" t="s">
        <v>2062</v>
      </c>
      <c r="D699" s="67"/>
      <c r="E699" s="86" t="s">
        <v>1033</v>
      </c>
      <c r="F699" s="86"/>
      <c r="G699" s="86"/>
      <c r="H699" s="86"/>
      <c r="I699" s="86"/>
      <c r="J699" s="67"/>
      <c r="K699" s="85" t="s">
        <v>1116</v>
      </c>
      <c r="L699" s="85" t="s">
        <v>1117</v>
      </c>
      <c r="M699" s="86"/>
      <c r="N699" s="87"/>
      <c r="O699" s="75"/>
    </row>
    <row r="700" spans="1:15" ht="15" customHeight="1" thickBot="1">
      <c r="A700" s="93" t="s">
        <v>1075</v>
      </c>
      <c r="B700" s="97" t="s">
        <v>2045</v>
      </c>
      <c r="C700" s="94"/>
      <c r="D700" s="94"/>
      <c r="E700" s="94"/>
      <c r="F700" s="94"/>
      <c r="G700" s="94"/>
      <c r="H700" s="94"/>
      <c r="I700" s="94"/>
      <c r="J700" s="94"/>
      <c r="K700" s="94"/>
      <c r="L700" s="94"/>
      <c r="M700" s="94"/>
      <c r="N700" s="95"/>
      <c r="O700" s="75"/>
    </row>
    <row r="701" spans="1:15" ht="15" customHeight="1" thickBot="1">
      <c r="A701" s="79" t="s">
        <v>1037</v>
      </c>
      <c r="B701" s="96" t="s">
        <v>2063</v>
      </c>
      <c r="C701" s="80" t="s">
        <v>2064</v>
      </c>
      <c r="D701" s="80"/>
      <c r="E701" s="80"/>
      <c r="F701" s="80"/>
      <c r="G701" s="80"/>
      <c r="H701" s="80"/>
      <c r="I701" s="80" t="s">
        <v>2065</v>
      </c>
      <c r="J701" s="80"/>
      <c r="K701" s="80"/>
      <c r="L701" s="80"/>
      <c r="M701" s="80"/>
      <c r="N701" s="81"/>
      <c r="O701" s="75"/>
    </row>
    <row r="702" spans="1:15" ht="15" customHeight="1">
      <c r="A702" s="84" t="s">
        <v>1073</v>
      </c>
      <c r="B702" s="67" t="s">
        <v>889</v>
      </c>
      <c r="C702" s="67" t="s">
        <v>2066</v>
      </c>
      <c r="D702" s="67"/>
      <c r="E702" s="86" t="s">
        <v>1033</v>
      </c>
      <c r="F702" s="86"/>
      <c r="G702" s="86" t="s">
        <v>1043</v>
      </c>
      <c r="H702" s="86"/>
      <c r="I702" s="86"/>
      <c r="J702" s="67"/>
      <c r="K702" s="86"/>
      <c r="L702" s="86"/>
      <c r="M702" s="86"/>
      <c r="N702" s="87"/>
      <c r="O702" s="75"/>
    </row>
    <row r="703" spans="1:15" ht="15" customHeight="1">
      <c r="A703" s="84" t="s">
        <v>83</v>
      </c>
      <c r="B703" s="67" t="s">
        <v>891</v>
      </c>
      <c r="C703" s="67" t="s">
        <v>2067</v>
      </c>
      <c r="D703" s="67"/>
      <c r="E703" s="86" t="s">
        <v>1033</v>
      </c>
      <c r="F703" s="86"/>
      <c r="G703" s="86" t="s">
        <v>1043</v>
      </c>
      <c r="H703" s="86"/>
      <c r="I703" s="86" t="s">
        <v>2068</v>
      </c>
      <c r="J703" s="67"/>
      <c r="K703" s="86"/>
      <c r="L703" s="86"/>
      <c r="M703" s="86"/>
      <c r="N703" s="87"/>
      <c r="O703" s="75"/>
    </row>
    <row r="704" spans="1:15" ht="15" customHeight="1">
      <c r="A704" s="84" t="s">
        <v>83</v>
      </c>
      <c r="B704" s="67" t="s">
        <v>2069</v>
      </c>
      <c r="C704" s="67" t="s">
        <v>2070</v>
      </c>
      <c r="D704" s="67" t="s">
        <v>1115</v>
      </c>
      <c r="E704" s="86" t="s">
        <v>1033</v>
      </c>
      <c r="F704" s="86"/>
      <c r="G704" s="86"/>
      <c r="H704" s="86"/>
      <c r="I704" s="86" t="s">
        <v>2068</v>
      </c>
      <c r="J704" s="67"/>
      <c r="K704" s="85" t="s">
        <v>1116</v>
      </c>
      <c r="L704" s="85" t="s">
        <v>1117</v>
      </c>
      <c r="M704" s="86"/>
      <c r="N704" s="87"/>
      <c r="O704" s="75"/>
    </row>
    <row r="705" spans="1:15" ht="15" customHeight="1">
      <c r="A705" s="84" t="s">
        <v>121</v>
      </c>
      <c r="B705" s="67" t="s">
        <v>2071</v>
      </c>
      <c r="C705" s="67" t="s">
        <v>1119</v>
      </c>
      <c r="D705" s="67"/>
      <c r="E705" s="86"/>
      <c r="F705" s="86"/>
      <c r="G705" s="86"/>
      <c r="H705" s="86"/>
      <c r="I705" s="86"/>
      <c r="J705" s="67"/>
      <c r="K705" s="86"/>
      <c r="L705" s="86"/>
      <c r="M705" s="86" t="s">
        <v>2072</v>
      </c>
      <c r="N705" s="87"/>
      <c r="O705" s="75"/>
    </row>
    <row r="706" spans="1:15" ht="15" customHeight="1">
      <c r="A706" s="84" t="s">
        <v>119</v>
      </c>
      <c r="B706" s="67" t="s">
        <v>893</v>
      </c>
      <c r="C706" s="67" t="s">
        <v>2073</v>
      </c>
      <c r="D706" s="67"/>
      <c r="E706" s="86" t="s">
        <v>1033</v>
      </c>
      <c r="F706" s="86"/>
      <c r="G706" s="86"/>
      <c r="H706" s="86"/>
      <c r="I706" s="86"/>
      <c r="J706" s="67"/>
      <c r="K706" s="85" t="s">
        <v>1116</v>
      </c>
      <c r="L706" s="85" t="s">
        <v>1117</v>
      </c>
      <c r="M706" s="86"/>
      <c r="N706" s="87"/>
      <c r="O706" s="75"/>
    </row>
    <row r="707" spans="1:15" ht="15" customHeight="1">
      <c r="A707" s="84" t="s">
        <v>121</v>
      </c>
      <c r="B707" s="67" t="s">
        <v>895</v>
      </c>
      <c r="C707" s="67" t="s">
        <v>1119</v>
      </c>
      <c r="D707" s="67"/>
      <c r="E707" s="86"/>
      <c r="F707" s="86"/>
      <c r="G707" s="86"/>
      <c r="H707" s="86"/>
      <c r="I707" s="86"/>
      <c r="J707" s="67"/>
      <c r="K707" s="86"/>
      <c r="L707" s="86"/>
      <c r="M707" s="86" t="s">
        <v>2074</v>
      </c>
      <c r="N707" s="87"/>
      <c r="O707" s="75"/>
    </row>
    <row r="708" spans="1:15" ht="15" customHeight="1">
      <c r="A708" s="84" t="s">
        <v>119</v>
      </c>
      <c r="B708" s="67" t="s">
        <v>2075</v>
      </c>
      <c r="C708" s="67" t="s">
        <v>2076</v>
      </c>
      <c r="D708" s="67"/>
      <c r="E708" s="86" t="s">
        <v>1033</v>
      </c>
      <c r="F708" s="86"/>
      <c r="G708" s="86"/>
      <c r="H708" s="86"/>
      <c r="I708" s="86"/>
      <c r="J708" s="67"/>
      <c r="K708" s="85" t="s">
        <v>1116</v>
      </c>
      <c r="L708" s="85" t="s">
        <v>1117</v>
      </c>
      <c r="M708" s="86"/>
      <c r="N708" s="87"/>
      <c r="O708" s="75"/>
    </row>
    <row r="709" spans="1:15" ht="15" customHeight="1">
      <c r="A709" s="84" t="s">
        <v>121</v>
      </c>
      <c r="B709" s="67" t="s">
        <v>2077</v>
      </c>
      <c r="C709" s="67" t="s">
        <v>1316</v>
      </c>
      <c r="D709" s="67"/>
      <c r="E709" s="86"/>
      <c r="F709" s="86"/>
      <c r="G709" s="86"/>
      <c r="H709" s="86"/>
      <c r="I709" s="86"/>
      <c r="J709" s="67"/>
      <c r="K709" s="86"/>
      <c r="L709" s="86"/>
      <c r="M709" s="86" t="s">
        <v>2078</v>
      </c>
      <c r="N709" s="87"/>
      <c r="O709" s="75"/>
    </row>
    <row r="710" spans="1:15" ht="15" customHeight="1">
      <c r="A710" s="84" t="s">
        <v>119</v>
      </c>
      <c r="B710" s="67" t="s">
        <v>899</v>
      </c>
      <c r="C710" s="67" t="s">
        <v>2079</v>
      </c>
      <c r="D710" s="67"/>
      <c r="E710" s="86" t="s">
        <v>1033</v>
      </c>
      <c r="F710" s="86"/>
      <c r="G710" s="86"/>
      <c r="H710" s="86"/>
      <c r="I710" s="86"/>
      <c r="J710" s="67"/>
      <c r="K710" s="85" t="s">
        <v>1116</v>
      </c>
      <c r="L710" s="85" t="s">
        <v>1117</v>
      </c>
      <c r="M710" s="86"/>
      <c r="N710" s="87"/>
      <c r="O710" s="75"/>
    </row>
    <row r="711" spans="1:15" ht="15" customHeight="1" thickBot="1">
      <c r="A711" s="84" t="s">
        <v>119</v>
      </c>
      <c r="B711" s="67" t="s">
        <v>901</v>
      </c>
      <c r="C711" s="67" t="s">
        <v>2080</v>
      </c>
      <c r="D711" s="67"/>
      <c r="E711" s="86" t="s">
        <v>1033</v>
      </c>
      <c r="F711" s="86"/>
      <c r="G711" s="86"/>
      <c r="H711" s="86"/>
      <c r="I711" s="86"/>
      <c r="J711" s="67"/>
      <c r="K711" s="85" t="s">
        <v>1116</v>
      </c>
      <c r="L711" s="85" t="s">
        <v>1117</v>
      </c>
      <c r="M711" s="86"/>
      <c r="N711" s="87"/>
      <c r="O711" s="75"/>
    </row>
    <row r="712" spans="1:15" ht="15" customHeight="1" thickBot="1">
      <c r="A712" s="93" t="s">
        <v>1075</v>
      </c>
      <c r="B712" s="97" t="s">
        <v>2063</v>
      </c>
      <c r="C712" s="94"/>
      <c r="D712" s="94"/>
      <c r="E712" s="94"/>
      <c r="F712" s="94"/>
      <c r="G712" s="94"/>
      <c r="H712" s="94"/>
      <c r="I712" s="94"/>
      <c r="J712" s="94"/>
      <c r="K712" s="94"/>
      <c r="L712" s="94"/>
      <c r="M712" s="94"/>
      <c r="N712" s="95"/>
      <c r="O712" s="75"/>
    </row>
    <row r="713" spans="1:15" ht="15" customHeight="1" thickBot="1">
      <c r="A713" s="79" t="s">
        <v>1037</v>
      </c>
      <c r="B713" s="96" t="s">
        <v>2081</v>
      </c>
      <c r="C713" s="80" t="s">
        <v>2082</v>
      </c>
      <c r="D713" s="80"/>
      <c r="E713" s="80"/>
      <c r="F713" s="80"/>
      <c r="G713" s="80"/>
      <c r="H713" s="80"/>
      <c r="I713" s="80" t="s">
        <v>2083</v>
      </c>
      <c r="J713" s="80"/>
      <c r="K713" s="80"/>
      <c r="L713" s="80"/>
      <c r="M713" s="80"/>
      <c r="N713" s="81"/>
      <c r="O713" s="75"/>
    </row>
    <row r="714" spans="1:15" ht="15" customHeight="1">
      <c r="A714" s="84" t="s">
        <v>1073</v>
      </c>
      <c r="B714" s="67" t="s">
        <v>908</v>
      </c>
      <c r="C714" s="67" t="s">
        <v>2084</v>
      </c>
      <c r="D714" s="67"/>
      <c r="E714" s="86" t="s">
        <v>1033</v>
      </c>
      <c r="F714" s="86"/>
      <c r="G714" s="86" t="s">
        <v>1043</v>
      </c>
      <c r="H714" s="86"/>
      <c r="I714" s="86"/>
      <c r="J714" s="67"/>
      <c r="K714" s="86"/>
      <c r="L714" s="86"/>
      <c r="M714" s="86"/>
      <c r="N714" s="87"/>
      <c r="O714" s="75"/>
    </row>
    <row r="715" spans="1:15" ht="15" customHeight="1">
      <c r="A715" s="84" t="s">
        <v>119</v>
      </c>
      <c r="B715" s="67" t="s">
        <v>910</v>
      </c>
      <c r="C715" s="67" t="s">
        <v>2085</v>
      </c>
      <c r="D715" s="67"/>
      <c r="E715" s="86" t="s">
        <v>1033</v>
      </c>
      <c r="F715" s="86"/>
      <c r="G715" s="86" t="s">
        <v>1043</v>
      </c>
      <c r="H715" s="86"/>
      <c r="I715" s="86" t="s">
        <v>2086</v>
      </c>
      <c r="J715" s="67"/>
      <c r="K715" s="86"/>
      <c r="L715" s="86"/>
      <c r="M715" s="86"/>
      <c r="N715" s="87"/>
      <c r="O715" s="75"/>
    </row>
    <row r="716" spans="1:15" ht="15" customHeight="1">
      <c r="A716" s="84" t="s">
        <v>83</v>
      </c>
      <c r="B716" s="67" t="s">
        <v>2087</v>
      </c>
      <c r="C716" s="67" t="s">
        <v>2088</v>
      </c>
      <c r="D716" s="67"/>
      <c r="E716" s="86" t="s">
        <v>1033</v>
      </c>
      <c r="F716" s="86"/>
      <c r="G716" s="86"/>
      <c r="H716" s="86"/>
      <c r="I716" s="86" t="s">
        <v>2086</v>
      </c>
      <c r="J716" s="67"/>
      <c r="K716" s="85" t="s">
        <v>1116</v>
      </c>
      <c r="L716" s="85" t="s">
        <v>1117</v>
      </c>
      <c r="M716" s="86"/>
      <c r="N716" s="87"/>
      <c r="O716" s="75"/>
    </row>
    <row r="717" spans="1:15" ht="15" customHeight="1">
      <c r="A717" s="84" t="s">
        <v>121</v>
      </c>
      <c r="B717" s="67" t="s">
        <v>2089</v>
      </c>
      <c r="C717" s="67" t="s">
        <v>1119</v>
      </c>
      <c r="D717" s="67"/>
      <c r="E717" s="86"/>
      <c r="F717" s="86"/>
      <c r="G717" s="86"/>
      <c r="H717" s="86"/>
      <c r="I717" s="86"/>
      <c r="J717" s="67"/>
      <c r="K717" s="86"/>
      <c r="L717" s="86"/>
      <c r="M717" s="86" t="s">
        <v>2090</v>
      </c>
      <c r="N717" s="87"/>
      <c r="O717" s="75"/>
    </row>
    <row r="718" spans="1:15" ht="15" customHeight="1">
      <c r="A718" s="84" t="s">
        <v>119</v>
      </c>
      <c r="B718" s="67" t="s">
        <v>912</v>
      </c>
      <c r="C718" s="67" t="s">
        <v>2091</v>
      </c>
      <c r="D718" s="67"/>
      <c r="E718" s="86" t="s">
        <v>1033</v>
      </c>
      <c r="F718" s="86"/>
      <c r="G718" s="86"/>
      <c r="H718" s="86"/>
      <c r="I718" s="86"/>
      <c r="J718" s="67"/>
      <c r="K718" s="85" t="s">
        <v>1116</v>
      </c>
      <c r="L718" s="85" t="s">
        <v>1117</v>
      </c>
      <c r="M718" s="86"/>
      <c r="N718" s="87"/>
      <c r="O718" s="75"/>
    </row>
    <row r="719" spans="1:15" ht="15" customHeight="1">
      <c r="A719" s="84" t="s">
        <v>121</v>
      </c>
      <c r="B719" s="67" t="s">
        <v>916</v>
      </c>
      <c r="C719" s="67" t="s">
        <v>1119</v>
      </c>
      <c r="D719" s="67"/>
      <c r="E719" s="86"/>
      <c r="F719" s="86"/>
      <c r="G719" s="86"/>
      <c r="H719" s="86"/>
      <c r="I719" s="86"/>
      <c r="J719" s="67"/>
      <c r="K719" s="86"/>
      <c r="L719" s="86"/>
      <c r="M719" s="86" t="s">
        <v>2092</v>
      </c>
      <c r="N719" s="87"/>
      <c r="O719" s="75"/>
    </row>
    <row r="720" spans="1:15" ht="15" customHeight="1">
      <c r="A720" s="84" t="s">
        <v>119</v>
      </c>
      <c r="B720" s="67" t="s">
        <v>2093</v>
      </c>
      <c r="C720" s="67" t="s">
        <v>2094</v>
      </c>
      <c r="D720" s="67"/>
      <c r="E720" s="86" t="s">
        <v>1033</v>
      </c>
      <c r="F720" s="86"/>
      <c r="G720" s="86"/>
      <c r="H720" s="86"/>
      <c r="I720" s="86"/>
      <c r="J720" s="67"/>
      <c r="K720" s="85" t="s">
        <v>1116</v>
      </c>
      <c r="L720" s="85" t="s">
        <v>1117</v>
      </c>
      <c r="M720" s="86"/>
      <c r="N720" s="87"/>
      <c r="O720" s="75" t="s">
        <v>1125</v>
      </c>
    </row>
    <row r="721" spans="1:15" ht="15" customHeight="1">
      <c r="A721" s="84" t="s">
        <v>121</v>
      </c>
      <c r="B721" s="67" t="s">
        <v>2095</v>
      </c>
      <c r="C721" s="67" t="s">
        <v>1316</v>
      </c>
      <c r="D721" s="67"/>
      <c r="E721" s="86"/>
      <c r="F721" s="86"/>
      <c r="G721" s="86"/>
      <c r="H721" s="86"/>
      <c r="I721" s="86"/>
      <c r="J721" s="67"/>
      <c r="K721" s="86"/>
      <c r="L721" s="86"/>
      <c r="M721" s="86" t="s">
        <v>2096</v>
      </c>
      <c r="N721" s="87"/>
      <c r="O721" s="75"/>
    </row>
    <row r="722" spans="1:15" ht="15" customHeight="1">
      <c r="A722" s="84" t="s">
        <v>119</v>
      </c>
      <c r="B722" s="67" t="s">
        <v>920</v>
      </c>
      <c r="C722" s="67" t="s">
        <v>2097</v>
      </c>
      <c r="D722" s="67"/>
      <c r="E722" s="86" t="s">
        <v>1033</v>
      </c>
      <c r="F722" s="86"/>
      <c r="G722" s="86"/>
      <c r="H722" s="86"/>
      <c r="I722" s="86"/>
      <c r="J722" s="67"/>
      <c r="K722" s="85" t="s">
        <v>1116</v>
      </c>
      <c r="L722" s="85" t="s">
        <v>1117</v>
      </c>
      <c r="M722" s="86"/>
      <c r="N722" s="87"/>
      <c r="O722" s="75" t="s">
        <v>1125</v>
      </c>
    </row>
    <row r="723" spans="1:15" ht="15" customHeight="1" thickBot="1">
      <c r="A723" s="84" t="s">
        <v>119</v>
      </c>
      <c r="B723" s="67" t="s">
        <v>922</v>
      </c>
      <c r="C723" s="67" t="s">
        <v>2098</v>
      </c>
      <c r="D723" s="67"/>
      <c r="E723" s="86" t="s">
        <v>1033</v>
      </c>
      <c r="F723" s="86"/>
      <c r="G723" s="86"/>
      <c r="H723" s="86"/>
      <c r="I723" s="86"/>
      <c r="J723" s="67"/>
      <c r="K723" s="85" t="s">
        <v>1116</v>
      </c>
      <c r="L723" s="85" t="s">
        <v>1117</v>
      </c>
      <c r="M723" s="86"/>
      <c r="N723" s="87"/>
      <c r="O723" s="75"/>
    </row>
    <row r="724" spans="1:15" ht="15" customHeight="1" thickBot="1">
      <c r="A724" s="93" t="s">
        <v>1075</v>
      </c>
      <c r="B724" s="97" t="s">
        <v>2081</v>
      </c>
      <c r="C724" s="94"/>
      <c r="D724" s="94"/>
      <c r="E724" s="94"/>
      <c r="F724" s="94"/>
      <c r="G724" s="94"/>
      <c r="H724" s="94"/>
      <c r="I724" s="94"/>
      <c r="J724" s="94"/>
      <c r="K724" s="94"/>
      <c r="L724" s="94"/>
      <c r="M724" s="94"/>
      <c r="N724" s="95"/>
      <c r="O724" s="75"/>
    </row>
    <row r="725" spans="1:15" ht="15" customHeight="1" thickBot="1">
      <c r="A725" s="79" t="s">
        <v>1037</v>
      </c>
      <c r="B725" s="96" t="s">
        <v>2099</v>
      </c>
      <c r="C725" s="80" t="s">
        <v>1245</v>
      </c>
      <c r="D725" s="80"/>
      <c r="E725" s="80"/>
      <c r="F725" s="80"/>
      <c r="G725" s="80"/>
      <c r="H725" s="80"/>
      <c r="I725" s="80" t="s">
        <v>2100</v>
      </c>
      <c r="J725" s="80"/>
      <c r="K725" s="80"/>
      <c r="L725" s="80"/>
      <c r="M725" s="80"/>
      <c r="N725" s="81"/>
      <c r="O725" s="75"/>
    </row>
    <row r="726" spans="1:15" ht="15" customHeight="1">
      <c r="A726" s="84" t="s">
        <v>1247</v>
      </c>
      <c r="B726" s="67" t="s">
        <v>925</v>
      </c>
      <c r="C726" s="67" t="s">
        <v>2101</v>
      </c>
      <c r="D726" s="67"/>
      <c r="E726" s="86" t="s">
        <v>1033</v>
      </c>
      <c r="F726" s="86"/>
      <c r="G726" s="86" t="s">
        <v>1043</v>
      </c>
      <c r="H726" s="86"/>
      <c r="I726" s="100" t="s">
        <v>2042</v>
      </c>
      <c r="J726" s="67"/>
      <c r="K726" s="86"/>
      <c r="L726" s="86"/>
      <c r="M726" s="86"/>
      <c r="N726" s="87"/>
      <c r="O726" s="75"/>
    </row>
    <row r="727" spans="1:15" ht="15" customHeight="1">
      <c r="A727" s="84" t="s">
        <v>1249</v>
      </c>
      <c r="B727" s="67" t="s">
        <v>927</v>
      </c>
      <c r="C727" s="67" t="s">
        <v>2102</v>
      </c>
      <c r="D727" s="67"/>
      <c r="E727" s="86" t="s">
        <v>1033</v>
      </c>
      <c r="F727" s="86"/>
      <c r="G727" s="86"/>
      <c r="H727" s="86"/>
      <c r="I727" s="86" t="s">
        <v>2103</v>
      </c>
      <c r="J727" s="67"/>
      <c r="K727" s="86" t="s">
        <v>1252</v>
      </c>
      <c r="L727" s="86" t="s">
        <v>1253</v>
      </c>
      <c r="M727" s="86"/>
      <c r="N727" s="87"/>
      <c r="O727" s="75"/>
    </row>
    <row r="728" spans="1:15" ht="15" customHeight="1">
      <c r="A728" s="84" t="s">
        <v>83</v>
      </c>
      <c r="B728" s="67" t="s">
        <v>929</v>
      </c>
      <c r="C728" s="67" t="s">
        <v>1254</v>
      </c>
      <c r="D728" s="67"/>
      <c r="E728" s="86" t="s">
        <v>1033</v>
      </c>
      <c r="F728" s="86"/>
      <c r="G728" s="86"/>
      <c r="H728" s="86"/>
      <c r="I728" s="86" t="s">
        <v>2104</v>
      </c>
      <c r="J728" s="67"/>
      <c r="K728" s="86"/>
      <c r="L728" s="86"/>
      <c r="M728" s="86"/>
      <c r="N728" s="87"/>
      <c r="O728" s="75"/>
    </row>
    <row r="729" spans="1:15" ht="15" customHeight="1">
      <c r="A729" s="84" t="s">
        <v>1256</v>
      </c>
      <c r="B729" s="67" t="s">
        <v>930</v>
      </c>
      <c r="C729" s="67" t="s">
        <v>2105</v>
      </c>
      <c r="D729" s="67"/>
      <c r="E729" s="86" t="s">
        <v>1033</v>
      </c>
      <c r="F729" s="86"/>
      <c r="G729" s="86"/>
      <c r="H729" s="86"/>
      <c r="I729" s="86" t="s">
        <v>2106</v>
      </c>
      <c r="J729" s="67"/>
      <c r="K729" s="86" t="s">
        <v>1252</v>
      </c>
      <c r="L729" s="86" t="s">
        <v>1253</v>
      </c>
      <c r="M729" s="86"/>
      <c r="N729" s="87"/>
      <c r="O729" s="75"/>
    </row>
    <row r="730" spans="1:15" ht="15" customHeight="1" thickBot="1">
      <c r="A730" s="84" t="s">
        <v>83</v>
      </c>
      <c r="B730" s="67" t="s">
        <v>932</v>
      </c>
      <c r="C730" s="67" t="s">
        <v>1259</v>
      </c>
      <c r="D730" s="67"/>
      <c r="E730" s="86" t="s">
        <v>1033</v>
      </c>
      <c r="F730" s="86"/>
      <c r="G730" s="86"/>
      <c r="H730" s="86"/>
      <c r="I730" s="86" t="s">
        <v>2107</v>
      </c>
      <c r="J730" s="67"/>
      <c r="K730" s="86"/>
      <c r="L730" s="86"/>
      <c r="M730" s="86"/>
      <c r="N730" s="87"/>
      <c r="O730" s="75"/>
    </row>
    <row r="731" spans="1:15" ht="15" customHeight="1" thickBot="1">
      <c r="A731" s="93" t="s">
        <v>1075</v>
      </c>
      <c r="B731" s="97" t="s">
        <v>2099</v>
      </c>
      <c r="C731" s="94"/>
      <c r="D731" s="94"/>
      <c r="E731" s="94"/>
      <c r="F731" s="94"/>
      <c r="G731" s="94"/>
      <c r="H731" s="94"/>
      <c r="I731" s="94"/>
      <c r="J731" s="94"/>
      <c r="K731" s="94"/>
      <c r="L731" s="94"/>
      <c r="M731" s="94"/>
      <c r="N731" s="95"/>
      <c r="O731" s="75"/>
    </row>
    <row r="732" spans="1:15" ht="15" customHeight="1" thickBot="1">
      <c r="A732" s="79" t="s">
        <v>1037</v>
      </c>
      <c r="B732" s="96" t="s">
        <v>2108</v>
      </c>
      <c r="C732" s="80" t="s">
        <v>1262</v>
      </c>
      <c r="D732" s="80"/>
      <c r="E732" s="80"/>
      <c r="F732" s="80"/>
      <c r="G732" s="80"/>
      <c r="H732" s="80"/>
      <c r="I732" s="80" t="s">
        <v>2100</v>
      </c>
      <c r="J732" s="80"/>
      <c r="K732" s="80"/>
      <c r="L732" s="80"/>
      <c r="M732" s="80"/>
      <c r="N732" s="81"/>
      <c r="O732" s="75"/>
    </row>
    <row r="733" spans="1:15" ht="15" customHeight="1">
      <c r="A733" s="84" t="s">
        <v>1263</v>
      </c>
      <c r="B733" s="67" t="s">
        <v>934</v>
      </c>
      <c r="C733" s="67" t="s">
        <v>2109</v>
      </c>
      <c r="D733" s="67"/>
      <c r="E733" s="86" t="s">
        <v>1033</v>
      </c>
      <c r="F733" s="86"/>
      <c r="G733" s="86" t="s">
        <v>1043</v>
      </c>
      <c r="H733" s="86"/>
      <c r="I733" s="100" t="s">
        <v>2042</v>
      </c>
      <c r="J733" s="67"/>
      <c r="K733" s="86"/>
      <c r="L733" s="86"/>
      <c r="M733" s="86"/>
      <c r="N733" s="87"/>
      <c r="O733" s="75"/>
    </row>
    <row r="734" spans="1:15" ht="15" customHeight="1">
      <c r="A734" s="84" t="s">
        <v>83</v>
      </c>
      <c r="B734" s="67" t="s">
        <v>936</v>
      </c>
      <c r="C734" s="67" t="s">
        <v>1265</v>
      </c>
      <c r="D734" s="67"/>
      <c r="E734" s="86" t="s">
        <v>1033</v>
      </c>
      <c r="F734" s="86"/>
      <c r="G734" s="86"/>
      <c r="H734" s="86"/>
      <c r="I734" s="86" t="s">
        <v>2110</v>
      </c>
      <c r="J734" s="67"/>
      <c r="K734" s="86"/>
      <c r="L734" s="86"/>
      <c r="M734" s="86"/>
      <c r="N734" s="87"/>
      <c r="O734" s="75"/>
    </row>
    <row r="735" spans="1:15" ht="15" customHeight="1">
      <c r="A735" s="84" t="s">
        <v>1267</v>
      </c>
      <c r="B735" s="67" t="s">
        <v>937</v>
      </c>
      <c r="C735" s="67" t="s">
        <v>2111</v>
      </c>
      <c r="D735" s="67"/>
      <c r="E735" s="86" t="s">
        <v>1033</v>
      </c>
      <c r="F735" s="86"/>
      <c r="G735" s="86" t="s">
        <v>1043</v>
      </c>
      <c r="H735" s="86"/>
      <c r="I735" s="86" t="s">
        <v>2112</v>
      </c>
      <c r="J735" s="67"/>
      <c r="K735" s="86"/>
      <c r="L735" s="86"/>
      <c r="M735" s="86"/>
      <c r="N735" s="87"/>
      <c r="O735" s="75"/>
    </row>
    <row r="736" spans="1:15" ht="15" customHeight="1">
      <c r="A736" s="84" t="s">
        <v>83</v>
      </c>
      <c r="B736" s="67" t="s">
        <v>939</v>
      </c>
      <c r="C736" s="67" t="s">
        <v>1270</v>
      </c>
      <c r="D736" s="67"/>
      <c r="E736" s="86" t="s">
        <v>1033</v>
      </c>
      <c r="F736" s="86"/>
      <c r="G736" s="86"/>
      <c r="H736" s="86"/>
      <c r="I736" s="86" t="s">
        <v>2113</v>
      </c>
      <c r="J736" s="67"/>
      <c r="K736" s="86"/>
      <c r="L736" s="86"/>
      <c r="M736" s="86"/>
      <c r="N736" s="87"/>
      <c r="O736" s="75"/>
    </row>
    <row r="737" spans="1:37" ht="15" customHeight="1">
      <c r="A737" s="84" t="s">
        <v>1267</v>
      </c>
      <c r="B737" s="67" t="s">
        <v>940</v>
      </c>
      <c r="C737" s="67" t="s">
        <v>2114</v>
      </c>
      <c r="D737" s="67"/>
      <c r="E737" s="86" t="s">
        <v>1033</v>
      </c>
      <c r="F737" s="86"/>
      <c r="G737" s="86" t="s">
        <v>1043</v>
      </c>
      <c r="H737" s="86"/>
      <c r="I737" s="86" t="s">
        <v>2115</v>
      </c>
      <c r="J737" s="67"/>
      <c r="K737" s="86"/>
      <c r="L737" s="86"/>
      <c r="M737" s="86"/>
      <c r="N737" s="87"/>
      <c r="O737" s="75" t="s">
        <v>1125</v>
      </c>
    </row>
    <row r="738" spans="1:37" s="83" customFormat="1" ht="20.149999999999999" customHeight="1">
      <c r="A738" s="84" t="s">
        <v>83</v>
      </c>
      <c r="B738" s="67" t="s">
        <v>942</v>
      </c>
      <c r="C738" s="67" t="s">
        <v>1274</v>
      </c>
      <c r="D738" s="67"/>
      <c r="E738" s="86" t="s">
        <v>1033</v>
      </c>
      <c r="F738" s="86"/>
      <c r="G738" s="86"/>
      <c r="H738" s="86"/>
      <c r="I738" s="101" t="s">
        <v>2116</v>
      </c>
      <c r="J738" s="67"/>
      <c r="K738" s="86"/>
      <c r="L738" s="86"/>
      <c r="M738" s="86"/>
      <c r="N738" s="87"/>
      <c r="O738" s="82" t="s">
        <v>1125</v>
      </c>
      <c r="P738" s="71"/>
      <c r="Q738" s="71"/>
      <c r="R738" s="71"/>
      <c r="S738" s="71"/>
      <c r="T738" s="71"/>
      <c r="U738" s="71"/>
      <c r="V738" s="71"/>
      <c r="W738" s="71"/>
      <c r="X738" s="71"/>
      <c r="Y738" s="71"/>
      <c r="Z738" s="71"/>
      <c r="AA738" s="71"/>
      <c r="AB738" s="71"/>
      <c r="AC738" s="71"/>
    </row>
    <row r="739" spans="1:37" ht="15" customHeight="1">
      <c r="A739" s="84" t="s">
        <v>1263</v>
      </c>
      <c r="B739" s="67" t="s">
        <v>943</v>
      </c>
      <c r="C739" s="67" t="s">
        <v>2117</v>
      </c>
      <c r="D739" s="67"/>
      <c r="E739" s="86" t="s">
        <v>1033</v>
      </c>
      <c r="F739" s="86"/>
      <c r="G739" s="86" t="s">
        <v>1043</v>
      </c>
      <c r="H739" s="86"/>
      <c r="I739" s="100" t="s">
        <v>2042</v>
      </c>
      <c r="J739" s="67"/>
      <c r="K739" s="86"/>
      <c r="L739" s="86"/>
      <c r="M739" s="86"/>
      <c r="N739" s="87"/>
      <c r="O739" s="75"/>
    </row>
    <row r="740" spans="1:37" ht="15" customHeight="1">
      <c r="A740" s="84" t="s">
        <v>83</v>
      </c>
      <c r="B740" s="67" t="s">
        <v>2118</v>
      </c>
      <c r="C740" s="67" t="s">
        <v>2119</v>
      </c>
      <c r="D740" s="67"/>
      <c r="E740" s="86" t="s">
        <v>1033</v>
      </c>
      <c r="F740" s="86"/>
      <c r="G740" s="86"/>
      <c r="H740" s="86"/>
      <c r="I740" s="86" t="s">
        <v>2120</v>
      </c>
      <c r="J740" s="67"/>
      <c r="K740" s="86"/>
      <c r="L740" s="86"/>
      <c r="M740" s="86"/>
      <c r="N740" s="87"/>
      <c r="O740" s="75"/>
    </row>
    <row r="741" spans="1:37" ht="15" customHeight="1">
      <c r="A741" s="84" t="s">
        <v>2121</v>
      </c>
      <c r="B741" s="67" t="s">
        <v>945</v>
      </c>
      <c r="C741" s="67" t="s">
        <v>1281</v>
      </c>
      <c r="D741" s="67" t="s">
        <v>1282</v>
      </c>
      <c r="E741" s="86" t="s">
        <v>1033</v>
      </c>
      <c r="F741" s="86"/>
      <c r="G741" s="86"/>
      <c r="H741" s="86"/>
      <c r="I741" s="100" t="s">
        <v>2042</v>
      </c>
      <c r="J741" s="67"/>
      <c r="K741" s="86"/>
      <c r="L741" s="86"/>
      <c r="M741" s="86"/>
      <c r="N741" s="87"/>
      <c r="O741" s="75"/>
    </row>
    <row r="742" spans="1:37" ht="15" customHeight="1">
      <c r="A742" s="84" t="s">
        <v>2121</v>
      </c>
      <c r="B742" s="67" t="s">
        <v>948</v>
      </c>
      <c r="C742" s="67" t="s">
        <v>1283</v>
      </c>
      <c r="D742" s="67" t="s">
        <v>1282</v>
      </c>
      <c r="E742" s="86" t="s">
        <v>1033</v>
      </c>
      <c r="F742" s="86"/>
      <c r="G742" s="86"/>
      <c r="H742" s="86"/>
      <c r="I742" s="100" t="s">
        <v>2042</v>
      </c>
      <c r="J742" s="67"/>
      <c r="K742" s="86"/>
      <c r="L742" s="86"/>
      <c r="M742" s="86"/>
      <c r="N742" s="87"/>
      <c r="O742" s="75"/>
    </row>
    <row r="743" spans="1:37" ht="15" customHeight="1">
      <c r="A743" s="84" t="s">
        <v>1284</v>
      </c>
      <c r="B743" s="67" t="s">
        <v>949</v>
      </c>
      <c r="C743" s="67" t="s">
        <v>1285</v>
      </c>
      <c r="D743" s="67"/>
      <c r="E743" s="86" t="s">
        <v>1033</v>
      </c>
      <c r="F743" s="86"/>
      <c r="G743" s="86" t="s">
        <v>1043</v>
      </c>
      <c r="H743" s="86"/>
      <c r="I743" s="100" t="s">
        <v>2042</v>
      </c>
      <c r="J743" s="67"/>
      <c r="K743" s="86"/>
      <c r="L743" s="86"/>
      <c r="M743" s="86"/>
      <c r="N743" s="87"/>
      <c r="O743" s="75"/>
    </row>
    <row r="744" spans="1:37" ht="15" customHeight="1">
      <c r="A744" s="84" t="s">
        <v>2121</v>
      </c>
      <c r="B744" s="67" t="s">
        <v>950</v>
      </c>
      <c r="C744" s="67" t="s">
        <v>1286</v>
      </c>
      <c r="D744" s="67" t="s">
        <v>1282</v>
      </c>
      <c r="E744" s="86" t="s">
        <v>1033</v>
      </c>
      <c r="F744" s="86"/>
      <c r="G744" s="86"/>
      <c r="H744" s="86"/>
      <c r="I744" s="101" t="s">
        <v>2122</v>
      </c>
      <c r="J744" s="67"/>
      <c r="K744" s="86"/>
      <c r="L744" s="86"/>
      <c r="M744" s="86"/>
      <c r="N744" s="87"/>
      <c r="O744" s="75"/>
    </row>
    <row r="745" spans="1:37" ht="15" customHeight="1">
      <c r="A745" s="84" t="s">
        <v>83</v>
      </c>
      <c r="B745" s="67" t="s">
        <v>951</v>
      </c>
      <c r="C745" s="67" t="s">
        <v>1288</v>
      </c>
      <c r="D745" s="67"/>
      <c r="E745" s="86" t="s">
        <v>1033</v>
      </c>
      <c r="F745" s="86"/>
      <c r="G745" s="86"/>
      <c r="H745" s="86"/>
      <c r="I745" s="86" t="s">
        <v>2123</v>
      </c>
      <c r="J745" s="67"/>
      <c r="K745" s="86"/>
      <c r="L745" s="86"/>
      <c r="M745" s="86"/>
      <c r="N745" s="87"/>
      <c r="O745" s="75"/>
    </row>
    <row r="746" spans="1:37" ht="15" customHeight="1">
      <c r="A746" s="84" t="s">
        <v>1290</v>
      </c>
      <c r="B746" s="67" t="s">
        <v>952</v>
      </c>
      <c r="C746" s="67" t="s">
        <v>1291</v>
      </c>
      <c r="D746" s="67"/>
      <c r="E746" s="86" t="s">
        <v>1033</v>
      </c>
      <c r="F746" s="86"/>
      <c r="G746" s="86"/>
      <c r="H746" s="86"/>
      <c r="I746" s="86" t="s">
        <v>2122</v>
      </c>
      <c r="J746" s="67"/>
      <c r="K746" s="86" t="s">
        <v>1252</v>
      </c>
      <c r="L746" s="86" t="s">
        <v>1253</v>
      </c>
      <c r="M746" s="86"/>
      <c r="N746" s="87"/>
      <c r="O746" s="75"/>
    </row>
    <row r="747" spans="1:37" ht="15" customHeight="1" thickBot="1">
      <c r="A747" s="84" t="s">
        <v>83</v>
      </c>
      <c r="B747" s="67" t="s">
        <v>953</v>
      </c>
      <c r="C747" s="67" t="s">
        <v>1292</v>
      </c>
      <c r="D747" s="67"/>
      <c r="E747" s="86" t="s">
        <v>1033</v>
      </c>
      <c r="F747" s="86"/>
      <c r="G747" s="86"/>
      <c r="H747" s="86"/>
      <c r="I747" s="86" t="s">
        <v>2124</v>
      </c>
      <c r="J747" s="67"/>
      <c r="K747" s="86"/>
      <c r="L747" s="86"/>
      <c r="M747" s="86"/>
      <c r="N747" s="87"/>
      <c r="O747" s="75"/>
    </row>
    <row r="748" spans="1:37" ht="15" customHeight="1" thickBot="1">
      <c r="A748" s="93" t="s">
        <v>1075</v>
      </c>
      <c r="B748" s="97" t="s">
        <v>2108</v>
      </c>
      <c r="C748" s="94"/>
      <c r="D748" s="94"/>
      <c r="E748" s="94"/>
      <c r="F748" s="94"/>
      <c r="G748" s="94"/>
      <c r="H748" s="94"/>
      <c r="I748" s="94"/>
      <c r="J748" s="94"/>
      <c r="K748" s="94"/>
      <c r="L748" s="94"/>
      <c r="M748" s="94"/>
      <c r="N748" s="95"/>
      <c r="O748" s="75"/>
    </row>
    <row r="749" spans="1:37" s="83" customFormat="1" ht="20.149999999999999" customHeight="1" thickBot="1">
      <c r="A749" s="93" t="s">
        <v>1075</v>
      </c>
      <c r="B749" s="94" t="s">
        <v>2040</v>
      </c>
      <c r="C749" s="94" t="s">
        <v>2041</v>
      </c>
      <c r="D749" s="94"/>
      <c r="E749" s="94"/>
      <c r="F749" s="94"/>
      <c r="G749" s="94"/>
      <c r="H749" s="94"/>
      <c r="I749" s="94"/>
      <c r="J749" s="94"/>
      <c r="K749" s="94"/>
      <c r="L749" s="94"/>
      <c r="M749" s="94"/>
      <c r="N749" s="95"/>
      <c r="O749" s="75"/>
      <c r="P749" s="71"/>
      <c r="Q749" s="71"/>
      <c r="R749" s="71"/>
      <c r="S749" s="71"/>
      <c r="T749" s="71"/>
      <c r="U749" s="71"/>
      <c r="V749" s="71"/>
      <c r="W749" s="71"/>
      <c r="X749" s="71"/>
      <c r="Y749" s="71"/>
      <c r="Z749" s="71"/>
      <c r="AA749" s="71"/>
      <c r="AB749" s="71"/>
      <c r="AC749" s="71"/>
      <c r="AK749" s="71"/>
    </row>
    <row r="750" spans="1:37" s="83" customFormat="1" ht="20.149999999999999" customHeight="1" thickBot="1">
      <c r="A750" s="79" t="s">
        <v>1037</v>
      </c>
      <c r="B750" s="96" t="s">
        <v>2125</v>
      </c>
      <c r="C750" s="80" t="s">
        <v>2126</v>
      </c>
      <c r="D750" s="80"/>
      <c r="E750" s="80"/>
      <c r="F750" s="80"/>
      <c r="G750" s="80"/>
      <c r="H750" s="80"/>
      <c r="I750" s="80"/>
      <c r="J750" s="80"/>
      <c r="K750" s="80"/>
      <c r="L750" s="80"/>
      <c r="M750" s="80"/>
      <c r="N750" s="81"/>
      <c r="O750" s="75"/>
      <c r="P750" s="71"/>
      <c r="Q750" s="71"/>
      <c r="R750" s="71"/>
      <c r="S750" s="71"/>
      <c r="T750" s="71"/>
      <c r="U750" s="71"/>
      <c r="V750" s="71"/>
      <c r="W750" s="71"/>
      <c r="X750" s="71"/>
      <c r="Y750" s="71"/>
      <c r="Z750" s="71"/>
      <c r="AA750" s="71"/>
      <c r="AB750" s="71"/>
      <c r="AC750" s="71"/>
      <c r="AK750" s="71"/>
    </row>
    <row r="751" spans="1:37" s="83" customFormat="1" ht="20.149999999999999" customHeight="1" thickBot="1">
      <c r="A751" s="79" t="s">
        <v>1037</v>
      </c>
      <c r="B751" s="96" t="s">
        <v>2127</v>
      </c>
      <c r="C751" s="80" t="s">
        <v>2128</v>
      </c>
      <c r="D751" s="80"/>
      <c r="E751" s="80"/>
      <c r="F751" s="80"/>
      <c r="G751" s="80"/>
      <c r="H751" s="80"/>
      <c r="I751" s="80" t="s">
        <v>2129</v>
      </c>
      <c r="J751" s="80"/>
      <c r="K751" s="80"/>
      <c r="L751" s="80"/>
      <c r="M751" s="80"/>
      <c r="N751" s="81"/>
      <c r="O751" s="75"/>
      <c r="P751" s="71"/>
      <c r="Q751" s="71"/>
      <c r="R751" s="71"/>
      <c r="S751" s="71"/>
      <c r="T751" s="71"/>
      <c r="U751" s="71"/>
      <c r="V751" s="71"/>
      <c r="W751" s="71"/>
      <c r="X751" s="71"/>
      <c r="Y751" s="71"/>
      <c r="Z751" s="71"/>
      <c r="AA751" s="71"/>
      <c r="AB751" s="71"/>
      <c r="AC751" s="71"/>
      <c r="AK751" s="71"/>
    </row>
    <row r="752" spans="1:37" s="83" customFormat="1" ht="20.149999999999999" customHeight="1">
      <c r="A752" s="84" t="s">
        <v>1102</v>
      </c>
      <c r="B752" s="67" t="s">
        <v>2130</v>
      </c>
      <c r="C752" s="67" t="s">
        <v>2131</v>
      </c>
      <c r="D752" s="67" t="s">
        <v>2132</v>
      </c>
      <c r="E752" s="86"/>
      <c r="F752" s="86"/>
      <c r="G752" s="86"/>
      <c r="H752" s="86"/>
      <c r="I752" s="86"/>
      <c r="J752" s="67"/>
      <c r="K752" s="86"/>
      <c r="L752" s="86"/>
      <c r="M752" s="86"/>
      <c r="N752" s="87"/>
      <c r="O752" s="75"/>
      <c r="P752" s="71"/>
      <c r="Q752" s="71"/>
      <c r="R752" s="71"/>
      <c r="S752" s="71"/>
      <c r="T752" s="71"/>
      <c r="U752" s="71"/>
      <c r="V752" s="71"/>
      <c r="W752" s="71"/>
      <c r="X752" s="71"/>
      <c r="Y752" s="71"/>
      <c r="Z752" s="71"/>
      <c r="AA752" s="71"/>
      <c r="AB752" s="71"/>
      <c r="AC752" s="71"/>
      <c r="AK752" s="71"/>
    </row>
    <row r="753" spans="1:37">
      <c r="A753" s="84" t="s">
        <v>2133</v>
      </c>
      <c r="B753" s="67" t="s">
        <v>150</v>
      </c>
      <c r="C753" s="67" t="s">
        <v>2134</v>
      </c>
      <c r="D753" s="67"/>
      <c r="E753" s="86" t="s">
        <v>1033</v>
      </c>
      <c r="F753" s="86"/>
      <c r="G753" s="86" t="s">
        <v>1043</v>
      </c>
      <c r="H753" s="86"/>
      <c r="I753" s="86" t="s">
        <v>1246</v>
      </c>
      <c r="J753" s="67"/>
      <c r="K753" s="86"/>
      <c r="L753" s="86"/>
      <c r="M753" s="86"/>
      <c r="N753" s="87"/>
      <c r="O753" s="75"/>
    </row>
    <row r="754" spans="1:37">
      <c r="A754" s="84" t="s">
        <v>2133</v>
      </c>
      <c r="B754" s="67" t="s">
        <v>163</v>
      </c>
      <c r="C754" s="67" t="s">
        <v>2135</v>
      </c>
      <c r="D754" s="67"/>
      <c r="E754" s="86" t="s">
        <v>1033</v>
      </c>
      <c r="F754" s="86"/>
      <c r="G754" s="86" t="s">
        <v>1043</v>
      </c>
      <c r="H754" s="86"/>
      <c r="I754" s="86" t="s">
        <v>1246</v>
      </c>
      <c r="J754" s="67"/>
      <c r="K754" s="86"/>
      <c r="L754" s="86"/>
      <c r="M754" s="86"/>
      <c r="N754" s="87"/>
      <c r="O754" s="75"/>
    </row>
    <row r="755" spans="1:37">
      <c r="A755" s="84" t="s">
        <v>2133</v>
      </c>
      <c r="B755" s="67" t="s">
        <v>171</v>
      </c>
      <c r="C755" s="67" t="s">
        <v>2136</v>
      </c>
      <c r="D755" s="67"/>
      <c r="E755" s="86" t="s">
        <v>1033</v>
      </c>
      <c r="F755" s="86"/>
      <c r="G755" s="86" t="s">
        <v>1043</v>
      </c>
      <c r="H755" s="86"/>
      <c r="I755" s="86" t="s">
        <v>1246</v>
      </c>
      <c r="J755" s="67"/>
      <c r="K755" s="86"/>
      <c r="L755" s="86"/>
      <c r="M755" s="86"/>
      <c r="N755" s="87"/>
      <c r="O755" s="75"/>
    </row>
    <row r="756" spans="1:37" s="83" customFormat="1">
      <c r="A756" s="84" t="s">
        <v>2133</v>
      </c>
      <c r="B756" s="67" t="s">
        <v>178</v>
      </c>
      <c r="C756" s="67" t="s">
        <v>2137</v>
      </c>
      <c r="D756" s="67"/>
      <c r="E756" s="86" t="s">
        <v>1033</v>
      </c>
      <c r="F756" s="86"/>
      <c r="G756" s="86" t="s">
        <v>1043</v>
      </c>
      <c r="H756" s="86"/>
      <c r="I756" s="86" t="s">
        <v>1246</v>
      </c>
      <c r="J756" s="67"/>
      <c r="K756" s="86"/>
      <c r="L756" s="86"/>
      <c r="M756" s="86"/>
      <c r="N756" s="87"/>
      <c r="O756" s="75"/>
      <c r="P756" s="71"/>
      <c r="Q756" s="71"/>
      <c r="R756" s="71"/>
      <c r="S756" s="71"/>
      <c r="T756" s="71"/>
      <c r="U756" s="71"/>
      <c r="V756" s="71"/>
      <c r="W756" s="71"/>
      <c r="X756" s="71"/>
      <c r="Y756" s="71"/>
      <c r="Z756" s="71"/>
      <c r="AA756" s="71"/>
      <c r="AB756" s="71"/>
      <c r="AC756" s="71"/>
      <c r="AK756" s="71"/>
    </row>
    <row r="757" spans="1:37" s="83" customFormat="1">
      <c r="A757" s="84" t="s">
        <v>2133</v>
      </c>
      <c r="B757" s="67" t="s">
        <v>186</v>
      </c>
      <c r="C757" s="67" t="s">
        <v>2138</v>
      </c>
      <c r="D757" s="67"/>
      <c r="E757" s="86" t="s">
        <v>1033</v>
      </c>
      <c r="F757" s="86"/>
      <c r="G757" s="86" t="s">
        <v>1043</v>
      </c>
      <c r="H757" s="86"/>
      <c r="I757" s="86" t="s">
        <v>1246</v>
      </c>
      <c r="J757" s="67"/>
      <c r="K757" s="86"/>
      <c r="L757" s="86"/>
      <c r="M757" s="86"/>
      <c r="N757" s="87"/>
      <c r="O757" s="75"/>
      <c r="P757" s="71"/>
      <c r="Q757" s="71"/>
      <c r="R757" s="71"/>
      <c r="S757" s="71"/>
      <c r="T757" s="71"/>
      <c r="U757" s="71"/>
      <c r="V757" s="71"/>
      <c r="W757" s="71"/>
      <c r="X757" s="71"/>
      <c r="Y757" s="71"/>
      <c r="Z757" s="71"/>
      <c r="AA757" s="71"/>
      <c r="AB757" s="71"/>
      <c r="AC757" s="71"/>
      <c r="AK757" s="71"/>
    </row>
    <row r="758" spans="1:37" s="83" customFormat="1">
      <c r="A758" s="84" t="s">
        <v>2133</v>
      </c>
      <c r="B758" s="67" t="s">
        <v>194</v>
      </c>
      <c r="C758" s="67" t="s">
        <v>2139</v>
      </c>
      <c r="D758" s="67"/>
      <c r="E758" s="86" t="s">
        <v>1033</v>
      </c>
      <c r="F758" s="86"/>
      <c r="G758" s="86" t="s">
        <v>1043</v>
      </c>
      <c r="H758" s="86"/>
      <c r="I758" s="86" t="s">
        <v>1246</v>
      </c>
      <c r="J758" s="67"/>
      <c r="K758" s="86"/>
      <c r="L758" s="86"/>
      <c r="M758" s="86"/>
      <c r="N758" s="87"/>
      <c r="O758" s="75"/>
      <c r="P758" s="71"/>
      <c r="Q758" s="71"/>
      <c r="R758" s="71"/>
      <c r="S758" s="71"/>
      <c r="T758" s="71"/>
      <c r="U758" s="71"/>
      <c r="V758" s="71"/>
      <c r="W758" s="71"/>
      <c r="X758" s="71"/>
      <c r="Y758" s="71"/>
      <c r="Z758" s="71"/>
      <c r="AA758" s="71"/>
      <c r="AB758" s="71"/>
      <c r="AC758" s="71"/>
      <c r="AK758" s="71"/>
    </row>
    <row r="759" spans="1:37" s="83" customFormat="1">
      <c r="A759" s="84" t="s">
        <v>2133</v>
      </c>
      <c r="B759" s="67" t="s">
        <v>202</v>
      </c>
      <c r="C759" s="67" t="s">
        <v>2140</v>
      </c>
      <c r="D759" s="67"/>
      <c r="E759" s="86" t="s">
        <v>1033</v>
      </c>
      <c r="F759" s="86"/>
      <c r="G759" s="86" t="s">
        <v>1043</v>
      </c>
      <c r="H759" s="86"/>
      <c r="I759" s="86" t="s">
        <v>1246</v>
      </c>
      <c r="J759" s="67"/>
      <c r="K759" s="86"/>
      <c r="L759" s="86"/>
      <c r="M759" s="86"/>
      <c r="N759" s="87"/>
      <c r="O759" s="75"/>
      <c r="P759" s="71"/>
      <c r="Q759" s="71"/>
      <c r="R759" s="71"/>
      <c r="S759" s="71"/>
      <c r="T759" s="71"/>
      <c r="U759" s="71"/>
      <c r="V759" s="71"/>
      <c r="W759" s="71"/>
      <c r="X759" s="71"/>
      <c r="Y759" s="71"/>
      <c r="Z759" s="71"/>
      <c r="AA759" s="71"/>
      <c r="AB759" s="71"/>
      <c r="AC759" s="71"/>
      <c r="AK759" s="71"/>
    </row>
    <row r="760" spans="1:37" s="83" customFormat="1">
      <c r="A760" s="84" t="s">
        <v>2133</v>
      </c>
      <c r="B760" s="67" t="s">
        <v>239</v>
      </c>
      <c r="C760" s="67" t="s">
        <v>2141</v>
      </c>
      <c r="D760" s="67"/>
      <c r="E760" s="86" t="s">
        <v>1033</v>
      </c>
      <c r="F760" s="86"/>
      <c r="G760" s="86" t="s">
        <v>1043</v>
      </c>
      <c r="H760" s="86"/>
      <c r="I760" s="86" t="s">
        <v>1340</v>
      </c>
      <c r="J760" s="67"/>
      <c r="K760" s="86"/>
      <c r="L760" s="86"/>
      <c r="M760" s="86"/>
      <c r="N760" s="87"/>
      <c r="O760" s="75"/>
      <c r="P760" s="71"/>
      <c r="Q760" s="71"/>
      <c r="R760" s="71"/>
      <c r="S760" s="71"/>
      <c r="T760" s="71"/>
      <c r="U760" s="71"/>
      <c r="V760" s="71"/>
      <c r="W760" s="71"/>
      <c r="X760" s="71"/>
      <c r="Y760" s="71"/>
      <c r="Z760" s="71"/>
      <c r="AA760" s="71"/>
      <c r="AB760" s="71"/>
      <c r="AC760" s="71"/>
      <c r="AK760" s="71"/>
    </row>
    <row r="761" spans="1:37" s="83" customFormat="1">
      <c r="A761" s="84" t="s">
        <v>2133</v>
      </c>
      <c r="B761" s="67" t="s">
        <v>247</v>
      </c>
      <c r="C761" s="67" t="s">
        <v>2142</v>
      </c>
      <c r="D761" s="67"/>
      <c r="E761" s="86" t="s">
        <v>1033</v>
      </c>
      <c r="F761" s="86"/>
      <c r="G761" s="86" t="s">
        <v>1043</v>
      </c>
      <c r="H761" s="86"/>
      <c r="I761" s="86" t="s">
        <v>1340</v>
      </c>
      <c r="J761" s="67"/>
      <c r="K761" s="86"/>
      <c r="L761" s="86"/>
      <c r="M761" s="86"/>
      <c r="N761" s="87"/>
      <c r="O761" s="75"/>
      <c r="P761" s="71"/>
      <c r="Q761" s="71"/>
      <c r="R761" s="71"/>
      <c r="S761" s="71"/>
      <c r="T761" s="71"/>
      <c r="U761" s="71"/>
      <c r="V761" s="71"/>
      <c r="W761" s="71"/>
      <c r="X761" s="71"/>
      <c r="Y761" s="71"/>
      <c r="Z761" s="71"/>
      <c r="AA761" s="71"/>
      <c r="AB761" s="71"/>
      <c r="AC761" s="71"/>
      <c r="AK761" s="71"/>
    </row>
    <row r="762" spans="1:37" s="83" customFormat="1">
      <c r="A762" s="84" t="s">
        <v>2133</v>
      </c>
      <c r="B762" s="67" t="s">
        <v>286</v>
      </c>
      <c r="C762" s="67" t="s">
        <v>2143</v>
      </c>
      <c r="D762" s="67"/>
      <c r="E762" s="86" t="s">
        <v>1033</v>
      </c>
      <c r="F762" s="86"/>
      <c r="G762" s="86" t="s">
        <v>1043</v>
      </c>
      <c r="H762" s="86"/>
      <c r="I762" s="86" t="s">
        <v>1428</v>
      </c>
      <c r="J762" s="67"/>
      <c r="K762" s="86"/>
      <c r="L762" s="86"/>
      <c r="M762" s="86"/>
      <c r="N762" s="87"/>
      <c r="O762" s="75"/>
      <c r="P762" s="71"/>
      <c r="Q762" s="71"/>
      <c r="R762" s="71"/>
      <c r="S762" s="71"/>
      <c r="T762" s="71"/>
      <c r="U762" s="71"/>
      <c r="V762" s="71"/>
      <c r="W762" s="71"/>
      <c r="X762" s="71"/>
      <c r="Y762" s="71"/>
      <c r="Z762" s="71"/>
      <c r="AA762" s="71"/>
      <c r="AB762" s="71"/>
      <c r="AC762" s="71"/>
      <c r="AK762" s="71"/>
    </row>
    <row r="763" spans="1:37" s="83" customFormat="1">
      <c r="A763" s="84" t="s">
        <v>2133</v>
      </c>
      <c r="B763" s="67" t="s">
        <v>294</v>
      </c>
      <c r="C763" s="67" t="s">
        <v>2144</v>
      </c>
      <c r="D763" s="67"/>
      <c r="E763" s="86" t="s">
        <v>1033</v>
      </c>
      <c r="F763" s="86"/>
      <c r="G763" s="86" t="s">
        <v>1043</v>
      </c>
      <c r="H763" s="86"/>
      <c r="I763" s="86" t="s">
        <v>1428</v>
      </c>
      <c r="J763" s="67"/>
      <c r="K763" s="86"/>
      <c r="L763" s="86"/>
      <c r="M763" s="86"/>
      <c r="N763" s="87"/>
      <c r="O763" s="75"/>
      <c r="P763" s="71"/>
      <c r="Q763" s="71"/>
      <c r="R763" s="71"/>
      <c r="S763" s="71"/>
      <c r="T763" s="71"/>
      <c r="U763" s="71"/>
      <c r="V763" s="71"/>
      <c r="W763" s="71"/>
      <c r="X763" s="71"/>
      <c r="Y763" s="71"/>
      <c r="Z763" s="71"/>
      <c r="AA763" s="71"/>
      <c r="AB763" s="71"/>
      <c r="AC763" s="71"/>
      <c r="AK763" s="71"/>
    </row>
    <row r="764" spans="1:37" s="83" customFormat="1">
      <c r="A764" s="84" t="s">
        <v>2133</v>
      </c>
      <c r="B764" s="67" t="s">
        <v>301</v>
      </c>
      <c r="C764" s="67" t="s">
        <v>2145</v>
      </c>
      <c r="D764" s="67"/>
      <c r="E764" s="86" t="s">
        <v>1033</v>
      </c>
      <c r="F764" s="86"/>
      <c r="G764" s="86" t="s">
        <v>1043</v>
      </c>
      <c r="H764" s="86"/>
      <c r="I764" s="86" t="s">
        <v>1428</v>
      </c>
      <c r="J764" s="67"/>
      <c r="K764" s="86"/>
      <c r="L764" s="86"/>
      <c r="M764" s="86"/>
      <c r="N764" s="87"/>
      <c r="O764" s="75"/>
      <c r="P764" s="71"/>
      <c r="Q764" s="71"/>
      <c r="R764" s="71"/>
      <c r="S764" s="71"/>
      <c r="T764" s="71"/>
      <c r="U764" s="71"/>
      <c r="V764" s="71"/>
      <c r="W764" s="71"/>
      <c r="X764" s="71"/>
      <c r="Y764" s="71"/>
      <c r="Z764" s="71"/>
      <c r="AA764" s="71"/>
      <c r="AB764" s="71"/>
      <c r="AC764" s="71"/>
      <c r="AK764" s="71"/>
    </row>
    <row r="765" spans="1:37">
      <c r="A765" s="84" t="s">
        <v>2133</v>
      </c>
      <c r="B765" s="67" t="s">
        <v>340</v>
      </c>
      <c r="C765" s="67" t="s">
        <v>2146</v>
      </c>
      <c r="D765" s="67" t="s">
        <v>1119</v>
      </c>
      <c r="E765" s="86" t="s">
        <v>1033</v>
      </c>
      <c r="F765" s="86"/>
      <c r="G765" s="86" t="s">
        <v>1043</v>
      </c>
      <c r="H765" s="86"/>
      <c r="I765" s="86" t="s">
        <v>1519</v>
      </c>
      <c r="J765" s="67"/>
      <c r="K765" s="86"/>
      <c r="L765" s="86"/>
      <c r="M765" s="86"/>
      <c r="N765" s="87"/>
      <c r="O765" s="75"/>
    </row>
    <row r="766" spans="1:37">
      <c r="A766" s="84" t="s">
        <v>2133</v>
      </c>
      <c r="B766" s="67" t="s">
        <v>347</v>
      </c>
      <c r="C766" s="67" t="s">
        <v>2147</v>
      </c>
      <c r="D766" s="67"/>
      <c r="E766" s="86" t="s">
        <v>1033</v>
      </c>
      <c r="F766" s="86"/>
      <c r="G766" s="86" t="s">
        <v>1043</v>
      </c>
      <c r="H766" s="86"/>
      <c r="I766" s="86" t="s">
        <v>1519</v>
      </c>
      <c r="J766" s="67"/>
      <c r="K766" s="86"/>
      <c r="L766" s="86"/>
      <c r="M766" s="86"/>
      <c r="N766" s="87"/>
      <c r="O766" s="75"/>
    </row>
    <row r="767" spans="1:37">
      <c r="A767" s="84" t="s">
        <v>2133</v>
      </c>
      <c r="B767" s="67" t="s">
        <v>361</v>
      </c>
      <c r="C767" s="67" t="s">
        <v>2148</v>
      </c>
      <c r="D767" s="67"/>
      <c r="E767" s="86" t="s">
        <v>1033</v>
      </c>
      <c r="F767" s="86"/>
      <c r="G767" s="86" t="s">
        <v>1043</v>
      </c>
      <c r="H767" s="86"/>
      <c r="I767" s="86" t="s">
        <v>1519</v>
      </c>
      <c r="J767" s="67"/>
      <c r="K767" s="86"/>
      <c r="L767" s="86"/>
      <c r="M767" s="86"/>
      <c r="N767" s="87"/>
      <c r="O767" s="75"/>
    </row>
    <row r="768" spans="1:37">
      <c r="A768" s="84" t="s">
        <v>2133</v>
      </c>
      <c r="B768" s="67" t="s">
        <v>354</v>
      </c>
      <c r="C768" s="67" t="s">
        <v>2149</v>
      </c>
      <c r="D768" s="67"/>
      <c r="E768" s="86" t="s">
        <v>1033</v>
      </c>
      <c r="F768" s="86"/>
      <c r="G768" s="86" t="s">
        <v>1043</v>
      </c>
      <c r="H768" s="86"/>
      <c r="I768" s="86" t="s">
        <v>1741</v>
      </c>
      <c r="J768" s="67"/>
      <c r="K768" s="86"/>
      <c r="L768" s="86"/>
      <c r="M768" s="86"/>
      <c r="N768" s="87"/>
      <c r="O768" s="75"/>
    </row>
    <row r="769" spans="1:37">
      <c r="A769" s="84" t="s">
        <v>2133</v>
      </c>
      <c r="B769" s="67" t="s">
        <v>2150</v>
      </c>
      <c r="C769" s="67" t="s">
        <v>2151</v>
      </c>
      <c r="D769" s="67"/>
      <c r="E769" s="86" t="s">
        <v>1033</v>
      </c>
      <c r="F769" s="86"/>
      <c r="G769" s="86" t="s">
        <v>1043</v>
      </c>
      <c r="H769" s="86"/>
      <c r="I769" s="86" t="s">
        <v>1569</v>
      </c>
      <c r="J769" s="67"/>
      <c r="K769" s="86"/>
      <c r="L769" s="86"/>
      <c r="M769" s="86"/>
      <c r="N769" s="87"/>
      <c r="O769" s="75"/>
    </row>
    <row r="770" spans="1:37">
      <c r="A770" s="84" t="s">
        <v>2133</v>
      </c>
      <c r="B770" s="67" t="s">
        <v>436</v>
      </c>
      <c r="C770" s="67" t="s">
        <v>2152</v>
      </c>
      <c r="D770" s="67"/>
      <c r="E770" s="86" t="s">
        <v>1033</v>
      </c>
      <c r="F770" s="86"/>
      <c r="G770" s="86" t="s">
        <v>1043</v>
      </c>
      <c r="H770" s="86"/>
      <c r="I770" s="86" t="s">
        <v>1638</v>
      </c>
      <c r="J770" s="67"/>
      <c r="K770" s="86"/>
      <c r="L770" s="86"/>
      <c r="M770" s="86"/>
      <c r="N770" s="87"/>
      <c r="O770" s="75"/>
    </row>
    <row r="771" spans="1:37">
      <c r="A771" s="84" t="s">
        <v>2133</v>
      </c>
      <c r="B771" s="67" t="s">
        <v>443</v>
      </c>
      <c r="C771" s="67" t="s">
        <v>2153</v>
      </c>
      <c r="D771" s="67"/>
      <c r="E771" s="86" t="s">
        <v>1033</v>
      </c>
      <c r="F771" s="86"/>
      <c r="G771" s="86" t="s">
        <v>1043</v>
      </c>
      <c r="H771" s="86"/>
      <c r="I771" s="86" t="s">
        <v>1638</v>
      </c>
      <c r="J771" s="67"/>
      <c r="K771" s="86"/>
      <c r="L771" s="86"/>
      <c r="M771" s="86"/>
      <c r="N771" s="87"/>
      <c r="O771" s="75"/>
    </row>
    <row r="772" spans="1:37">
      <c r="A772" s="84" t="s">
        <v>2133</v>
      </c>
      <c r="B772" s="67" t="s">
        <v>482</v>
      </c>
      <c r="C772" s="67" t="s">
        <v>2154</v>
      </c>
      <c r="D772" s="67"/>
      <c r="E772" s="86" t="s">
        <v>1033</v>
      </c>
      <c r="F772" s="86"/>
      <c r="G772" s="86" t="s">
        <v>1043</v>
      </c>
      <c r="H772" s="86"/>
      <c r="I772" s="86" t="s">
        <v>1741</v>
      </c>
      <c r="J772" s="67"/>
      <c r="K772" s="86"/>
      <c r="L772" s="86"/>
      <c r="M772" s="86"/>
      <c r="N772" s="87"/>
      <c r="O772" s="75"/>
    </row>
    <row r="773" spans="1:37">
      <c r="A773" s="84" t="s">
        <v>2133</v>
      </c>
      <c r="B773" s="67" t="s">
        <v>490</v>
      </c>
      <c r="C773" s="67" t="s">
        <v>2155</v>
      </c>
      <c r="D773" s="67"/>
      <c r="E773" s="86" t="s">
        <v>1033</v>
      </c>
      <c r="F773" s="86"/>
      <c r="G773" s="86" t="s">
        <v>1043</v>
      </c>
      <c r="H773" s="86"/>
      <c r="I773" s="86" t="s">
        <v>1741</v>
      </c>
      <c r="J773" s="67"/>
      <c r="K773" s="86"/>
      <c r="L773" s="86"/>
      <c r="M773" s="86"/>
      <c r="N773" s="87"/>
      <c r="O773" s="75"/>
    </row>
    <row r="774" spans="1:37" ht="15" thickBot="1">
      <c r="A774" s="84" t="s">
        <v>2133</v>
      </c>
      <c r="B774" s="67" t="s">
        <v>497</v>
      </c>
      <c r="C774" s="67" t="s">
        <v>2156</v>
      </c>
      <c r="D774" s="67"/>
      <c r="E774" s="86" t="s">
        <v>1033</v>
      </c>
      <c r="F774" s="86"/>
      <c r="G774" s="86" t="s">
        <v>1043</v>
      </c>
      <c r="H774" s="86"/>
      <c r="I774" s="86" t="s">
        <v>1741</v>
      </c>
      <c r="J774" s="67"/>
      <c r="K774" s="86"/>
      <c r="L774" s="86"/>
      <c r="M774" s="86"/>
      <c r="N774" s="87"/>
      <c r="O774" s="75"/>
    </row>
    <row r="775" spans="1:37" s="83" customFormat="1" ht="20.149999999999999" customHeight="1" thickBot="1">
      <c r="A775" s="93" t="s">
        <v>1075</v>
      </c>
      <c r="B775" s="94" t="s">
        <v>2127</v>
      </c>
      <c r="C775" s="94" t="s">
        <v>2128</v>
      </c>
      <c r="D775" s="94"/>
      <c r="E775" s="94"/>
      <c r="F775" s="94"/>
      <c r="G775" s="94"/>
      <c r="H775" s="94"/>
      <c r="I775" s="94"/>
      <c r="J775" s="94"/>
      <c r="K775" s="94"/>
      <c r="L775" s="94"/>
      <c r="M775" s="94"/>
      <c r="N775" s="95"/>
      <c r="O775" s="75"/>
      <c r="P775" s="71"/>
      <c r="Q775" s="71"/>
      <c r="R775" s="71"/>
      <c r="S775" s="71"/>
      <c r="T775" s="71"/>
      <c r="U775" s="71"/>
      <c r="V775" s="71"/>
      <c r="W775" s="71"/>
      <c r="X775" s="71"/>
      <c r="Y775" s="71"/>
      <c r="Z775" s="71"/>
      <c r="AA775" s="71"/>
      <c r="AB775" s="71"/>
      <c r="AC775" s="71"/>
      <c r="AK775" s="71"/>
    </row>
    <row r="776" spans="1:37" s="83" customFormat="1" ht="20.149999999999999" customHeight="1" thickBot="1">
      <c r="A776" s="79" t="s">
        <v>1037</v>
      </c>
      <c r="B776" s="96" t="s">
        <v>2157</v>
      </c>
      <c r="C776" s="80" t="s">
        <v>2158</v>
      </c>
      <c r="D776" s="80"/>
      <c r="E776" s="80"/>
      <c r="F776" s="80"/>
      <c r="G776" s="80"/>
      <c r="H776" s="80"/>
      <c r="I776" s="80" t="s">
        <v>2159</v>
      </c>
      <c r="J776" s="80"/>
      <c r="K776" s="80"/>
      <c r="L776" s="80"/>
      <c r="M776" s="80"/>
      <c r="N776" s="81"/>
      <c r="O776" s="75"/>
      <c r="P776" s="71"/>
      <c r="Q776" s="71"/>
      <c r="R776" s="71"/>
      <c r="S776" s="71"/>
      <c r="T776" s="71"/>
      <c r="U776" s="71"/>
      <c r="V776" s="71"/>
      <c r="W776" s="71"/>
      <c r="X776" s="71"/>
      <c r="Y776" s="71"/>
      <c r="Z776" s="71"/>
      <c r="AA776" s="71"/>
      <c r="AB776" s="71"/>
      <c r="AC776" s="71"/>
      <c r="AK776" s="71"/>
    </row>
    <row r="777" spans="1:37" s="83" customFormat="1" ht="20.149999999999999" customHeight="1">
      <c r="A777" s="84" t="s">
        <v>1102</v>
      </c>
      <c r="B777" s="67" t="s">
        <v>2160</v>
      </c>
      <c r="C777" s="67" t="s">
        <v>2161</v>
      </c>
      <c r="D777" s="67" t="s">
        <v>2132</v>
      </c>
      <c r="E777" s="86"/>
      <c r="F777" s="86"/>
      <c r="G777" s="86"/>
      <c r="H777" s="86"/>
      <c r="I777" s="86" t="s">
        <v>1119</v>
      </c>
      <c r="J777" s="67"/>
      <c r="K777" s="86"/>
      <c r="L777" s="86"/>
      <c r="M777" s="86"/>
      <c r="N777" s="87"/>
      <c r="O777" s="75"/>
      <c r="P777" s="71"/>
      <c r="Q777" s="71"/>
      <c r="R777" s="71"/>
      <c r="S777" s="71"/>
      <c r="T777" s="71"/>
      <c r="U777" s="71"/>
      <c r="V777" s="71"/>
      <c r="W777" s="71"/>
      <c r="X777" s="71"/>
      <c r="Y777" s="71"/>
      <c r="Z777" s="71"/>
      <c r="AA777" s="71"/>
      <c r="AB777" s="71"/>
      <c r="AC777" s="71"/>
      <c r="AK777" s="71"/>
    </row>
    <row r="778" spans="1:37" ht="15" customHeight="1">
      <c r="A778" s="84" t="s">
        <v>2133</v>
      </c>
      <c r="B778" s="67" t="s">
        <v>536</v>
      </c>
      <c r="C778" s="67" t="s">
        <v>2162</v>
      </c>
      <c r="D778" s="67"/>
      <c r="E778" s="86" t="s">
        <v>1033</v>
      </c>
      <c r="F778" s="86"/>
      <c r="G778" s="86" t="s">
        <v>1043</v>
      </c>
      <c r="H778" s="86"/>
      <c r="I778" s="86" t="s">
        <v>1788</v>
      </c>
      <c r="J778" s="67"/>
      <c r="K778" s="86"/>
      <c r="L778" s="86"/>
      <c r="M778" s="86"/>
      <c r="N778" s="87"/>
      <c r="O778" s="75"/>
    </row>
    <row r="779" spans="1:37" ht="15" customHeight="1">
      <c r="A779" s="84" t="s">
        <v>2133</v>
      </c>
      <c r="B779" s="67" t="s">
        <v>580</v>
      </c>
      <c r="C779" s="67" t="s">
        <v>2163</v>
      </c>
      <c r="D779" s="67"/>
      <c r="E779" s="86" t="s">
        <v>1033</v>
      </c>
      <c r="F779" s="86"/>
      <c r="G779" s="86" t="s">
        <v>1043</v>
      </c>
      <c r="H779" s="86"/>
      <c r="I779" s="86" t="s">
        <v>1873</v>
      </c>
      <c r="J779" s="67"/>
      <c r="K779" s="86"/>
      <c r="L779" s="86"/>
      <c r="M779" s="86"/>
      <c r="N779" s="87"/>
      <c r="O779" s="75"/>
    </row>
    <row r="780" spans="1:37" ht="16" customHeight="1">
      <c r="A780" s="84" t="s">
        <v>2133</v>
      </c>
      <c r="B780" s="67" t="s">
        <v>593</v>
      </c>
      <c r="C780" s="67" t="s">
        <v>2164</v>
      </c>
      <c r="D780" s="67"/>
      <c r="E780" s="86" t="s">
        <v>1033</v>
      </c>
      <c r="F780" s="86"/>
      <c r="G780" s="86" t="s">
        <v>1043</v>
      </c>
      <c r="H780" s="86"/>
      <c r="I780" s="86" t="s">
        <v>1873</v>
      </c>
      <c r="J780" s="67"/>
      <c r="K780" s="86"/>
      <c r="L780" s="86"/>
      <c r="M780" s="86"/>
      <c r="N780" s="87"/>
      <c r="O780" s="75"/>
    </row>
    <row r="781" spans="1:37" ht="15" customHeight="1">
      <c r="A781" s="84" t="s">
        <v>2133</v>
      </c>
      <c r="B781" s="67" t="s">
        <v>614</v>
      </c>
      <c r="C781" s="67" t="s">
        <v>2165</v>
      </c>
      <c r="D781" s="67"/>
      <c r="E781" s="86" t="s">
        <v>1033</v>
      </c>
      <c r="F781" s="86"/>
      <c r="G781" s="86" t="s">
        <v>1043</v>
      </c>
      <c r="H781" s="86"/>
      <c r="I781" s="86" t="s">
        <v>1873</v>
      </c>
      <c r="J781" s="67"/>
      <c r="K781" s="86"/>
      <c r="L781" s="86"/>
      <c r="M781" s="86"/>
      <c r="N781" s="87"/>
      <c r="O781" s="75"/>
    </row>
    <row r="782" spans="1:37" ht="15" customHeight="1">
      <c r="A782" s="84" t="s">
        <v>2133</v>
      </c>
      <c r="B782" s="67" t="s">
        <v>2166</v>
      </c>
      <c r="C782" s="67" t="s">
        <v>2167</v>
      </c>
      <c r="D782" s="67"/>
      <c r="E782" s="86" t="s">
        <v>1033</v>
      </c>
      <c r="F782" s="86"/>
      <c r="G782" s="86" t="s">
        <v>1043</v>
      </c>
      <c r="H782" s="86"/>
      <c r="I782" s="86" t="s">
        <v>1946</v>
      </c>
      <c r="J782" s="67"/>
      <c r="K782" s="86"/>
      <c r="L782" s="86"/>
      <c r="M782" s="86"/>
      <c r="N782" s="87"/>
      <c r="O782" s="75"/>
    </row>
    <row r="783" spans="1:37" ht="15" customHeight="1" thickBot="1">
      <c r="A783" s="84" t="s">
        <v>2133</v>
      </c>
      <c r="B783" s="67" t="s">
        <v>706</v>
      </c>
      <c r="C783" s="67" t="s">
        <v>2168</v>
      </c>
      <c r="D783" s="67"/>
      <c r="E783" s="86" t="s">
        <v>1033</v>
      </c>
      <c r="F783" s="86"/>
      <c r="G783" s="86" t="s">
        <v>1043</v>
      </c>
      <c r="H783" s="86"/>
      <c r="I783" s="86" t="s">
        <v>1946</v>
      </c>
      <c r="J783" s="67"/>
      <c r="K783" s="86"/>
      <c r="L783" s="86"/>
      <c r="M783" s="86"/>
      <c r="N783" s="87"/>
      <c r="O783" s="75"/>
    </row>
    <row r="784" spans="1:37" s="83" customFormat="1" ht="20.149999999999999" customHeight="1" thickBot="1">
      <c r="A784" s="93" t="s">
        <v>1075</v>
      </c>
      <c r="B784" s="94" t="s">
        <v>2157</v>
      </c>
      <c r="C784" s="94" t="s">
        <v>2158</v>
      </c>
      <c r="D784" s="94"/>
      <c r="E784" s="94"/>
      <c r="F784" s="94"/>
      <c r="G784" s="94"/>
      <c r="H784" s="94"/>
      <c r="I784" s="94"/>
      <c r="J784" s="94"/>
      <c r="K784" s="94"/>
      <c r="L784" s="94"/>
      <c r="M784" s="94"/>
      <c r="N784" s="95"/>
      <c r="O784" s="75"/>
      <c r="P784" s="71"/>
      <c r="Q784" s="71"/>
      <c r="R784" s="71"/>
      <c r="S784" s="71"/>
      <c r="T784" s="71"/>
      <c r="U784" s="71"/>
      <c r="V784" s="71"/>
      <c r="W784" s="71"/>
      <c r="X784" s="71"/>
      <c r="Y784" s="71"/>
      <c r="Z784" s="71"/>
      <c r="AA784" s="71"/>
      <c r="AB784" s="71"/>
      <c r="AC784" s="71"/>
      <c r="AK784" s="71"/>
    </row>
    <row r="785" spans="1:37" s="83" customFormat="1" ht="20.149999999999999" customHeight="1" thickBot="1">
      <c r="A785" s="79" t="s">
        <v>1037</v>
      </c>
      <c r="B785" s="96" t="s">
        <v>2169</v>
      </c>
      <c r="C785" s="80" t="s">
        <v>2170</v>
      </c>
      <c r="D785" s="80"/>
      <c r="E785" s="80"/>
      <c r="F785" s="80"/>
      <c r="G785" s="80"/>
      <c r="H785" s="80"/>
      <c r="I785" s="80" t="s">
        <v>2015</v>
      </c>
      <c r="J785" s="80"/>
      <c r="K785" s="80"/>
      <c r="L785" s="80"/>
      <c r="M785" s="80"/>
      <c r="N785" s="81"/>
      <c r="O785" s="75"/>
      <c r="P785" s="71"/>
      <c r="Q785" s="71"/>
      <c r="R785" s="71"/>
      <c r="S785" s="71"/>
      <c r="T785" s="71"/>
      <c r="U785" s="71"/>
      <c r="V785" s="71"/>
      <c r="W785" s="71"/>
      <c r="X785" s="71"/>
      <c r="Y785" s="71"/>
      <c r="Z785" s="71"/>
      <c r="AA785" s="71"/>
      <c r="AB785" s="71"/>
      <c r="AC785" s="71"/>
      <c r="AK785" s="71"/>
    </row>
    <row r="786" spans="1:37" s="83" customFormat="1" ht="20.149999999999999" customHeight="1">
      <c r="A786" s="84" t="s">
        <v>1102</v>
      </c>
      <c r="B786" s="67" t="s">
        <v>2171</v>
      </c>
      <c r="C786" s="67" t="s">
        <v>2172</v>
      </c>
      <c r="D786" s="67" t="s">
        <v>2132</v>
      </c>
      <c r="E786" s="86"/>
      <c r="F786" s="86"/>
      <c r="G786" s="86"/>
      <c r="H786" s="86"/>
      <c r="I786" s="86"/>
      <c r="J786" s="67"/>
      <c r="K786" s="86"/>
      <c r="L786" s="86"/>
      <c r="M786" s="86"/>
      <c r="N786" s="87"/>
      <c r="O786" s="75"/>
      <c r="P786" s="71"/>
      <c r="Q786" s="71"/>
      <c r="R786" s="71"/>
      <c r="S786" s="71"/>
      <c r="T786" s="71"/>
      <c r="U786" s="71"/>
      <c r="V786" s="71"/>
      <c r="W786" s="71"/>
      <c r="X786" s="71"/>
      <c r="Y786" s="71"/>
      <c r="Z786" s="71"/>
      <c r="AA786" s="71"/>
      <c r="AB786" s="71"/>
      <c r="AC786" s="71"/>
      <c r="AK786" s="71"/>
    </row>
    <row r="787" spans="1:37" ht="15" customHeight="1">
      <c r="A787" s="84" t="s">
        <v>2133</v>
      </c>
      <c r="B787" s="67" t="s">
        <v>758</v>
      </c>
      <c r="C787" s="67" t="s">
        <v>2173</v>
      </c>
      <c r="D787" s="67"/>
      <c r="E787" s="86" t="s">
        <v>1033</v>
      </c>
      <c r="F787" s="86"/>
      <c r="G787" s="86" t="s">
        <v>1043</v>
      </c>
      <c r="H787" s="86"/>
      <c r="I787" s="86" t="s">
        <v>2015</v>
      </c>
      <c r="J787" s="67"/>
      <c r="K787" s="86"/>
      <c r="L787" s="86"/>
      <c r="M787" s="86"/>
      <c r="N787" s="87"/>
      <c r="O787" s="75"/>
    </row>
    <row r="788" spans="1:37" ht="15" customHeight="1" thickBot="1">
      <c r="A788" s="84" t="s">
        <v>2133</v>
      </c>
      <c r="B788" s="67" t="s">
        <v>777</v>
      </c>
      <c r="C788" s="67" t="s">
        <v>2174</v>
      </c>
      <c r="D788" s="67"/>
      <c r="E788" s="86" t="s">
        <v>1033</v>
      </c>
      <c r="F788" s="86"/>
      <c r="G788" s="86" t="s">
        <v>1043</v>
      </c>
      <c r="H788" s="86"/>
      <c r="I788" s="86" t="s">
        <v>2015</v>
      </c>
      <c r="J788" s="67"/>
      <c r="K788" s="86"/>
      <c r="L788" s="86"/>
      <c r="M788" s="86"/>
      <c r="N788" s="87"/>
      <c r="O788" s="75"/>
    </row>
    <row r="789" spans="1:37" s="83" customFormat="1" ht="20.149999999999999" customHeight="1" thickBot="1">
      <c r="A789" s="93" t="s">
        <v>1075</v>
      </c>
      <c r="B789" s="94" t="s">
        <v>2169</v>
      </c>
      <c r="C789" s="94" t="s">
        <v>2170</v>
      </c>
      <c r="D789" s="94"/>
      <c r="E789" s="94"/>
      <c r="F789" s="94"/>
      <c r="G789" s="94"/>
      <c r="H789" s="94"/>
      <c r="I789" s="94"/>
      <c r="J789" s="94"/>
      <c r="K789" s="94"/>
      <c r="L789" s="94"/>
      <c r="M789" s="94"/>
      <c r="N789" s="95"/>
      <c r="O789" s="75"/>
      <c r="P789" s="71"/>
      <c r="Q789" s="71"/>
      <c r="R789" s="71"/>
      <c r="S789" s="71"/>
      <c r="T789" s="71"/>
      <c r="U789" s="71"/>
      <c r="V789" s="71"/>
      <c r="W789" s="71"/>
      <c r="X789" s="71"/>
      <c r="Y789" s="71"/>
      <c r="Z789" s="71"/>
      <c r="AA789" s="71"/>
      <c r="AB789" s="71"/>
      <c r="AC789" s="71"/>
      <c r="AK789" s="71"/>
    </row>
    <row r="790" spans="1:37" s="83" customFormat="1" ht="20.149999999999999" customHeight="1" thickBot="1">
      <c r="A790" s="79" t="s">
        <v>1037</v>
      </c>
      <c r="B790" s="96" t="s">
        <v>2175</v>
      </c>
      <c r="C790" s="80" t="s">
        <v>2176</v>
      </c>
      <c r="D790" s="80"/>
      <c r="E790" s="80"/>
      <c r="F790" s="80"/>
      <c r="G790" s="80"/>
      <c r="H790" s="80"/>
      <c r="I790" s="80" t="s">
        <v>2100</v>
      </c>
      <c r="J790" s="80"/>
      <c r="K790" s="80"/>
      <c r="L790" s="80"/>
      <c r="M790" s="80"/>
      <c r="N790" s="81"/>
      <c r="O790" s="75"/>
      <c r="P790" s="71"/>
      <c r="Q790" s="71"/>
      <c r="R790" s="71"/>
      <c r="S790" s="71"/>
      <c r="T790" s="71"/>
      <c r="U790" s="71"/>
      <c r="V790" s="71"/>
      <c r="W790" s="71"/>
      <c r="X790" s="71"/>
      <c r="Y790" s="71"/>
      <c r="Z790" s="71"/>
      <c r="AA790" s="71"/>
      <c r="AB790" s="71"/>
      <c r="AC790" s="71"/>
      <c r="AK790" s="71"/>
    </row>
    <row r="791" spans="1:37" s="83" customFormat="1" ht="20.149999999999999" customHeight="1">
      <c r="A791" s="84" t="s">
        <v>1102</v>
      </c>
      <c r="B791" s="67" t="s">
        <v>2177</v>
      </c>
      <c r="C791" s="67" t="s">
        <v>2178</v>
      </c>
      <c r="D791" s="67" t="s">
        <v>2132</v>
      </c>
      <c r="E791" s="86"/>
      <c r="F791" s="86"/>
      <c r="G791" s="86"/>
      <c r="H791" s="86"/>
      <c r="I791" s="86"/>
      <c r="J791" s="67"/>
      <c r="K791" s="86"/>
      <c r="L791" s="86"/>
      <c r="M791" s="86"/>
      <c r="N791" s="87"/>
      <c r="O791" s="75"/>
      <c r="P791" s="71"/>
      <c r="Q791" s="71"/>
      <c r="R791" s="71"/>
      <c r="S791" s="71"/>
      <c r="T791" s="71"/>
      <c r="U791" s="71"/>
      <c r="V791" s="71"/>
      <c r="W791" s="71"/>
      <c r="X791" s="71"/>
      <c r="Y791" s="71"/>
      <c r="Z791" s="71"/>
      <c r="AA791" s="71"/>
      <c r="AB791" s="71"/>
      <c r="AC791" s="71"/>
      <c r="AK791" s="71"/>
    </row>
    <row r="792" spans="1:37" ht="16" customHeight="1">
      <c r="A792" s="84" t="s">
        <v>2133</v>
      </c>
      <c r="B792" s="67" t="s">
        <v>866</v>
      </c>
      <c r="C792" s="67" t="s">
        <v>2179</v>
      </c>
      <c r="D792" s="67"/>
      <c r="E792" s="86" t="s">
        <v>1033</v>
      </c>
      <c r="F792" s="86"/>
      <c r="G792" s="86" t="s">
        <v>1043</v>
      </c>
      <c r="H792" s="86"/>
      <c r="I792" s="86" t="s">
        <v>2100</v>
      </c>
      <c r="J792" s="67"/>
      <c r="K792" s="86"/>
      <c r="L792" s="86"/>
      <c r="M792" s="86"/>
      <c r="N792" s="87"/>
      <c r="O792" s="75"/>
    </row>
    <row r="793" spans="1:37" ht="15" customHeight="1">
      <c r="A793" s="84" t="s">
        <v>2133</v>
      </c>
      <c r="B793" s="67" t="s">
        <v>885</v>
      </c>
      <c r="C793" s="67" t="s">
        <v>2180</v>
      </c>
      <c r="D793" s="67"/>
      <c r="E793" s="86" t="s">
        <v>1033</v>
      </c>
      <c r="F793" s="86"/>
      <c r="G793" s="86" t="s">
        <v>1043</v>
      </c>
      <c r="H793" s="86"/>
      <c r="I793" s="86" t="s">
        <v>2100</v>
      </c>
      <c r="J793" s="67"/>
      <c r="K793" s="86"/>
      <c r="L793" s="86"/>
      <c r="M793" s="86"/>
      <c r="N793" s="87"/>
      <c r="O793" s="75"/>
    </row>
    <row r="794" spans="1:37" ht="15" customHeight="1" thickBot="1">
      <c r="A794" s="84" t="s">
        <v>2133</v>
      </c>
      <c r="B794" s="67" t="s">
        <v>904</v>
      </c>
      <c r="C794" s="67" t="s">
        <v>2181</v>
      </c>
      <c r="D794" s="67"/>
      <c r="E794" s="86" t="s">
        <v>1033</v>
      </c>
      <c r="F794" s="86"/>
      <c r="G794" s="86" t="s">
        <v>1043</v>
      </c>
      <c r="H794" s="86"/>
      <c r="I794" s="86" t="s">
        <v>2100</v>
      </c>
      <c r="J794" s="67"/>
      <c r="K794" s="86"/>
      <c r="L794" s="86"/>
      <c r="M794" s="86"/>
      <c r="N794" s="87"/>
      <c r="O794" s="75"/>
    </row>
    <row r="795" spans="1:37" s="83" customFormat="1" ht="20.149999999999999" customHeight="1" thickBot="1">
      <c r="A795" s="93" t="s">
        <v>1075</v>
      </c>
      <c r="B795" s="94" t="s">
        <v>2175</v>
      </c>
      <c r="C795" s="94" t="s">
        <v>2176</v>
      </c>
      <c r="D795" s="94"/>
      <c r="E795" s="94"/>
      <c r="F795" s="94"/>
      <c r="G795" s="94"/>
      <c r="H795" s="94"/>
      <c r="I795" s="94"/>
      <c r="J795" s="94"/>
      <c r="K795" s="94"/>
      <c r="L795" s="94"/>
      <c r="M795" s="94"/>
      <c r="N795" s="95"/>
      <c r="O795" s="75"/>
      <c r="P795" s="71"/>
      <c r="Q795" s="71"/>
      <c r="R795" s="71"/>
      <c r="S795" s="71"/>
      <c r="T795" s="71"/>
      <c r="U795" s="71"/>
      <c r="V795" s="71"/>
      <c r="W795" s="71"/>
      <c r="X795" s="71"/>
      <c r="Y795" s="71"/>
      <c r="Z795" s="71"/>
      <c r="AA795" s="71"/>
      <c r="AB795" s="71"/>
      <c r="AC795" s="71"/>
      <c r="AK795" s="71"/>
    </row>
    <row r="796" spans="1:37" s="83" customFormat="1" ht="20.149999999999999" customHeight="1" thickBot="1">
      <c r="A796" s="93" t="s">
        <v>1075</v>
      </c>
      <c r="B796" s="94" t="s">
        <v>2125</v>
      </c>
      <c r="C796" s="94" t="s">
        <v>2126</v>
      </c>
      <c r="D796" s="94"/>
      <c r="E796" s="94"/>
      <c r="F796" s="94"/>
      <c r="G796" s="94"/>
      <c r="H796" s="94"/>
      <c r="I796" s="94"/>
      <c r="J796" s="94"/>
      <c r="K796" s="94"/>
      <c r="L796" s="94"/>
      <c r="M796" s="94"/>
      <c r="N796" s="95"/>
      <c r="O796" s="75"/>
      <c r="P796" s="71"/>
      <c r="Q796" s="71"/>
      <c r="R796" s="71"/>
      <c r="S796" s="71"/>
      <c r="T796" s="71"/>
      <c r="U796" s="71"/>
      <c r="V796" s="71"/>
      <c r="W796" s="71"/>
      <c r="X796" s="71"/>
      <c r="Y796" s="71"/>
      <c r="Z796" s="71"/>
      <c r="AA796" s="71"/>
      <c r="AB796" s="71"/>
      <c r="AC796" s="71"/>
      <c r="AK796" s="71"/>
    </row>
    <row r="797" spans="1:37" ht="15" customHeight="1" thickBot="1">
      <c r="A797" s="79" t="s">
        <v>1037</v>
      </c>
      <c r="B797" s="80" t="s">
        <v>2182</v>
      </c>
      <c r="C797" s="80" t="s">
        <v>2183</v>
      </c>
      <c r="D797" s="80"/>
      <c r="E797" s="80"/>
      <c r="F797" s="80"/>
      <c r="G797" s="80"/>
      <c r="H797" s="80"/>
      <c r="I797" s="80"/>
      <c r="J797" s="80"/>
      <c r="K797" s="80"/>
      <c r="L797" s="80"/>
      <c r="M797" s="80"/>
      <c r="N797" s="81"/>
      <c r="O797" s="75"/>
    </row>
    <row r="798" spans="1:37" ht="15" customHeight="1">
      <c r="A798" s="72" t="s">
        <v>2184</v>
      </c>
      <c r="B798" s="67" t="s">
        <v>954</v>
      </c>
      <c r="C798" s="67" t="s">
        <v>2185</v>
      </c>
      <c r="D798" s="73"/>
      <c r="E798" s="73" t="s">
        <v>1033</v>
      </c>
      <c r="F798" s="73"/>
      <c r="G798" s="73"/>
      <c r="H798" s="73"/>
      <c r="I798" s="73"/>
      <c r="J798" s="73"/>
      <c r="K798" s="86" t="s">
        <v>1252</v>
      </c>
      <c r="L798" s="86" t="s">
        <v>1253</v>
      </c>
      <c r="M798" s="73"/>
      <c r="N798" s="74"/>
      <c r="O798" s="98"/>
      <c r="P798" s="99"/>
      <c r="Q798" s="99"/>
      <c r="R798" s="99"/>
      <c r="S798" s="99"/>
      <c r="T798" s="99"/>
      <c r="U798" s="99"/>
      <c r="V798" s="99"/>
      <c r="W798" s="99"/>
      <c r="X798" s="99"/>
      <c r="Y798" s="99"/>
      <c r="Z798" s="99"/>
      <c r="AA798" s="99"/>
      <c r="AB798" s="99"/>
      <c r="AC798" s="99"/>
      <c r="AD798" s="99"/>
      <c r="AE798" s="99"/>
    </row>
    <row r="799" spans="1:37" ht="15" customHeight="1">
      <c r="A799" s="76" t="s">
        <v>83</v>
      </c>
      <c r="B799" s="67" t="s">
        <v>960</v>
      </c>
      <c r="C799" s="67" t="s">
        <v>2186</v>
      </c>
      <c r="D799" s="77"/>
      <c r="E799" s="77" t="s">
        <v>1033</v>
      </c>
      <c r="F799" s="77"/>
      <c r="G799" s="77"/>
      <c r="H799" s="77"/>
      <c r="I799" s="77" t="s">
        <v>2187</v>
      </c>
      <c r="J799" s="77"/>
      <c r="K799" s="77"/>
      <c r="L799" s="77"/>
      <c r="M799" s="77"/>
      <c r="N799" s="78"/>
      <c r="O799" s="98"/>
      <c r="P799" s="99"/>
      <c r="Q799" s="99"/>
      <c r="R799" s="99"/>
      <c r="S799" s="99"/>
      <c r="T799" s="99"/>
      <c r="U799" s="99"/>
      <c r="V799" s="99"/>
      <c r="W799" s="99"/>
      <c r="X799" s="99"/>
      <c r="Y799" s="99"/>
      <c r="Z799" s="99"/>
      <c r="AA799" s="99"/>
      <c r="AB799" s="99"/>
      <c r="AC799" s="99"/>
      <c r="AD799" s="99"/>
      <c r="AE799" s="99"/>
    </row>
    <row r="800" spans="1:37" ht="15" customHeight="1" thickBot="1">
      <c r="A800" s="76" t="s">
        <v>1284</v>
      </c>
      <c r="B800" s="67" t="s">
        <v>961</v>
      </c>
      <c r="C800" s="67" t="s">
        <v>2188</v>
      </c>
      <c r="D800" s="77"/>
      <c r="E800" s="77" t="s">
        <v>1033</v>
      </c>
      <c r="F800" s="77"/>
      <c r="G800" s="77" t="s">
        <v>1043</v>
      </c>
      <c r="H800" s="77"/>
      <c r="I800" s="77" t="s">
        <v>2189</v>
      </c>
      <c r="J800" s="77"/>
      <c r="K800" s="77"/>
      <c r="L800" s="77"/>
      <c r="M800" s="77"/>
      <c r="N800" s="78"/>
      <c r="O800" s="98"/>
      <c r="P800" s="99"/>
      <c r="Q800" s="99"/>
      <c r="R800" s="99"/>
      <c r="S800" s="99"/>
      <c r="T800" s="99"/>
      <c r="U800" s="99"/>
      <c r="V800" s="99"/>
      <c r="W800" s="99"/>
      <c r="X800" s="99"/>
      <c r="Y800" s="99"/>
      <c r="Z800" s="99"/>
      <c r="AA800" s="99"/>
      <c r="AB800" s="99"/>
      <c r="AC800" s="99"/>
      <c r="AD800" s="99"/>
      <c r="AE800" s="99"/>
    </row>
    <row r="801" spans="1:37" s="102" customFormat="1" ht="15" customHeight="1">
      <c r="A801" s="72" t="s">
        <v>2184</v>
      </c>
      <c r="B801" s="67" t="s">
        <v>2190</v>
      </c>
      <c r="C801" s="67" t="s">
        <v>2191</v>
      </c>
      <c r="D801" s="77"/>
      <c r="E801" s="77" t="s">
        <v>1033</v>
      </c>
      <c r="F801" s="77"/>
      <c r="G801" s="77" t="s">
        <v>1043</v>
      </c>
      <c r="H801" s="77" t="s">
        <v>2192</v>
      </c>
      <c r="I801" s="77" t="s">
        <v>2193</v>
      </c>
      <c r="J801" s="77"/>
      <c r="K801" s="77"/>
      <c r="L801" s="77"/>
      <c r="M801" s="77"/>
      <c r="N801" s="78"/>
      <c r="O801" s="98"/>
      <c r="P801" s="99"/>
      <c r="Q801" s="99"/>
      <c r="R801" s="99"/>
      <c r="S801" s="99"/>
      <c r="T801" s="99"/>
      <c r="U801" s="99"/>
      <c r="V801" s="99"/>
      <c r="W801" s="99"/>
      <c r="X801" s="99"/>
      <c r="Y801" s="99"/>
      <c r="Z801" s="99"/>
      <c r="AA801" s="99"/>
      <c r="AB801" s="99"/>
      <c r="AC801" s="99"/>
      <c r="AD801" s="99"/>
      <c r="AE801" s="99"/>
    </row>
    <row r="802" spans="1:37" ht="15" customHeight="1">
      <c r="A802" s="76" t="s">
        <v>2194</v>
      </c>
      <c r="B802" s="67" t="s">
        <v>963</v>
      </c>
      <c r="C802" s="67" t="s">
        <v>2195</v>
      </c>
      <c r="D802" s="77"/>
      <c r="E802" s="77" t="s">
        <v>1033</v>
      </c>
      <c r="F802" s="77"/>
      <c r="G802" s="77" t="s">
        <v>1043</v>
      </c>
      <c r="H802" s="77"/>
      <c r="I802" s="77"/>
      <c r="J802" s="77"/>
      <c r="K802" s="77"/>
      <c r="L802" s="77"/>
      <c r="M802" s="77"/>
      <c r="N802" s="78"/>
      <c r="O802" s="98"/>
      <c r="P802" s="99"/>
      <c r="Q802" s="99"/>
      <c r="R802" s="99"/>
      <c r="S802" s="99"/>
      <c r="T802" s="99"/>
      <c r="U802" s="99"/>
      <c r="V802" s="99"/>
      <c r="W802" s="99"/>
      <c r="X802" s="99"/>
      <c r="Y802" s="99"/>
      <c r="Z802" s="99"/>
      <c r="AA802" s="99"/>
      <c r="AB802" s="99"/>
      <c r="AC802" s="99"/>
      <c r="AD802" s="99"/>
      <c r="AE802" s="99"/>
    </row>
    <row r="803" spans="1:37" ht="15" customHeight="1">
      <c r="A803" s="76" t="s">
        <v>2196</v>
      </c>
      <c r="B803" s="67" t="s">
        <v>967</v>
      </c>
      <c r="C803" s="67" t="s">
        <v>2197</v>
      </c>
      <c r="D803" s="77"/>
      <c r="E803" s="77" t="s">
        <v>1033</v>
      </c>
      <c r="F803" s="77"/>
      <c r="G803" s="77" t="s">
        <v>1043</v>
      </c>
      <c r="H803" s="77"/>
      <c r="I803" s="77" t="s">
        <v>2198</v>
      </c>
      <c r="J803" s="77"/>
      <c r="K803" s="77"/>
      <c r="L803" s="77"/>
      <c r="M803" s="77"/>
      <c r="N803" s="78"/>
      <c r="O803" s="98"/>
      <c r="P803" s="99"/>
      <c r="Q803" s="99"/>
      <c r="R803" s="99"/>
      <c r="S803" s="99"/>
      <c r="T803" s="99"/>
      <c r="U803" s="99"/>
      <c r="V803" s="99"/>
      <c r="W803" s="99"/>
      <c r="X803" s="99"/>
      <c r="Y803" s="99"/>
      <c r="Z803" s="99"/>
      <c r="AA803" s="99"/>
      <c r="AB803" s="99"/>
      <c r="AC803" s="99"/>
      <c r="AD803" s="99"/>
      <c r="AE803" s="99"/>
    </row>
    <row r="804" spans="1:37" ht="15" customHeight="1">
      <c r="A804" s="84" t="s">
        <v>2196</v>
      </c>
      <c r="B804" s="67" t="s">
        <v>971</v>
      </c>
      <c r="C804" s="67" t="s">
        <v>2199</v>
      </c>
      <c r="D804" s="67"/>
      <c r="E804" s="86" t="s">
        <v>1033</v>
      </c>
      <c r="F804" s="86"/>
      <c r="G804" s="86" t="s">
        <v>1043</v>
      </c>
      <c r="H804" s="86"/>
      <c r="I804" s="77" t="s">
        <v>2200</v>
      </c>
      <c r="J804" s="67"/>
      <c r="K804" s="86"/>
      <c r="L804" s="86"/>
      <c r="M804" s="86"/>
      <c r="N804" s="87"/>
      <c r="O804" s="98"/>
      <c r="P804" s="99"/>
      <c r="Q804" s="99"/>
      <c r="R804" s="99"/>
      <c r="S804" s="99"/>
      <c r="T804" s="99"/>
      <c r="U804" s="99"/>
      <c r="V804" s="99"/>
      <c r="W804" s="99"/>
      <c r="X804" s="99"/>
      <c r="Y804" s="99"/>
      <c r="Z804" s="99"/>
      <c r="AA804" s="99"/>
      <c r="AB804" s="99"/>
      <c r="AC804" s="99"/>
      <c r="AD804" s="99"/>
      <c r="AE804" s="99"/>
    </row>
    <row r="805" spans="1:37" ht="15" customHeight="1">
      <c r="A805" s="84" t="s">
        <v>2194</v>
      </c>
      <c r="B805" s="67" t="s">
        <v>973</v>
      </c>
      <c r="C805" s="67" t="s">
        <v>2201</v>
      </c>
      <c r="D805" s="67"/>
      <c r="E805" s="86" t="s">
        <v>1033</v>
      </c>
      <c r="F805" s="86"/>
      <c r="G805" s="86" t="s">
        <v>1043</v>
      </c>
      <c r="H805" s="86"/>
      <c r="I805" s="86"/>
      <c r="J805" s="67"/>
      <c r="K805" s="86"/>
      <c r="L805" s="86"/>
      <c r="M805" s="86"/>
      <c r="N805" s="87"/>
      <c r="O805" s="98"/>
      <c r="P805" s="99"/>
      <c r="Q805" s="99"/>
      <c r="R805" s="99"/>
      <c r="S805" s="99"/>
      <c r="T805" s="99"/>
      <c r="U805" s="99"/>
      <c r="V805" s="99"/>
      <c r="W805" s="99"/>
      <c r="X805" s="99"/>
      <c r="Y805" s="99"/>
      <c r="Z805" s="99"/>
      <c r="AA805" s="99"/>
      <c r="AB805" s="99"/>
      <c r="AC805" s="99"/>
      <c r="AD805" s="99"/>
      <c r="AE805" s="99"/>
    </row>
    <row r="806" spans="1:37" ht="15" customHeight="1">
      <c r="A806" s="84" t="s">
        <v>2196</v>
      </c>
      <c r="B806" s="67" t="s">
        <v>975</v>
      </c>
      <c r="C806" s="67" t="s">
        <v>2202</v>
      </c>
      <c r="D806" s="67"/>
      <c r="E806" s="86" t="s">
        <v>1033</v>
      </c>
      <c r="F806" s="86"/>
      <c r="G806" s="86" t="s">
        <v>1043</v>
      </c>
      <c r="H806" s="86"/>
      <c r="I806" s="77" t="s">
        <v>2203</v>
      </c>
      <c r="J806" s="67"/>
      <c r="K806" s="86"/>
      <c r="L806" s="86"/>
      <c r="M806" s="86"/>
      <c r="N806" s="87"/>
      <c r="O806" s="98"/>
      <c r="P806" s="99"/>
      <c r="Q806" s="99"/>
      <c r="R806" s="99"/>
      <c r="S806" s="99"/>
      <c r="T806" s="99"/>
      <c r="U806" s="99"/>
      <c r="V806" s="99"/>
      <c r="W806" s="99"/>
      <c r="X806" s="99"/>
      <c r="Y806" s="99"/>
      <c r="Z806" s="99"/>
      <c r="AA806" s="99"/>
      <c r="AB806" s="99"/>
      <c r="AC806" s="99"/>
      <c r="AD806" s="99"/>
      <c r="AE806" s="99"/>
    </row>
    <row r="807" spans="1:37" ht="15" customHeight="1">
      <c r="A807" s="84" t="s">
        <v>2196</v>
      </c>
      <c r="B807" s="67" t="s">
        <v>977</v>
      </c>
      <c r="C807" s="67" t="s">
        <v>2204</v>
      </c>
      <c r="D807" s="67"/>
      <c r="E807" s="86" t="s">
        <v>1033</v>
      </c>
      <c r="F807" s="86"/>
      <c r="G807" s="86" t="s">
        <v>1043</v>
      </c>
      <c r="H807" s="86"/>
      <c r="I807" s="77" t="s">
        <v>2205</v>
      </c>
      <c r="J807" s="67"/>
      <c r="K807" s="86"/>
      <c r="L807" s="86"/>
      <c r="M807" s="86"/>
      <c r="N807" s="87"/>
      <c r="O807" s="75"/>
    </row>
    <row r="808" spans="1:37" ht="27.5" customHeight="1">
      <c r="A808" s="84" t="s">
        <v>2206</v>
      </c>
      <c r="B808" s="67" t="s">
        <v>979</v>
      </c>
      <c r="C808" s="92" t="s">
        <v>2207</v>
      </c>
      <c r="D808" s="67"/>
      <c r="E808" s="86" t="s">
        <v>1033</v>
      </c>
      <c r="F808" s="86"/>
      <c r="G808" s="86"/>
      <c r="H808" s="86"/>
      <c r="I808" s="86"/>
      <c r="J808" s="67"/>
      <c r="K808" s="86" t="s">
        <v>2208</v>
      </c>
      <c r="L808" s="86" t="s">
        <v>2209</v>
      </c>
      <c r="M808" s="86"/>
      <c r="N808" s="87"/>
      <c r="O808" s="75"/>
    </row>
    <row r="809" spans="1:37" ht="15" customHeight="1">
      <c r="A809" s="84" t="s">
        <v>83</v>
      </c>
      <c r="B809" s="67" t="s">
        <v>983</v>
      </c>
      <c r="C809" s="67" t="s">
        <v>2210</v>
      </c>
      <c r="D809" s="67"/>
      <c r="E809" s="86" t="s">
        <v>1033</v>
      </c>
      <c r="F809" s="86"/>
      <c r="G809" s="86"/>
      <c r="H809" s="86"/>
      <c r="I809" s="86" t="s">
        <v>2211</v>
      </c>
      <c r="J809" s="67"/>
      <c r="K809" s="86"/>
      <c r="L809" s="86"/>
      <c r="M809" s="86"/>
      <c r="N809" s="87"/>
      <c r="O809" s="75"/>
    </row>
    <row r="810" spans="1:37" s="83" customFormat="1" ht="20.149999999999999" customHeight="1">
      <c r="A810" s="84" t="s">
        <v>2212</v>
      </c>
      <c r="B810" s="67" t="s">
        <v>984</v>
      </c>
      <c r="C810" s="67" t="s">
        <v>2213</v>
      </c>
      <c r="D810" s="67"/>
      <c r="E810" s="86" t="s">
        <v>1033</v>
      </c>
      <c r="F810" s="86"/>
      <c r="G810" s="86"/>
      <c r="H810" s="86"/>
      <c r="I810" s="86"/>
      <c r="J810" s="67"/>
      <c r="K810" s="86" t="s">
        <v>2214</v>
      </c>
      <c r="L810" s="86" t="s">
        <v>2209</v>
      </c>
      <c r="M810" s="86"/>
      <c r="N810" s="87"/>
      <c r="O810" s="75" t="s">
        <v>1125</v>
      </c>
      <c r="P810" s="71"/>
      <c r="Q810" s="71"/>
      <c r="R810" s="71"/>
      <c r="S810" s="71"/>
      <c r="T810" s="71"/>
      <c r="U810" s="71"/>
      <c r="V810" s="71"/>
      <c r="W810" s="71"/>
      <c r="X810" s="71"/>
      <c r="Y810" s="71"/>
      <c r="Z810" s="71"/>
      <c r="AA810" s="71"/>
      <c r="AB810" s="71"/>
      <c r="AC810" s="71"/>
      <c r="AK810" s="71"/>
    </row>
    <row r="811" spans="1:37" s="83" customFormat="1" ht="20.149999999999999" customHeight="1">
      <c r="A811" s="84" t="s">
        <v>1284</v>
      </c>
      <c r="B811" s="67" t="s">
        <v>988</v>
      </c>
      <c r="C811" s="67" t="s">
        <v>2215</v>
      </c>
      <c r="D811" s="67"/>
      <c r="E811" s="86" t="s">
        <v>1033</v>
      </c>
      <c r="F811" s="86"/>
      <c r="G811" s="86" t="s">
        <v>1043</v>
      </c>
      <c r="H811" s="86"/>
      <c r="I811" s="86"/>
      <c r="J811" s="67"/>
      <c r="K811" s="86"/>
      <c r="L811" s="86"/>
      <c r="M811" s="86"/>
      <c r="N811" s="87"/>
      <c r="O811" s="82" t="s">
        <v>1125</v>
      </c>
      <c r="P811" s="71"/>
      <c r="Q811" s="71"/>
      <c r="R811" s="71"/>
      <c r="S811" s="71"/>
      <c r="T811" s="71"/>
      <c r="U811" s="71"/>
      <c r="V811" s="71"/>
      <c r="W811" s="71"/>
      <c r="X811" s="71"/>
      <c r="Y811" s="71"/>
      <c r="Z811" s="71"/>
      <c r="AA811" s="71"/>
      <c r="AB811" s="71"/>
      <c r="AC811" s="71"/>
    </row>
    <row r="812" spans="1:37" ht="15" customHeight="1">
      <c r="A812" s="84" t="s">
        <v>2216</v>
      </c>
      <c r="B812" s="67" t="s">
        <v>990</v>
      </c>
      <c r="C812" s="67" t="s">
        <v>2217</v>
      </c>
      <c r="D812" s="67"/>
      <c r="E812" s="86" t="s">
        <v>1033</v>
      </c>
      <c r="F812" s="86"/>
      <c r="G812" s="86"/>
      <c r="H812" s="86"/>
      <c r="I812" s="86" t="s">
        <v>2218</v>
      </c>
      <c r="J812" s="67"/>
      <c r="K812" s="86" t="s">
        <v>1252</v>
      </c>
      <c r="L812" s="86" t="s">
        <v>1253</v>
      </c>
      <c r="M812" s="86"/>
      <c r="N812" s="87"/>
      <c r="O812" s="75"/>
    </row>
    <row r="813" spans="1:37" ht="15" customHeight="1">
      <c r="A813" s="84" t="s">
        <v>83</v>
      </c>
      <c r="B813" s="67" t="s">
        <v>2219</v>
      </c>
      <c r="C813" s="67" t="s">
        <v>2220</v>
      </c>
      <c r="D813" s="67"/>
      <c r="E813" s="86" t="s">
        <v>1033</v>
      </c>
      <c r="F813" s="86"/>
      <c r="G813" s="86"/>
      <c r="H813" s="86"/>
      <c r="I813" s="86" t="s">
        <v>2221</v>
      </c>
      <c r="J813" s="67"/>
      <c r="K813" s="86"/>
      <c r="L813" s="86"/>
      <c r="M813" s="86"/>
      <c r="N813" s="87"/>
      <c r="O813" s="75"/>
    </row>
    <row r="814" spans="1:37" ht="15" customHeight="1">
      <c r="A814" s="84" t="s">
        <v>2222</v>
      </c>
      <c r="B814" s="67" t="s">
        <v>994</v>
      </c>
      <c r="C814" s="67" t="s">
        <v>2223</v>
      </c>
      <c r="D814" s="67"/>
      <c r="E814" s="86" t="s">
        <v>1033</v>
      </c>
      <c r="F814" s="86"/>
      <c r="G814" s="86"/>
      <c r="H814" s="86"/>
      <c r="I814" s="86"/>
      <c r="J814" s="67"/>
      <c r="K814" s="86" t="s">
        <v>1252</v>
      </c>
      <c r="L814" s="86" t="s">
        <v>1253</v>
      </c>
      <c r="M814" s="86"/>
      <c r="N814" s="87"/>
      <c r="O814" s="75"/>
    </row>
    <row r="815" spans="1:37" ht="15" customHeight="1">
      <c r="A815" s="84" t="s">
        <v>83</v>
      </c>
      <c r="B815" s="67" t="s">
        <v>998</v>
      </c>
      <c r="C815" s="67" t="s">
        <v>2224</v>
      </c>
      <c r="D815" s="67"/>
      <c r="E815" s="86" t="s">
        <v>1033</v>
      </c>
      <c r="F815" s="86"/>
      <c r="G815" s="86"/>
      <c r="H815" s="86"/>
      <c r="I815" s="86" t="s">
        <v>2225</v>
      </c>
      <c r="J815" s="67"/>
      <c r="K815" s="86"/>
      <c r="L815" s="86"/>
      <c r="M815" s="86"/>
      <c r="N815" s="87"/>
      <c r="O815" s="75"/>
    </row>
    <row r="816" spans="1:37" s="83" customFormat="1" ht="20.149999999999999" customHeight="1">
      <c r="A816" s="84" t="s">
        <v>1284</v>
      </c>
      <c r="B816" s="67" t="s">
        <v>999</v>
      </c>
      <c r="C816" s="67" t="s">
        <v>2226</v>
      </c>
      <c r="D816" s="67"/>
      <c r="E816" s="86" t="s">
        <v>1033</v>
      </c>
      <c r="F816" s="86"/>
      <c r="G816" s="86" t="s">
        <v>1043</v>
      </c>
      <c r="H816" s="86"/>
      <c r="I816" s="86"/>
      <c r="J816" s="67"/>
      <c r="K816" s="86"/>
      <c r="L816" s="86"/>
      <c r="M816" s="86"/>
      <c r="N816" s="87"/>
      <c r="O816" s="75" t="s">
        <v>1125</v>
      </c>
      <c r="P816" s="71"/>
      <c r="Q816" s="71"/>
      <c r="R816" s="71"/>
      <c r="S816" s="71"/>
      <c r="T816" s="71"/>
      <c r="U816" s="71"/>
      <c r="V816" s="71"/>
      <c r="W816" s="71"/>
      <c r="X816" s="71"/>
      <c r="Y816" s="71"/>
      <c r="Z816" s="71"/>
      <c r="AA816" s="71"/>
      <c r="AB816" s="71"/>
      <c r="AC816" s="71"/>
      <c r="AK816" s="71"/>
    </row>
    <row r="817" spans="1:37" ht="15" customHeight="1">
      <c r="A817" s="84" t="s">
        <v>2227</v>
      </c>
      <c r="B817" s="67" t="s">
        <v>1002</v>
      </c>
      <c r="C817" s="67" t="s">
        <v>2228</v>
      </c>
      <c r="D817" s="67"/>
      <c r="E817" s="86" t="s">
        <v>1033</v>
      </c>
      <c r="F817" s="86"/>
      <c r="G817" s="86"/>
      <c r="H817" s="86"/>
      <c r="I817" s="86"/>
      <c r="J817" s="67"/>
      <c r="K817" s="86" t="s">
        <v>2208</v>
      </c>
      <c r="L817" s="86" t="s">
        <v>2209</v>
      </c>
      <c r="M817" s="86"/>
      <c r="N817" s="87"/>
      <c r="O817" s="75"/>
    </row>
    <row r="818" spans="1:37" ht="15" customHeight="1">
      <c r="A818" s="84" t="s">
        <v>83</v>
      </c>
      <c r="B818" s="67" t="s">
        <v>1006</v>
      </c>
      <c r="C818" s="67" t="s">
        <v>2229</v>
      </c>
      <c r="D818" s="67"/>
      <c r="E818" s="86" t="s">
        <v>1033</v>
      </c>
      <c r="F818" s="86"/>
      <c r="G818" s="86"/>
      <c r="H818" s="86"/>
      <c r="I818" s="86" t="s">
        <v>2230</v>
      </c>
      <c r="J818" s="67"/>
      <c r="K818" s="86"/>
      <c r="L818" s="86"/>
      <c r="M818" s="86"/>
      <c r="N818" s="87"/>
      <c r="O818" s="75"/>
    </row>
    <row r="819" spans="1:37" s="83" customFormat="1" ht="20.149999999999999" customHeight="1">
      <c r="A819" s="84" t="s">
        <v>2231</v>
      </c>
      <c r="B819" s="67" t="s">
        <v>1007</v>
      </c>
      <c r="C819" s="67" t="s">
        <v>2232</v>
      </c>
      <c r="D819" s="67"/>
      <c r="E819" s="86" t="s">
        <v>1033</v>
      </c>
      <c r="F819" s="86"/>
      <c r="G819" s="86" t="s">
        <v>1043</v>
      </c>
      <c r="H819" s="86"/>
      <c r="I819" s="86"/>
      <c r="J819" s="67"/>
      <c r="K819" s="86"/>
      <c r="L819" s="86"/>
      <c r="M819" s="86"/>
      <c r="N819" s="87"/>
      <c r="O819" s="75" t="s">
        <v>1125</v>
      </c>
      <c r="P819" s="71"/>
      <c r="Q819" s="71"/>
      <c r="R819" s="71"/>
      <c r="S819" s="71"/>
      <c r="T819" s="71"/>
      <c r="U819" s="71"/>
      <c r="V819" s="71"/>
      <c r="W819" s="71"/>
      <c r="X819" s="71"/>
      <c r="Y819" s="71"/>
      <c r="Z819" s="71"/>
      <c r="AA819" s="71"/>
      <c r="AB819" s="71"/>
      <c r="AC819" s="71"/>
      <c r="AK819" s="71"/>
    </row>
    <row r="820" spans="1:37" s="83" customFormat="1" ht="20.149999999999999" customHeight="1" thickBot="1">
      <c r="A820" s="84" t="s">
        <v>83</v>
      </c>
      <c r="B820" s="67" t="s">
        <v>1011</v>
      </c>
      <c r="C820" s="67" t="s">
        <v>2233</v>
      </c>
      <c r="D820" s="67"/>
      <c r="E820" s="86" t="s">
        <v>1033</v>
      </c>
      <c r="F820" s="86"/>
      <c r="G820" s="86"/>
      <c r="H820" s="86"/>
      <c r="I820" s="86" t="s">
        <v>2234</v>
      </c>
      <c r="J820" s="67"/>
      <c r="K820" s="86"/>
      <c r="L820" s="86"/>
      <c r="M820" s="86"/>
      <c r="N820" s="87"/>
      <c r="O820" s="82" t="s">
        <v>1125</v>
      </c>
      <c r="P820" s="71"/>
      <c r="Q820" s="71"/>
      <c r="R820" s="71"/>
      <c r="S820" s="71"/>
      <c r="T820" s="71"/>
      <c r="U820" s="71"/>
      <c r="V820" s="71"/>
      <c r="W820" s="71"/>
      <c r="X820" s="71"/>
      <c r="Y820" s="71"/>
      <c r="Z820" s="71"/>
      <c r="AA820" s="71"/>
      <c r="AB820" s="71"/>
      <c r="AC820" s="71"/>
    </row>
    <row r="821" spans="1:37" ht="15" customHeight="1" thickBot="1">
      <c r="A821" s="93" t="s">
        <v>1075</v>
      </c>
      <c r="B821" s="94" t="s">
        <v>2182</v>
      </c>
      <c r="C821" s="94" t="s">
        <v>2183</v>
      </c>
      <c r="D821" s="94"/>
      <c r="E821" s="94"/>
      <c r="F821" s="94"/>
      <c r="G821" s="94"/>
      <c r="H821" s="94"/>
      <c r="I821" s="94"/>
      <c r="J821" s="94"/>
      <c r="K821" s="94"/>
      <c r="L821" s="94"/>
      <c r="M821" s="94"/>
      <c r="N821" s="95"/>
      <c r="O821" s="75"/>
    </row>
    <row r="822" spans="1:37" ht="15" customHeight="1" thickBot="1">
      <c r="A822" s="93" t="s">
        <v>1075</v>
      </c>
      <c r="B822" s="94" t="s">
        <v>1079</v>
      </c>
      <c r="C822" s="94" t="s">
        <v>1080</v>
      </c>
      <c r="D822" s="94"/>
      <c r="E822" s="94"/>
      <c r="F822" s="94"/>
      <c r="G822" s="94"/>
      <c r="H822" s="94"/>
      <c r="I822" s="94"/>
      <c r="J822" s="94"/>
      <c r="K822" s="94"/>
      <c r="L822" s="94"/>
      <c r="M822" s="94"/>
      <c r="N822" s="95"/>
      <c r="O822" s="75"/>
    </row>
    <row r="823" spans="1:37" ht="15" thickBot="1">
      <c r="A823" s="79" t="s">
        <v>1075</v>
      </c>
      <c r="B823" s="96" t="s">
        <v>1076</v>
      </c>
      <c r="C823" s="80" t="s">
        <v>1077</v>
      </c>
      <c r="D823" s="80"/>
      <c r="E823" s="80"/>
      <c r="F823" s="80"/>
      <c r="G823" s="80"/>
      <c r="H823" s="80"/>
      <c r="I823" s="80" t="s">
        <v>1078</v>
      </c>
      <c r="J823" s="80"/>
      <c r="K823" s="80"/>
      <c r="L823" s="80"/>
      <c r="M823" s="80"/>
      <c r="N823" s="81"/>
    </row>
    <row r="824" spans="1:37">
      <c r="A824" s="76" t="s">
        <v>83</v>
      </c>
      <c r="B824" s="67" t="s">
        <v>1014</v>
      </c>
      <c r="C824" s="67" t="s">
        <v>2235</v>
      </c>
      <c r="D824" s="77"/>
      <c r="E824" s="77"/>
      <c r="F824" s="77"/>
      <c r="G824" s="77"/>
      <c r="H824" s="77"/>
      <c r="I824" s="77" t="s">
        <v>1078</v>
      </c>
      <c r="J824" s="77"/>
      <c r="K824" s="77"/>
      <c r="L824" s="77"/>
      <c r="M824" s="77"/>
      <c r="N824" s="78"/>
    </row>
    <row r="825" spans="1:37">
      <c r="A825" s="76" t="s">
        <v>2236</v>
      </c>
      <c r="B825" s="67" t="s">
        <v>1016</v>
      </c>
      <c r="C825" s="67" t="s">
        <v>1017</v>
      </c>
      <c r="D825" s="77"/>
      <c r="E825" s="77" t="s">
        <v>1033</v>
      </c>
      <c r="F825" s="77"/>
      <c r="G825" s="77"/>
      <c r="H825" s="77"/>
      <c r="I825" s="77" t="s">
        <v>1078</v>
      </c>
      <c r="J825" s="77"/>
      <c r="K825" s="77"/>
      <c r="L825" s="77"/>
      <c r="M825" s="77"/>
      <c r="N825" s="78"/>
    </row>
  </sheetData>
  <conditionalFormatting sqref="AK9:AK737 AK745:AK810">
    <cfRule type="containsText" dxfId="3" priority="1" operator="containsText" text="ERROR">
      <formula>NOT(ISERROR(SEARCH("ERROR",AK9)))</formula>
    </cfRule>
  </conditionalFormatting>
  <conditionalFormatting sqref="AK740">
    <cfRule type="containsText" dxfId="2" priority="2" operator="containsText" text="ERROR">
      <formula>NOT(ISERROR(SEARCH("ERROR",AK740)))</formula>
    </cfRule>
  </conditionalFormatting>
  <conditionalFormatting sqref="AK816">
    <cfRule type="containsText" dxfId="1" priority="4" operator="containsText" text="ERROR">
      <formula>NOT(ISERROR(SEARCH("ERROR",AK816)))</formula>
    </cfRule>
  </conditionalFormatting>
  <conditionalFormatting sqref="AK819">
    <cfRule type="containsText" dxfId="0" priority="3" operator="containsText" text="ERROR">
      <formula>NOT(ISERROR(SEARCH("ERROR",AK819)))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5BB6-AC8C-4636-8A82-B362E6BAD2B5}">
  <sheetPr>
    <tabColor rgb="FFEE5859"/>
  </sheetPr>
  <dimension ref="A1:K1372"/>
  <sheetViews>
    <sheetView topLeftCell="A1320" workbookViewId="0">
      <selection activeCell="B1350" sqref="B1350"/>
    </sheetView>
  </sheetViews>
  <sheetFormatPr defaultColWidth="8.7265625" defaultRowHeight="13"/>
  <cols>
    <col min="1" max="5" width="25.54296875" style="105" customWidth="1"/>
    <col min="6" max="6" width="17.1796875" style="105" customWidth="1"/>
    <col min="7" max="16384" width="8.7265625" style="105"/>
  </cols>
  <sheetData>
    <row r="1" spans="1:6" ht="13.5" thickBot="1">
      <c r="A1" s="68" t="s">
        <v>2245</v>
      </c>
      <c r="B1" s="69" t="s">
        <v>1020</v>
      </c>
      <c r="C1" s="69" t="s">
        <v>1021</v>
      </c>
      <c r="D1" s="69" t="s">
        <v>2246</v>
      </c>
      <c r="E1" s="70" t="s">
        <v>2247</v>
      </c>
      <c r="F1" s="70" t="s">
        <v>2248</v>
      </c>
    </row>
    <row r="2" spans="1:6" ht="13.5" thickBot="1">
      <c r="A2" s="106"/>
      <c r="B2" s="107"/>
      <c r="C2" s="107"/>
      <c r="D2" s="107"/>
      <c r="E2" s="108"/>
      <c r="F2" s="108"/>
    </row>
    <row r="3" spans="1:6">
      <c r="A3" s="109" t="s">
        <v>1041</v>
      </c>
      <c r="B3" s="110" t="s">
        <v>2249</v>
      </c>
      <c r="C3" s="110" t="s">
        <v>116</v>
      </c>
      <c r="D3" s="110"/>
      <c r="E3" s="111"/>
      <c r="F3" s="111"/>
    </row>
    <row r="4" spans="1:6">
      <c r="A4" s="109" t="s">
        <v>1041</v>
      </c>
      <c r="B4" s="110" t="s">
        <v>2250</v>
      </c>
      <c r="C4" s="110" t="s">
        <v>2251</v>
      </c>
      <c r="D4" s="110"/>
      <c r="E4" s="111"/>
      <c r="F4" s="111"/>
    </row>
    <row r="5" spans="1:6">
      <c r="A5" s="109" t="s">
        <v>1041</v>
      </c>
      <c r="B5" s="110" t="s">
        <v>2252</v>
      </c>
      <c r="C5" s="110" t="s">
        <v>114</v>
      </c>
      <c r="D5" s="110"/>
      <c r="E5" s="111"/>
      <c r="F5" s="111"/>
    </row>
    <row r="6" spans="1:6">
      <c r="A6" s="109" t="s">
        <v>1041</v>
      </c>
      <c r="B6" s="110" t="s">
        <v>2253</v>
      </c>
      <c r="C6" s="110" t="s">
        <v>2254</v>
      </c>
      <c r="D6" s="110"/>
      <c r="E6" s="111"/>
      <c r="F6" s="111"/>
    </row>
    <row r="7" spans="1:6">
      <c r="A7" s="109" t="s">
        <v>1041</v>
      </c>
      <c r="B7" s="110" t="s">
        <v>2255</v>
      </c>
      <c r="C7" s="110" t="s">
        <v>108</v>
      </c>
      <c r="D7" s="110"/>
      <c r="E7" s="111"/>
      <c r="F7" s="111"/>
    </row>
    <row r="8" spans="1:6">
      <c r="A8" s="109" t="s">
        <v>1041</v>
      </c>
      <c r="B8" s="110" t="s">
        <v>2256</v>
      </c>
      <c r="C8" s="110" t="s">
        <v>115</v>
      </c>
      <c r="D8" s="110"/>
      <c r="E8" s="111"/>
      <c r="F8" s="111"/>
    </row>
    <row r="9" spans="1:6">
      <c r="A9" s="109" t="s">
        <v>1041</v>
      </c>
      <c r="B9" s="110" t="s">
        <v>2257</v>
      </c>
      <c r="C9" s="110" t="s">
        <v>2258</v>
      </c>
      <c r="D9" s="110"/>
      <c r="E9" s="111"/>
      <c r="F9" s="111"/>
    </row>
    <row r="10" spans="1:6">
      <c r="A10" s="109" t="s">
        <v>1041</v>
      </c>
      <c r="B10" s="110" t="s">
        <v>2259</v>
      </c>
      <c r="C10" s="110" t="s">
        <v>109</v>
      </c>
      <c r="D10" s="110"/>
      <c r="E10" s="111"/>
      <c r="F10" s="111"/>
    </row>
    <row r="11" spans="1:6">
      <c r="A11" s="109" t="s">
        <v>1041</v>
      </c>
      <c r="B11" s="110" t="s">
        <v>2260</v>
      </c>
      <c r="C11" s="110" t="s">
        <v>2261</v>
      </c>
      <c r="D11" s="110"/>
      <c r="E11" s="111"/>
      <c r="F11" s="111"/>
    </row>
    <row r="12" spans="1:6">
      <c r="A12" s="109" t="s">
        <v>1041</v>
      </c>
      <c r="B12" s="110" t="s">
        <v>2262</v>
      </c>
      <c r="C12" s="110" t="s">
        <v>2263</v>
      </c>
      <c r="D12" s="110"/>
      <c r="E12" s="111"/>
      <c r="F12" s="111"/>
    </row>
    <row r="13" spans="1:6">
      <c r="A13" s="109" t="s">
        <v>1041</v>
      </c>
      <c r="B13" s="110" t="s">
        <v>2264</v>
      </c>
      <c r="C13" s="110" t="s">
        <v>112</v>
      </c>
      <c r="D13" s="110"/>
      <c r="E13" s="111"/>
      <c r="F13" s="111"/>
    </row>
    <row r="14" spans="1:6">
      <c r="A14" s="109" t="s">
        <v>1041</v>
      </c>
      <c r="B14" s="110" t="s">
        <v>2265</v>
      </c>
      <c r="C14" s="110" t="s">
        <v>2266</v>
      </c>
      <c r="D14" s="110"/>
      <c r="E14" s="111"/>
      <c r="F14" s="111"/>
    </row>
    <row r="15" spans="1:6">
      <c r="A15" s="109" t="s">
        <v>1041</v>
      </c>
      <c r="B15" s="110" t="s">
        <v>2267</v>
      </c>
      <c r="C15" s="110" t="s">
        <v>2268</v>
      </c>
      <c r="D15" s="110"/>
      <c r="E15" s="111"/>
      <c r="F15" s="111"/>
    </row>
    <row r="16" spans="1:6">
      <c r="A16" s="109" t="s">
        <v>1041</v>
      </c>
      <c r="B16" s="110" t="s">
        <v>2269</v>
      </c>
      <c r="C16" s="110" t="s">
        <v>2270</v>
      </c>
      <c r="D16" s="110"/>
      <c r="E16" s="111"/>
      <c r="F16" s="111"/>
    </row>
    <row r="17" spans="1:6">
      <c r="A17" s="109" t="s">
        <v>1041</v>
      </c>
      <c r="B17" s="110" t="s">
        <v>2271</v>
      </c>
      <c r="C17" s="110" t="s">
        <v>110</v>
      </c>
      <c r="D17" s="110"/>
      <c r="E17" s="111"/>
      <c r="F17" s="111"/>
    </row>
    <row r="18" spans="1:6">
      <c r="A18" s="109" t="s">
        <v>1041</v>
      </c>
      <c r="B18" s="110" t="s">
        <v>2267</v>
      </c>
      <c r="C18" s="110" t="s">
        <v>2268</v>
      </c>
      <c r="D18" s="110"/>
      <c r="E18" s="111"/>
      <c r="F18" s="111"/>
    </row>
    <row r="19" spans="1:6" ht="13.5" thickBot="1">
      <c r="A19" s="109" t="s">
        <v>1041</v>
      </c>
      <c r="B19" s="110" t="s">
        <v>2272</v>
      </c>
      <c r="C19" s="110" t="s">
        <v>113</v>
      </c>
      <c r="D19" s="110"/>
      <c r="E19" s="111"/>
      <c r="F19" s="111"/>
    </row>
    <row r="20" spans="1:6" ht="13.5" thickBot="1">
      <c r="A20" s="106"/>
      <c r="B20" s="107"/>
      <c r="C20" s="107"/>
      <c r="D20" s="107"/>
      <c r="E20" s="108"/>
      <c r="F20" s="108"/>
    </row>
    <row r="21" spans="1:6">
      <c r="A21" s="109" t="s">
        <v>2273</v>
      </c>
      <c r="B21" s="112">
        <v>1</v>
      </c>
      <c r="C21" s="112">
        <v>1</v>
      </c>
      <c r="D21" s="110"/>
      <c r="E21" s="111"/>
      <c r="F21" s="111"/>
    </row>
    <row r="22" spans="1:6">
      <c r="A22" s="109" t="s">
        <v>2273</v>
      </c>
      <c r="B22" s="112">
        <v>2</v>
      </c>
      <c r="C22" s="112">
        <v>2</v>
      </c>
      <c r="D22" s="110"/>
      <c r="E22" s="111"/>
      <c r="F22" s="111"/>
    </row>
    <row r="23" spans="1:6">
      <c r="A23" s="109" t="s">
        <v>2273</v>
      </c>
      <c r="B23" s="112">
        <v>3</v>
      </c>
      <c r="C23" s="112">
        <v>3</v>
      </c>
      <c r="D23" s="110"/>
      <c r="E23" s="111"/>
      <c r="F23" s="111"/>
    </row>
    <row r="24" spans="1:6">
      <c r="A24" s="109" t="s">
        <v>2273</v>
      </c>
      <c r="B24" s="112">
        <v>4</v>
      </c>
      <c r="C24" s="112">
        <v>4</v>
      </c>
      <c r="D24" s="110"/>
      <c r="E24" s="111"/>
      <c r="F24" s="111"/>
    </row>
    <row r="25" spans="1:6">
      <c r="A25" s="109" t="s">
        <v>2273</v>
      </c>
      <c r="B25" s="112">
        <v>5</v>
      </c>
      <c r="C25" s="112">
        <v>5</v>
      </c>
      <c r="D25" s="110"/>
      <c r="E25" s="111"/>
      <c r="F25" s="111"/>
    </row>
    <row r="26" spans="1:6">
      <c r="A26" s="109" t="s">
        <v>2273</v>
      </c>
      <c r="B26" s="112">
        <v>6</v>
      </c>
      <c r="C26" s="112">
        <v>6</v>
      </c>
      <c r="D26" s="110"/>
      <c r="E26" s="111"/>
      <c r="F26" s="111"/>
    </row>
    <row r="27" spans="1:6">
      <c r="A27" s="109" t="s">
        <v>2273</v>
      </c>
      <c r="B27" s="112">
        <v>7</v>
      </c>
      <c r="C27" s="112">
        <v>7</v>
      </c>
      <c r="D27" s="110"/>
      <c r="E27" s="111"/>
      <c r="F27" s="111"/>
    </row>
    <row r="28" spans="1:6">
      <c r="A28" s="109" t="s">
        <v>2273</v>
      </c>
      <c r="B28" s="112">
        <v>8</v>
      </c>
      <c r="C28" s="112">
        <v>8</v>
      </c>
      <c r="D28" s="110"/>
      <c r="E28" s="111"/>
      <c r="F28" s="111"/>
    </row>
    <row r="29" spans="1:6">
      <c r="A29" s="109" t="s">
        <v>2273</v>
      </c>
      <c r="B29" s="112">
        <v>9</v>
      </c>
      <c r="C29" s="112">
        <v>9</v>
      </c>
      <c r="D29" s="110"/>
      <c r="E29" s="111"/>
      <c r="F29" s="111"/>
    </row>
    <row r="30" spans="1:6" ht="13.5" thickBot="1">
      <c r="A30" s="109" t="s">
        <v>2273</v>
      </c>
      <c r="B30" s="112">
        <v>10</v>
      </c>
      <c r="C30" s="112">
        <v>10</v>
      </c>
      <c r="D30" s="110"/>
      <c r="E30" s="111"/>
      <c r="F30" s="111"/>
    </row>
    <row r="31" spans="1:6" ht="13.5" thickBot="1">
      <c r="A31" s="106"/>
      <c r="B31" s="107"/>
      <c r="C31" s="107"/>
      <c r="D31" s="107"/>
      <c r="E31" s="108"/>
      <c r="F31" s="108"/>
    </row>
    <row r="32" spans="1:6">
      <c r="A32" s="109" t="s">
        <v>2274</v>
      </c>
      <c r="B32" s="112" t="s">
        <v>2275</v>
      </c>
      <c r="C32" s="112" t="s">
        <v>2276</v>
      </c>
      <c r="D32" s="110"/>
      <c r="E32" s="111"/>
      <c r="F32" s="111"/>
    </row>
    <row r="33" spans="1:6">
      <c r="A33" s="109" t="s">
        <v>2274</v>
      </c>
      <c r="B33" s="112" t="s">
        <v>2277</v>
      </c>
      <c r="C33" s="112" t="s">
        <v>2278</v>
      </c>
      <c r="D33" s="110"/>
      <c r="E33" s="111"/>
      <c r="F33" s="111"/>
    </row>
    <row r="34" spans="1:6">
      <c r="A34" s="109" t="s">
        <v>2274</v>
      </c>
      <c r="B34" s="112" t="s">
        <v>2279</v>
      </c>
      <c r="C34" s="112" t="s">
        <v>2280</v>
      </c>
      <c r="D34" s="110"/>
      <c r="E34" s="111"/>
      <c r="F34" s="111"/>
    </row>
    <row r="35" spans="1:6">
      <c r="A35" s="109" t="s">
        <v>2274</v>
      </c>
      <c r="B35" s="112" t="s">
        <v>2281</v>
      </c>
      <c r="C35" s="112" t="s">
        <v>2282</v>
      </c>
      <c r="D35" s="110"/>
      <c r="E35" s="111"/>
      <c r="F35" s="111"/>
    </row>
    <row r="36" spans="1:6">
      <c r="A36" s="109" t="s">
        <v>2274</v>
      </c>
      <c r="B36" s="112" t="s">
        <v>2283</v>
      </c>
      <c r="C36" s="112" t="s">
        <v>2284</v>
      </c>
      <c r="D36" s="110"/>
      <c r="E36" s="111"/>
      <c r="F36" s="111"/>
    </row>
    <row r="37" spans="1:6" ht="13.5" thickBot="1">
      <c r="A37" s="109" t="s">
        <v>2274</v>
      </c>
      <c r="B37" s="112" t="s">
        <v>2285</v>
      </c>
      <c r="C37" s="112" t="s">
        <v>2286</v>
      </c>
      <c r="D37" s="110"/>
      <c r="E37" s="111"/>
      <c r="F37" s="111"/>
    </row>
    <row r="38" spans="1:6" ht="13.5" thickBot="1">
      <c r="A38" s="106"/>
      <c r="B38" s="107"/>
      <c r="C38" s="107"/>
      <c r="D38" s="107"/>
      <c r="E38" s="108"/>
      <c r="F38" s="108"/>
    </row>
    <row r="39" spans="1:6">
      <c r="A39" s="109" t="s">
        <v>2287</v>
      </c>
      <c r="B39" s="112" t="s">
        <v>2288</v>
      </c>
      <c r="C39" s="112" t="s">
        <v>2289</v>
      </c>
      <c r="D39" s="110"/>
      <c r="E39" s="111"/>
      <c r="F39" s="111"/>
    </row>
    <row r="40" spans="1:6">
      <c r="A40" s="109" t="s">
        <v>2287</v>
      </c>
      <c r="B40" s="112" t="s">
        <v>2290</v>
      </c>
      <c r="C40" s="112" t="s">
        <v>2291</v>
      </c>
      <c r="D40" s="110"/>
      <c r="E40" s="111"/>
      <c r="F40" s="111"/>
    </row>
    <row r="41" spans="1:6" ht="13.5" thickBot="1">
      <c r="A41" s="109" t="s">
        <v>2287</v>
      </c>
      <c r="B41" s="112" t="s">
        <v>2285</v>
      </c>
      <c r="C41" s="112" t="s">
        <v>2286</v>
      </c>
      <c r="D41" s="110"/>
      <c r="E41" s="111"/>
      <c r="F41" s="111"/>
    </row>
    <row r="42" spans="1:6" ht="13.5" thickBot="1">
      <c r="A42" s="106"/>
      <c r="B42" s="107"/>
      <c r="C42" s="107"/>
      <c r="D42" s="107"/>
      <c r="E42" s="108"/>
      <c r="F42" s="108"/>
    </row>
    <row r="43" spans="1:6">
      <c r="A43" s="109" t="s">
        <v>2292</v>
      </c>
      <c r="B43" s="112" t="s">
        <v>2293</v>
      </c>
      <c r="C43" s="112" t="s">
        <v>2294</v>
      </c>
      <c r="D43" s="110"/>
      <c r="E43" s="111"/>
      <c r="F43" s="111"/>
    </row>
    <row r="44" spans="1:6">
      <c r="A44" s="109" t="s">
        <v>2292</v>
      </c>
      <c r="B44" s="112" t="s">
        <v>2295</v>
      </c>
      <c r="C44" s="112" t="s">
        <v>2296</v>
      </c>
      <c r="D44" s="110"/>
      <c r="E44" s="111"/>
      <c r="F44" s="111"/>
    </row>
    <row r="45" spans="1:6">
      <c r="A45" s="109" t="s">
        <v>2292</v>
      </c>
      <c r="B45" s="112" t="s">
        <v>2297</v>
      </c>
      <c r="C45" s="112" t="s">
        <v>2298</v>
      </c>
      <c r="D45" s="110"/>
      <c r="E45" s="111"/>
      <c r="F45" s="111"/>
    </row>
    <row r="46" spans="1:6">
      <c r="A46" s="109" t="s">
        <v>2292</v>
      </c>
      <c r="B46" s="112" t="s">
        <v>2299</v>
      </c>
      <c r="C46" s="112" t="s">
        <v>2300</v>
      </c>
      <c r="D46" s="110"/>
      <c r="E46" s="111"/>
      <c r="F46" s="111"/>
    </row>
    <row r="47" spans="1:6" ht="13.5" thickBot="1">
      <c r="A47" s="109" t="s">
        <v>2292</v>
      </c>
      <c r="B47" s="112" t="s">
        <v>2285</v>
      </c>
      <c r="C47" s="112" t="s">
        <v>2286</v>
      </c>
      <c r="D47" s="110"/>
      <c r="E47" s="111"/>
      <c r="F47" s="111"/>
    </row>
    <row r="48" spans="1:6" ht="13.5" thickBot="1">
      <c r="A48" s="106"/>
      <c r="B48" s="107"/>
      <c r="C48" s="107"/>
      <c r="D48" s="107"/>
      <c r="E48" s="108"/>
      <c r="F48" s="108"/>
    </row>
    <row r="49" spans="1:6">
      <c r="A49" s="109" t="s">
        <v>102</v>
      </c>
      <c r="B49" s="112" t="s">
        <v>2301</v>
      </c>
      <c r="C49" s="112" t="s">
        <v>2302</v>
      </c>
      <c r="D49" s="110"/>
      <c r="E49" s="111"/>
      <c r="F49" s="111"/>
    </row>
    <row r="50" spans="1:6">
      <c r="A50" s="109" t="s">
        <v>102</v>
      </c>
      <c r="B50" s="112" t="s">
        <v>2303</v>
      </c>
      <c r="C50" s="112" t="s">
        <v>2304</v>
      </c>
      <c r="D50" s="110"/>
      <c r="E50" s="111"/>
      <c r="F50" s="111"/>
    </row>
    <row r="51" spans="1:6">
      <c r="A51" s="109" t="s">
        <v>102</v>
      </c>
      <c r="B51" s="112" t="s">
        <v>2305</v>
      </c>
      <c r="C51" s="112" t="s">
        <v>2306</v>
      </c>
      <c r="D51" s="110"/>
      <c r="E51" s="111"/>
      <c r="F51" s="111"/>
    </row>
    <row r="52" spans="1:6">
      <c r="A52" s="109" t="s">
        <v>102</v>
      </c>
      <c r="B52" s="112" t="s">
        <v>2307</v>
      </c>
      <c r="C52" s="112" t="s">
        <v>2308</v>
      </c>
      <c r="D52" s="110"/>
      <c r="E52" s="111"/>
      <c r="F52" s="111"/>
    </row>
    <row r="53" spans="1:6">
      <c r="A53" s="109" t="s">
        <v>102</v>
      </c>
      <c r="B53" s="112" t="s">
        <v>2309</v>
      </c>
      <c r="C53" s="112" t="s">
        <v>2310</v>
      </c>
      <c r="D53" s="110"/>
      <c r="E53" s="111"/>
      <c r="F53" s="111"/>
    </row>
    <row r="54" spans="1:6">
      <c r="A54" s="109" t="s">
        <v>102</v>
      </c>
      <c r="B54" s="112" t="s">
        <v>2311</v>
      </c>
      <c r="C54" s="112" t="s">
        <v>1595</v>
      </c>
      <c r="D54" s="110"/>
      <c r="E54" s="111"/>
      <c r="F54" s="111"/>
    </row>
    <row r="55" spans="1:6">
      <c r="A55" s="109" t="s">
        <v>102</v>
      </c>
      <c r="B55" s="112" t="s">
        <v>2312</v>
      </c>
      <c r="C55" s="112" t="s">
        <v>2313</v>
      </c>
      <c r="D55" s="110"/>
      <c r="E55" s="111"/>
      <c r="F55" s="111"/>
    </row>
    <row r="56" spans="1:6">
      <c r="A56" s="109" t="s">
        <v>102</v>
      </c>
      <c r="B56" s="112" t="s">
        <v>2314</v>
      </c>
      <c r="C56" s="112" t="s">
        <v>2315</v>
      </c>
      <c r="D56" s="110"/>
      <c r="E56" s="111"/>
      <c r="F56" s="111"/>
    </row>
    <row r="57" spans="1:6">
      <c r="A57" s="109" t="s">
        <v>102</v>
      </c>
      <c r="B57" s="112" t="s">
        <v>2316</v>
      </c>
      <c r="C57" s="112" t="s">
        <v>1814</v>
      </c>
      <c r="D57" s="110"/>
      <c r="E57" s="111"/>
      <c r="F57" s="111"/>
    </row>
    <row r="58" spans="1:6">
      <c r="A58" s="109" t="s">
        <v>102</v>
      </c>
      <c r="B58" s="112" t="s">
        <v>2317</v>
      </c>
      <c r="C58" s="112" t="s">
        <v>2318</v>
      </c>
      <c r="D58" s="110"/>
      <c r="E58" s="111"/>
      <c r="F58" s="111"/>
    </row>
    <row r="59" spans="1:6">
      <c r="A59" s="109" t="s">
        <v>102</v>
      </c>
      <c r="B59" s="112" t="s">
        <v>2319</v>
      </c>
      <c r="C59" s="112" t="s">
        <v>2320</v>
      </c>
      <c r="D59" s="110"/>
      <c r="E59" s="111"/>
      <c r="F59" s="111"/>
    </row>
    <row r="60" spans="1:6">
      <c r="A60" s="109" t="s">
        <v>102</v>
      </c>
      <c r="B60" s="112" t="s">
        <v>2321</v>
      </c>
      <c r="C60" s="112" t="s">
        <v>2041</v>
      </c>
      <c r="D60" s="110"/>
      <c r="E60" s="111"/>
      <c r="F60" s="111"/>
    </row>
    <row r="61" spans="1:6" ht="13.5" thickBot="1">
      <c r="A61" s="109" t="s">
        <v>102</v>
      </c>
      <c r="B61" s="112" t="s">
        <v>2285</v>
      </c>
      <c r="C61" s="112" t="s">
        <v>2286</v>
      </c>
      <c r="D61" s="110"/>
      <c r="E61" s="111"/>
      <c r="F61" s="111"/>
    </row>
    <row r="62" spans="1:6" ht="13.5" thickBot="1">
      <c r="A62" s="106"/>
      <c r="B62" s="107"/>
      <c r="C62" s="107"/>
      <c r="D62" s="107"/>
      <c r="E62" s="108"/>
      <c r="F62" s="108"/>
    </row>
    <row r="63" spans="1:6">
      <c r="A63" s="109" t="s">
        <v>96</v>
      </c>
      <c r="B63" s="112" t="s">
        <v>2322</v>
      </c>
      <c r="C63" s="112" t="s">
        <v>25</v>
      </c>
      <c r="D63" s="110"/>
      <c r="E63" s="111"/>
      <c r="F63" s="111"/>
    </row>
    <row r="64" spans="1:6" ht="13.5" thickBot="1">
      <c r="A64" s="109" t="s">
        <v>96</v>
      </c>
      <c r="B64" s="112" t="s">
        <v>2323</v>
      </c>
      <c r="C64" s="112" t="s">
        <v>2324</v>
      </c>
      <c r="D64" s="110"/>
      <c r="E64" s="111"/>
      <c r="F64" s="111"/>
    </row>
    <row r="65" spans="1:6" ht="13.5" thickBot="1">
      <c r="A65" s="106"/>
      <c r="B65" s="107"/>
      <c r="C65" s="107"/>
      <c r="D65" s="107"/>
      <c r="E65" s="108"/>
      <c r="F65" s="108"/>
    </row>
    <row r="66" spans="1:6">
      <c r="A66" s="109" t="s">
        <v>141</v>
      </c>
      <c r="B66" s="112" t="s">
        <v>2322</v>
      </c>
      <c r="C66" s="112" t="s">
        <v>25</v>
      </c>
      <c r="D66" s="110"/>
      <c r="E66" s="111"/>
      <c r="F66" s="111"/>
    </row>
    <row r="67" spans="1:6">
      <c r="A67" s="109" t="s">
        <v>141</v>
      </c>
      <c r="B67" s="112" t="s">
        <v>2323</v>
      </c>
      <c r="C67" s="112" t="s">
        <v>2324</v>
      </c>
      <c r="D67" s="110"/>
      <c r="E67" s="111"/>
      <c r="F67" s="111"/>
    </row>
    <row r="68" spans="1:6">
      <c r="A68" s="109" t="s">
        <v>141</v>
      </c>
      <c r="B68" s="112" t="s">
        <v>2325</v>
      </c>
      <c r="C68" s="112" t="s">
        <v>2326</v>
      </c>
      <c r="D68" s="110"/>
      <c r="E68" s="111"/>
      <c r="F68" s="111"/>
    </row>
    <row r="69" spans="1:6" ht="13.5" thickBot="1">
      <c r="A69" s="109" t="s">
        <v>141</v>
      </c>
      <c r="B69" s="112" t="s">
        <v>2327</v>
      </c>
      <c r="C69" s="112" t="s">
        <v>2328</v>
      </c>
      <c r="D69" s="110"/>
      <c r="E69" s="111"/>
      <c r="F69" s="111"/>
    </row>
    <row r="70" spans="1:6" ht="13.5" thickBot="1">
      <c r="A70" s="106"/>
      <c r="B70" s="107"/>
      <c r="C70" s="107"/>
      <c r="D70" s="107"/>
      <c r="E70" s="108"/>
      <c r="F70" s="108"/>
    </row>
    <row r="71" spans="1:6">
      <c r="A71" s="109" t="s">
        <v>131</v>
      </c>
      <c r="B71" s="112" t="s">
        <v>2322</v>
      </c>
      <c r="C71" s="112" t="s">
        <v>25</v>
      </c>
      <c r="D71" s="110"/>
      <c r="E71" s="111"/>
      <c r="F71" s="111"/>
    </row>
    <row r="72" spans="1:6">
      <c r="A72" s="109" t="s">
        <v>131</v>
      </c>
      <c r="B72" s="112" t="s">
        <v>2323</v>
      </c>
      <c r="C72" s="112" t="s">
        <v>2324</v>
      </c>
      <c r="D72" s="110"/>
      <c r="E72" s="111"/>
      <c r="F72" s="111"/>
    </row>
    <row r="73" spans="1:6">
      <c r="A73" s="109" t="s">
        <v>131</v>
      </c>
      <c r="B73" s="112" t="s">
        <v>2285</v>
      </c>
      <c r="C73" s="112" t="s">
        <v>2286</v>
      </c>
      <c r="D73" s="110"/>
      <c r="E73" s="111"/>
      <c r="F73" s="111"/>
    </row>
    <row r="74" spans="1:6">
      <c r="A74" s="109" t="s">
        <v>131</v>
      </c>
      <c r="B74" s="112" t="s">
        <v>2325</v>
      </c>
      <c r="C74" s="112" t="s">
        <v>2326</v>
      </c>
      <c r="D74" s="110"/>
      <c r="E74" s="111"/>
      <c r="F74" s="111"/>
    </row>
    <row r="75" spans="1:6" ht="13.5" thickBot="1">
      <c r="A75" s="109" t="s">
        <v>131</v>
      </c>
      <c r="B75" s="112" t="s">
        <v>2327</v>
      </c>
      <c r="C75" s="112" t="s">
        <v>2328</v>
      </c>
      <c r="D75" s="110"/>
      <c r="E75" s="111"/>
      <c r="F75" s="111"/>
    </row>
    <row r="76" spans="1:6" ht="13.5" thickBot="1">
      <c r="A76" s="106"/>
      <c r="B76" s="107"/>
      <c r="C76" s="107"/>
      <c r="D76" s="107"/>
      <c r="E76" s="108"/>
      <c r="F76" s="108"/>
    </row>
    <row r="77" spans="1:6">
      <c r="A77" s="109" t="s">
        <v>136</v>
      </c>
      <c r="B77" s="112" t="s">
        <v>1105</v>
      </c>
      <c r="C77" s="112" t="s">
        <v>1106</v>
      </c>
      <c r="D77" s="110"/>
      <c r="E77" s="111"/>
      <c r="F77" s="111"/>
    </row>
    <row r="78" spans="1:6">
      <c r="A78" s="109" t="s">
        <v>136</v>
      </c>
      <c r="B78" s="112" t="s">
        <v>1130</v>
      </c>
      <c r="C78" s="112" t="s">
        <v>1131</v>
      </c>
      <c r="D78" s="110"/>
      <c r="E78" s="111"/>
      <c r="F78" s="111"/>
    </row>
    <row r="79" spans="1:6">
      <c r="A79" s="109" t="s">
        <v>136</v>
      </c>
      <c r="B79" s="112" t="s">
        <v>1149</v>
      </c>
      <c r="C79" s="112" t="s">
        <v>2329</v>
      </c>
      <c r="D79" s="110"/>
      <c r="E79" s="111"/>
      <c r="F79" s="111"/>
    </row>
    <row r="80" spans="1:6">
      <c r="A80" s="109" t="s">
        <v>136</v>
      </c>
      <c r="B80" s="112" t="s">
        <v>1168</v>
      </c>
      <c r="C80" s="112" t="s">
        <v>2330</v>
      </c>
      <c r="D80" s="110"/>
      <c r="E80" s="111"/>
      <c r="F80" s="111"/>
    </row>
    <row r="81" spans="1:6">
      <c r="A81" s="109" t="s">
        <v>136</v>
      </c>
      <c r="B81" s="112" t="s">
        <v>2331</v>
      </c>
      <c r="C81" s="112" t="s">
        <v>1188</v>
      </c>
      <c r="D81" s="110"/>
      <c r="E81" s="111"/>
      <c r="F81" s="111"/>
    </row>
    <row r="82" spans="1:6">
      <c r="A82" s="109" t="s">
        <v>136</v>
      </c>
      <c r="B82" s="112" t="s">
        <v>1206</v>
      </c>
      <c r="C82" s="112" t="s">
        <v>1207</v>
      </c>
      <c r="D82" s="110"/>
      <c r="E82" s="111"/>
      <c r="F82" s="111"/>
    </row>
    <row r="83" spans="1:6">
      <c r="A83" s="109" t="s">
        <v>136</v>
      </c>
      <c r="B83" s="112" t="s">
        <v>1225</v>
      </c>
      <c r="C83" s="112" t="s">
        <v>1226</v>
      </c>
      <c r="D83" s="110"/>
      <c r="E83" s="111"/>
      <c r="F83" s="111"/>
    </row>
    <row r="84" spans="1:6" ht="13.5" thickBot="1">
      <c r="A84" s="109" t="s">
        <v>136</v>
      </c>
      <c r="B84" s="113" t="s">
        <v>2332</v>
      </c>
      <c r="C84" s="113" t="s">
        <v>2333</v>
      </c>
      <c r="D84" s="114"/>
      <c r="E84" s="115"/>
      <c r="F84" s="115"/>
    </row>
    <row r="85" spans="1:6" ht="13.5" thickBot="1">
      <c r="A85" s="106"/>
      <c r="B85" s="107"/>
      <c r="C85" s="107"/>
      <c r="D85" s="107"/>
      <c r="E85" s="108"/>
      <c r="F85" s="108"/>
    </row>
    <row r="86" spans="1:6">
      <c r="A86" s="109" t="s">
        <v>2334</v>
      </c>
      <c r="B86" s="112" t="s">
        <v>2335</v>
      </c>
      <c r="C86" s="112" t="s">
        <v>1301</v>
      </c>
      <c r="D86" s="110"/>
      <c r="E86" s="111"/>
      <c r="F86" s="111"/>
    </row>
    <row r="87" spans="1:6">
      <c r="A87" s="109" t="s">
        <v>2334</v>
      </c>
      <c r="B87" s="112" t="s">
        <v>1320</v>
      </c>
      <c r="C87" s="112" t="s">
        <v>1321</v>
      </c>
      <c r="D87" s="110"/>
      <c r="E87" s="111"/>
      <c r="F87" s="111"/>
    </row>
    <row r="88" spans="1:6" ht="13.5" thickBot="1">
      <c r="A88" s="109" t="s">
        <v>2334</v>
      </c>
      <c r="B88" s="113" t="s">
        <v>2332</v>
      </c>
      <c r="C88" s="113" t="s">
        <v>2333</v>
      </c>
      <c r="D88" s="114"/>
      <c r="E88" s="115"/>
      <c r="F88" s="115"/>
    </row>
    <row r="89" spans="1:6" ht="13.5" thickBot="1">
      <c r="A89" s="106"/>
      <c r="B89" s="107"/>
      <c r="C89" s="107"/>
      <c r="D89" s="107"/>
      <c r="E89" s="108"/>
      <c r="F89" s="108"/>
    </row>
    <row r="90" spans="1:6">
      <c r="A90" s="109" t="s">
        <v>329</v>
      </c>
      <c r="B90" s="112" t="s">
        <v>1370</v>
      </c>
      <c r="C90" s="112" t="s">
        <v>1371</v>
      </c>
      <c r="D90" s="110"/>
      <c r="E90" s="111"/>
      <c r="F90" s="111"/>
    </row>
    <row r="91" spans="1:6">
      <c r="A91" s="109" t="s">
        <v>329</v>
      </c>
      <c r="B91" s="112" t="s">
        <v>1389</v>
      </c>
      <c r="C91" s="112" t="s">
        <v>1390</v>
      </c>
      <c r="D91" s="110"/>
      <c r="E91" s="111"/>
      <c r="F91" s="111"/>
    </row>
    <row r="92" spans="1:6">
      <c r="A92" s="109" t="s">
        <v>329</v>
      </c>
      <c r="B92" s="112" t="s">
        <v>1408</v>
      </c>
      <c r="C92" s="112" t="s">
        <v>1409</v>
      </c>
      <c r="D92" s="110"/>
      <c r="E92" s="111"/>
      <c r="F92" s="111"/>
    </row>
    <row r="93" spans="1:6" ht="13.5" thickBot="1">
      <c r="A93" s="109" t="s">
        <v>329</v>
      </c>
      <c r="B93" s="113" t="s">
        <v>2332</v>
      </c>
      <c r="C93" s="113" t="s">
        <v>2333</v>
      </c>
      <c r="D93" s="114"/>
      <c r="E93" s="115"/>
      <c r="F93" s="115"/>
    </row>
    <row r="94" spans="1:6" ht="13.5" thickBot="1">
      <c r="A94" s="106"/>
      <c r="B94" s="107"/>
      <c r="C94" s="107"/>
      <c r="D94" s="107"/>
      <c r="E94" s="108"/>
      <c r="F94" s="108"/>
    </row>
    <row r="95" spans="1:6">
      <c r="A95" s="109" t="s">
        <v>389</v>
      </c>
      <c r="B95" s="112" t="s">
        <v>2336</v>
      </c>
      <c r="C95" s="112" t="s">
        <v>2337</v>
      </c>
      <c r="D95" s="110"/>
      <c r="E95" s="111"/>
      <c r="F95" s="111"/>
    </row>
    <row r="96" spans="1:6">
      <c r="A96" s="109" t="s">
        <v>389</v>
      </c>
      <c r="B96" s="112" t="s">
        <v>2338</v>
      </c>
      <c r="C96" s="112" t="s">
        <v>1481</v>
      </c>
      <c r="D96" s="110"/>
      <c r="E96" s="111"/>
      <c r="F96" s="111"/>
    </row>
    <row r="97" spans="1:6">
      <c r="A97" s="109" t="s">
        <v>389</v>
      </c>
      <c r="B97" s="112" t="s">
        <v>1499</v>
      </c>
      <c r="C97" s="112" t="s">
        <v>1500</v>
      </c>
      <c r="D97" s="110"/>
      <c r="E97" s="111"/>
      <c r="F97" s="111"/>
    </row>
    <row r="98" spans="1:6" ht="13.5" thickBot="1">
      <c r="A98" s="109" t="s">
        <v>389</v>
      </c>
      <c r="B98" s="113" t="s">
        <v>2332</v>
      </c>
      <c r="C98" s="113" t="s">
        <v>2333</v>
      </c>
      <c r="D98" s="114"/>
      <c r="E98" s="115"/>
      <c r="F98" s="115"/>
    </row>
    <row r="99" spans="1:6" ht="13.5" thickBot="1">
      <c r="A99" s="106"/>
      <c r="B99" s="107"/>
      <c r="C99" s="107"/>
      <c r="D99" s="107"/>
      <c r="E99" s="108"/>
      <c r="F99" s="108"/>
    </row>
    <row r="100" spans="1:6">
      <c r="A100" s="109" t="s">
        <v>426</v>
      </c>
      <c r="B100" s="112" t="s">
        <v>2339</v>
      </c>
      <c r="C100" s="112" t="s">
        <v>2340</v>
      </c>
      <c r="D100" s="110"/>
      <c r="E100" s="111"/>
      <c r="F100" s="111"/>
    </row>
    <row r="101" spans="1:6" ht="13.5" thickBot="1">
      <c r="A101" s="109" t="s">
        <v>426</v>
      </c>
      <c r="B101" s="113" t="s">
        <v>2332</v>
      </c>
      <c r="C101" s="113" t="s">
        <v>2333</v>
      </c>
      <c r="D101" s="114"/>
      <c r="E101" s="115"/>
      <c r="F101" s="115"/>
    </row>
    <row r="102" spans="1:6" ht="13.5" thickBot="1">
      <c r="A102" s="106"/>
      <c r="B102" s="107"/>
      <c r="C102" s="107"/>
      <c r="D102" s="107"/>
      <c r="E102" s="108"/>
      <c r="F102" s="108"/>
    </row>
    <row r="103" spans="1:6">
      <c r="A103" s="109" t="s">
        <v>472</v>
      </c>
      <c r="B103" s="112" t="s">
        <v>2341</v>
      </c>
      <c r="C103" s="112" t="s">
        <v>1600</v>
      </c>
      <c r="D103" s="110"/>
      <c r="E103" s="111"/>
      <c r="F103" s="111"/>
    </row>
    <row r="104" spans="1:6">
      <c r="A104" s="109" t="s">
        <v>472</v>
      </c>
      <c r="B104" s="113" t="s">
        <v>1618</v>
      </c>
      <c r="C104" s="113" t="s">
        <v>2342</v>
      </c>
      <c r="D104" s="114"/>
      <c r="E104" s="115"/>
      <c r="F104" s="115"/>
    </row>
    <row r="105" spans="1:6" ht="13.5" thickBot="1">
      <c r="A105" s="109" t="s">
        <v>472</v>
      </c>
      <c r="B105" s="113" t="s">
        <v>2332</v>
      </c>
      <c r="C105" s="113" t="s">
        <v>2333</v>
      </c>
      <c r="D105" s="114"/>
      <c r="E105" s="115"/>
      <c r="F105" s="115"/>
    </row>
    <row r="106" spans="1:6" ht="13.5" thickBot="1">
      <c r="A106" s="106"/>
      <c r="B106" s="107"/>
      <c r="C106" s="107"/>
      <c r="D106" s="107"/>
      <c r="E106" s="108"/>
      <c r="F106" s="108"/>
    </row>
    <row r="107" spans="1:6">
      <c r="A107" s="109" t="s">
        <v>2343</v>
      </c>
      <c r="B107" s="112" t="s">
        <v>2344</v>
      </c>
      <c r="C107" s="112" t="s">
        <v>2345</v>
      </c>
      <c r="D107" s="110"/>
      <c r="E107" s="111"/>
      <c r="F107" s="111"/>
    </row>
    <row r="108" spans="1:6">
      <c r="A108" s="109" t="s">
        <v>2343</v>
      </c>
      <c r="B108" s="112" t="s">
        <v>2346</v>
      </c>
      <c r="C108" s="112" t="s">
        <v>1684</v>
      </c>
      <c r="D108" s="110"/>
      <c r="E108" s="111"/>
      <c r="F108" s="111"/>
    </row>
    <row r="109" spans="1:6">
      <c r="A109" s="109" t="s">
        <v>2343</v>
      </c>
      <c r="B109" s="112" t="s">
        <v>2347</v>
      </c>
      <c r="C109" s="112" t="s">
        <v>1703</v>
      </c>
      <c r="D109" s="110"/>
      <c r="E109" s="111"/>
      <c r="F109" s="111"/>
    </row>
    <row r="110" spans="1:6">
      <c r="A110" s="109" t="s">
        <v>2343</v>
      </c>
      <c r="B110" s="113" t="s">
        <v>2348</v>
      </c>
      <c r="C110" s="113" t="s">
        <v>2349</v>
      </c>
      <c r="D110" s="114"/>
      <c r="E110" s="115"/>
      <c r="F110" s="115"/>
    </row>
    <row r="111" spans="1:6" ht="13.5" thickBot="1">
      <c r="A111" s="109" t="s">
        <v>2343</v>
      </c>
      <c r="B111" s="113" t="s">
        <v>2332</v>
      </c>
      <c r="C111" s="113" t="s">
        <v>2333</v>
      </c>
      <c r="D111" s="114"/>
      <c r="E111" s="115"/>
      <c r="F111" s="115"/>
    </row>
    <row r="112" spans="1:6" ht="13.5" thickBot="1">
      <c r="A112" s="106"/>
      <c r="B112" s="107"/>
      <c r="C112" s="107"/>
      <c r="D112" s="107"/>
      <c r="E112" s="108"/>
      <c r="F112" s="108"/>
    </row>
    <row r="113" spans="1:6">
      <c r="A113" s="109" t="s">
        <v>570</v>
      </c>
      <c r="B113" s="112" t="s">
        <v>1771</v>
      </c>
      <c r="C113" s="112" t="s">
        <v>1772</v>
      </c>
      <c r="D113" s="110"/>
      <c r="E113" s="111"/>
      <c r="F113" s="111"/>
    </row>
    <row r="114" spans="1:6" ht="13.5" thickBot="1">
      <c r="A114" s="109" t="s">
        <v>570</v>
      </c>
      <c r="B114" s="113" t="s">
        <v>2332</v>
      </c>
      <c r="C114" s="113" t="s">
        <v>2333</v>
      </c>
      <c r="D114" s="114"/>
      <c r="E114" s="115"/>
      <c r="F114" s="115"/>
    </row>
    <row r="115" spans="1:6" ht="13.5" thickBot="1">
      <c r="A115" s="106"/>
      <c r="B115" s="107"/>
      <c r="C115" s="107"/>
      <c r="D115" s="107"/>
      <c r="E115" s="108"/>
      <c r="F115" s="108"/>
    </row>
    <row r="116" spans="1:6">
      <c r="A116" s="109" t="s">
        <v>655</v>
      </c>
      <c r="B116" s="112" t="s">
        <v>2350</v>
      </c>
      <c r="C116" s="112" t="s">
        <v>1855</v>
      </c>
      <c r="D116" s="110"/>
      <c r="E116" s="111"/>
      <c r="F116" s="111"/>
    </row>
    <row r="117" spans="1:6">
      <c r="A117" s="109" t="s">
        <v>655</v>
      </c>
      <c r="B117" s="112" t="s">
        <v>2351</v>
      </c>
      <c r="C117" s="112" t="s">
        <v>2352</v>
      </c>
      <c r="D117" s="110"/>
      <c r="E117" s="111"/>
      <c r="F117" s="111"/>
    </row>
    <row r="118" spans="1:6">
      <c r="A118" s="109" t="s">
        <v>655</v>
      </c>
      <c r="B118" s="112" t="s">
        <v>2353</v>
      </c>
      <c r="C118" s="112" t="s">
        <v>2354</v>
      </c>
      <c r="D118" s="110"/>
      <c r="E118" s="111"/>
      <c r="F118" s="111"/>
    </row>
    <row r="119" spans="1:6" ht="13.5" thickBot="1">
      <c r="A119" s="109" t="s">
        <v>655</v>
      </c>
      <c r="B119" s="113" t="s">
        <v>2332</v>
      </c>
      <c r="C119" s="113" t="s">
        <v>2333</v>
      </c>
      <c r="D119" s="114"/>
      <c r="E119" s="115"/>
      <c r="F119" s="115"/>
    </row>
    <row r="120" spans="1:6" ht="13.5" thickBot="1">
      <c r="A120" s="106"/>
      <c r="B120" s="107"/>
      <c r="C120" s="107"/>
      <c r="D120" s="107"/>
      <c r="E120" s="108"/>
      <c r="F120" s="108"/>
    </row>
    <row r="121" spans="1:6">
      <c r="A121" s="109" t="s">
        <v>747</v>
      </c>
      <c r="B121" s="112" t="s">
        <v>1903</v>
      </c>
      <c r="C121" s="112" t="s">
        <v>1904</v>
      </c>
      <c r="D121" s="110"/>
      <c r="E121" s="111"/>
      <c r="F121" s="111"/>
    </row>
    <row r="122" spans="1:6">
      <c r="A122" s="109" t="s">
        <v>747</v>
      </c>
      <c r="B122" s="112" t="s">
        <v>1927</v>
      </c>
      <c r="C122" s="112" t="s">
        <v>1928</v>
      </c>
      <c r="D122" s="110"/>
      <c r="E122" s="111"/>
      <c r="F122" s="111"/>
    </row>
    <row r="123" spans="1:6" ht="13.5" thickBot="1">
      <c r="A123" s="109" t="s">
        <v>747</v>
      </c>
      <c r="B123" s="113" t="s">
        <v>2332</v>
      </c>
      <c r="C123" s="113" t="s">
        <v>2333</v>
      </c>
      <c r="D123" s="114"/>
      <c r="E123" s="115"/>
      <c r="F123" s="115"/>
    </row>
    <row r="124" spans="1:6" ht="13.5" thickBot="1">
      <c r="A124" s="106"/>
      <c r="B124" s="107"/>
      <c r="C124" s="107"/>
      <c r="D124" s="107"/>
      <c r="E124" s="108"/>
      <c r="F124" s="108"/>
    </row>
    <row r="125" spans="1:6">
      <c r="A125" s="109" t="s">
        <v>817</v>
      </c>
      <c r="B125" s="112" t="s">
        <v>2355</v>
      </c>
      <c r="C125" s="112" t="s">
        <v>2356</v>
      </c>
      <c r="D125" s="110"/>
      <c r="E125" s="111"/>
      <c r="F125" s="111"/>
    </row>
    <row r="126" spans="1:6">
      <c r="A126" s="109" t="s">
        <v>817</v>
      </c>
      <c r="B126" s="112" t="s">
        <v>2357</v>
      </c>
      <c r="C126" s="112" t="s">
        <v>2358</v>
      </c>
      <c r="D126" s="110"/>
      <c r="E126" s="111"/>
      <c r="F126" s="111"/>
    </row>
    <row r="127" spans="1:6" ht="13.5" thickBot="1">
      <c r="A127" s="109" t="s">
        <v>817</v>
      </c>
      <c r="B127" s="113" t="s">
        <v>2332</v>
      </c>
      <c r="C127" s="113" t="s">
        <v>2333</v>
      </c>
      <c r="D127" s="114"/>
      <c r="E127" s="115"/>
      <c r="F127" s="115"/>
    </row>
    <row r="128" spans="1:6" ht="13.5" thickBot="1">
      <c r="A128" s="106"/>
      <c r="B128" s="107"/>
      <c r="C128" s="107"/>
      <c r="D128" s="107"/>
      <c r="E128" s="108"/>
      <c r="F128" s="108"/>
    </row>
    <row r="129" spans="1:6">
      <c r="A129" s="109" t="s">
        <v>946</v>
      </c>
      <c r="B129" s="112" t="s">
        <v>2045</v>
      </c>
      <c r="C129" s="112" t="s">
        <v>2359</v>
      </c>
      <c r="D129" s="110"/>
      <c r="E129" s="111"/>
      <c r="F129" s="111"/>
    </row>
    <row r="130" spans="1:6">
      <c r="A130" s="109" t="s">
        <v>946</v>
      </c>
      <c r="B130" s="112" t="s">
        <v>2063</v>
      </c>
      <c r="C130" s="112" t="s">
        <v>2064</v>
      </c>
      <c r="D130" s="110"/>
      <c r="E130" s="111"/>
      <c r="F130" s="111"/>
    </row>
    <row r="131" spans="1:6">
      <c r="A131" s="109" t="s">
        <v>946</v>
      </c>
      <c r="B131" s="112" t="s">
        <v>2360</v>
      </c>
      <c r="C131" s="112" t="s">
        <v>2361</v>
      </c>
      <c r="D131" s="110"/>
      <c r="E131" s="111"/>
      <c r="F131" s="111"/>
    </row>
    <row r="132" spans="1:6" ht="13.5" thickBot="1">
      <c r="A132" s="109" t="s">
        <v>946</v>
      </c>
      <c r="B132" s="113" t="s">
        <v>2332</v>
      </c>
      <c r="C132" s="113" t="s">
        <v>2333</v>
      </c>
      <c r="D132" s="114"/>
      <c r="E132" s="115"/>
      <c r="F132" s="115"/>
    </row>
    <row r="133" spans="1:6" ht="13.5" thickBot="1">
      <c r="A133" s="106"/>
      <c r="B133" s="107"/>
      <c r="C133" s="107"/>
      <c r="D133" s="107"/>
      <c r="E133" s="108"/>
      <c r="F133" s="108"/>
    </row>
    <row r="134" spans="1:6">
      <c r="A134" s="109" t="s">
        <v>955</v>
      </c>
      <c r="B134" s="112" t="s">
        <v>2362</v>
      </c>
      <c r="C134" s="112" t="s">
        <v>2363</v>
      </c>
      <c r="D134" s="110"/>
      <c r="E134" s="111"/>
      <c r="F134" s="111"/>
    </row>
    <row r="135" spans="1:6">
      <c r="A135" s="109" t="s">
        <v>955</v>
      </c>
      <c r="B135" s="112" t="s">
        <v>2364</v>
      </c>
      <c r="C135" s="112" t="s">
        <v>2365</v>
      </c>
      <c r="D135" s="110"/>
      <c r="E135" s="111"/>
      <c r="F135" s="111"/>
    </row>
    <row r="136" spans="1:6">
      <c r="A136" s="109" t="s">
        <v>955</v>
      </c>
      <c r="B136" s="112" t="s">
        <v>2366</v>
      </c>
      <c r="C136" s="112" t="s">
        <v>2367</v>
      </c>
      <c r="D136" s="110"/>
      <c r="E136" s="111"/>
      <c r="F136" s="111"/>
    </row>
    <row r="137" spans="1:6">
      <c r="A137" s="109" t="s">
        <v>955</v>
      </c>
      <c r="B137" s="112" t="s">
        <v>2368</v>
      </c>
      <c r="C137" s="112" t="s">
        <v>2369</v>
      </c>
      <c r="D137" s="110"/>
      <c r="E137" s="111"/>
      <c r="F137" s="111"/>
    </row>
    <row r="138" spans="1:6">
      <c r="A138" s="109" t="s">
        <v>955</v>
      </c>
      <c r="B138" s="112" t="s">
        <v>2370</v>
      </c>
      <c r="C138" s="112" t="s">
        <v>2371</v>
      </c>
      <c r="D138" s="110"/>
      <c r="E138" s="111"/>
      <c r="F138" s="111"/>
    </row>
    <row r="139" spans="1:6">
      <c r="A139" s="109" t="s">
        <v>955</v>
      </c>
      <c r="B139" s="112" t="s">
        <v>2372</v>
      </c>
      <c r="C139" s="112" t="s">
        <v>2373</v>
      </c>
      <c r="D139" s="110"/>
      <c r="E139" s="111"/>
      <c r="F139" s="111"/>
    </row>
    <row r="140" spans="1:6">
      <c r="A140" s="109" t="s">
        <v>955</v>
      </c>
      <c r="B140" s="112" t="s">
        <v>2374</v>
      </c>
      <c r="C140" s="112" t="s">
        <v>2375</v>
      </c>
      <c r="D140" s="110"/>
      <c r="E140" s="111"/>
      <c r="F140" s="111"/>
    </row>
    <row r="141" spans="1:6">
      <c r="A141" s="109" t="s">
        <v>955</v>
      </c>
      <c r="B141" s="112" t="s">
        <v>2376</v>
      </c>
      <c r="C141" s="112" t="s">
        <v>2377</v>
      </c>
      <c r="D141" s="110"/>
      <c r="E141" s="111"/>
      <c r="F141" s="111"/>
    </row>
    <row r="142" spans="1:6">
      <c r="A142" s="109" t="s">
        <v>955</v>
      </c>
      <c r="B142" s="112" t="s">
        <v>2378</v>
      </c>
      <c r="C142" s="112" t="s">
        <v>2379</v>
      </c>
      <c r="D142" s="110"/>
      <c r="E142" s="111"/>
      <c r="F142" s="111"/>
    </row>
    <row r="143" spans="1:6">
      <c r="A143" s="109" t="s">
        <v>955</v>
      </c>
      <c r="B143" s="112" t="s">
        <v>2285</v>
      </c>
      <c r="C143" s="112" t="s">
        <v>2286</v>
      </c>
      <c r="D143" s="110"/>
      <c r="E143" s="111"/>
      <c r="F143" s="111"/>
    </row>
    <row r="144" spans="1:6">
      <c r="A144" s="109" t="s">
        <v>955</v>
      </c>
      <c r="B144" s="112" t="s">
        <v>2325</v>
      </c>
      <c r="C144" s="112" t="s">
        <v>2326</v>
      </c>
      <c r="D144" s="110"/>
      <c r="E144" s="111"/>
      <c r="F144" s="111"/>
    </row>
    <row r="145" spans="1:6" ht="13.5" thickBot="1">
      <c r="A145" s="109" t="s">
        <v>955</v>
      </c>
      <c r="B145" s="112" t="s">
        <v>2327</v>
      </c>
      <c r="C145" s="112" t="s">
        <v>2328</v>
      </c>
      <c r="D145" s="110"/>
      <c r="E145" s="111"/>
      <c r="F145" s="111"/>
    </row>
    <row r="146" spans="1:6" ht="13.5" thickBot="1">
      <c r="A146" s="106"/>
      <c r="B146" s="107"/>
      <c r="C146" s="107"/>
      <c r="D146" s="107"/>
      <c r="E146" s="108"/>
      <c r="F146" s="108"/>
    </row>
    <row r="147" spans="1:6">
      <c r="A147" s="109" t="s">
        <v>964</v>
      </c>
      <c r="B147" s="112" t="s">
        <v>2380</v>
      </c>
      <c r="C147" s="112" t="s">
        <v>2381</v>
      </c>
      <c r="D147" s="110"/>
      <c r="E147" s="111"/>
      <c r="F147" s="111"/>
    </row>
    <row r="148" spans="1:6">
      <c r="A148" s="109" t="s">
        <v>964</v>
      </c>
      <c r="B148" s="112" t="s">
        <v>2382</v>
      </c>
      <c r="C148" s="112" t="s">
        <v>2383</v>
      </c>
      <c r="D148" s="110"/>
      <c r="E148" s="111"/>
      <c r="F148" s="111"/>
    </row>
    <row r="149" spans="1:6">
      <c r="A149" s="109" t="s">
        <v>964</v>
      </c>
      <c r="B149" s="112" t="s">
        <v>2384</v>
      </c>
      <c r="C149" s="112" t="s">
        <v>2385</v>
      </c>
      <c r="D149" s="110"/>
      <c r="E149" s="111"/>
      <c r="F149" s="111"/>
    </row>
    <row r="150" spans="1:6">
      <c r="A150" s="109" t="s">
        <v>964</v>
      </c>
      <c r="B150" s="112" t="s">
        <v>2325</v>
      </c>
      <c r="C150" s="112" t="s">
        <v>2326</v>
      </c>
      <c r="D150" s="110"/>
      <c r="E150" s="111"/>
      <c r="F150" s="111"/>
    </row>
    <row r="151" spans="1:6" ht="13.5" thickBot="1">
      <c r="A151" s="109" t="s">
        <v>964</v>
      </c>
      <c r="B151" s="112" t="s">
        <v>2327</v>
      </c>
      <c r="C151" s="112" t="s">
        <v>2328</v>
      </c>
      <c r="D151" s="110"/>
      <c r="E151" s="111"/>
      <c r="F151" s="111"/>
    </row>
    <row r="152" spans="1:6" ht="13.5" thickBot="1">
      <c r="A152" s="106"/>
      <c r="B152" s="107"/>
      <c r="C152" s="107"/>
      <c r="D152" s="107"/>
      <c r="E152" s="108"/>
      <c r="F152" s="108"/>
    </row>
    <row r="153" spans="1:6">
      <c r="A153" s="109" t="s">
        <v>968</v>
      </c>
      <c r="B153" s="112" t="s">
        <v>2386</v>
      </c>
      <c r="C153" s="112" t="s">
        <v>2387</v>
      </c>
      <c r="D153" s="110"/>
      <c r="E153" s="111"/>
      <c r="F153" s="111"/>
    </row>
    <row r="154" spans="1:6">
      <c r="A154" s="109" t="s">
        <v>968</v>
      </c>
      <c r="B154" s="112" t="s">
        <v>2388</v>
      </c>
      <c r="C154" s="112" t="s">
        <v>2389</v>
      </c>
      <c r="D154" s="110"/>
      <c r="E154" s="111"/>
      <c r="F154" s="111"/>
    </row>
    <row r="155" spans="1:6">
      <c r="A155" s="109" t="s">
        <v>968</v>
      </c>
      <c r="B155" s="112" t="s">
        <v>2390</v>
      </c>
      <c r="C155" s="112" t="s">
        <v>2391</v>
      </c>
      <c r="D155" s="110"/>
      <c r="E155" s="111"/>
      <c r="F155" s="111"/>
    </row>
    <row r="156" spans="1:6">
      <c r="A156" s="109" t="s">
        <v>968</v>
      </c>
      <c r="B156" s="112" t="s">
        <v>2392</v>
      </c>
      <c r="C156" s="112" t="s">
        <v>2393</v>
      </c>
      <c r="D156" s="110"/>
      <c r="E156" s="111"/>
      <c r="F156" s="111"/>
    </row>
    <row r="157" spans="1:6">
      <c r="A157" s="109" t="s">
        <v>968</v>
      </c>
      <c r="B157" s="112" t="s">
        <v>2394</v>
      </c>
      <c r="C157" s="112" t="s">
        <v>2395</v>
      </c>
      <c r="D157" s="110"/>
      <c r="E157" s="111"/>
      <c r="F157" s="111"/>
    </row>
    <row r="158" spans="1:6">
      <c r="A158" s="109" t="s">
        <v>968</v>
      </c>
      <c r="B158" s="112" t="s">
        <v>2396</v>
      </c>
      <c r="C158" s="112" t="s">
        <v>2397</v>
      </c>
      <c r="D158" s="110"/>
      <c r="E158" s="111"/>
      <c r="F158" s="111"/>
    </row>
    <row r="159" spans="1:6">
      <c r="A159" s="109" t="s">
        <v>968</v>
      </c>
      <c r="B159" s="112" t="s">
        <v>2325</v>
      </c>
      <c r="C159" s="112" t="s">
        <v>2326</v>
      </c>
      <c r="D159" s="110"/>
      <c r="E159" s="111"/>
      <c r="F159" s="111"/>
    </row>
    <row r="160" spans="1:6" ht="13.5" thickBot="1">
      <c r="A160" s="109" t="s">
        <v>968</v>
      </c>
      <c r="B160" s="112" t="s">
        <v>2327</v>
      </c>
      <c r="C160" s="112" t="s">
        <v>2328</v>
      </c>
      <c r="D160" s="110"/>
      <c r="E160" s="111"/>
      <c r="F160" s="111"/>
    </row>
    <row r="161" spans="1:6" ht="13.5" thickBot="1">
      <c r="A161" s="106"/>
      <c r="B161" s="107"/>
      <c r="C161" s="107"/>
      <c r="D161" s="107"/>
      <c r="E161" s="108"/>
      <c r="F161" s="108"/>
    </row>
    <row r="162" spans="1:6">
      <c r="A162" s="109" t="s">
        <v>2398</v>
      </c>
      <c r="B162" s="112" t="s">
        <v>2332</v>
      </c>
      <c r="C162" s="112" t="s">
        <v>2399</v>
      </c>
      <c r="D162" s="110"/>
      <c r="E162" s="111"/>
      <c r="F162" s="111"/>
    </row>
    <row r="163" spans="1:6">
      <c r="A163" s="109" t="s">
        <v>2398</v>
      </c>
      <c r="B163" s="112" t="s">
        <v>2400</v>
      </c>
      <c r="C163" s="112" t="s">
        <v>2401</v>
      </c>
      <c r="D163" s="110"/>
      <c r="E163" s="111"/>
      <c r="F163" s="111"/>
    </row>
    <row r="164" spans="1:6">
      <c r="A164" s="109" t="s">
        <v>2398</v>
      </c>
      <c r="B164" s="112" t="s">
        <v>2402</v>
      </c>
      <c r="C164" s="112" t="s">
        <v>2403</v>
      </c>
      <c r="D164" s="110"/>
      <c r="E164" s="111"/>
      <c r="F164" s="111"/>
    </row>
    <row r="165" spans="1:6">
      <c r="A165" s="109" t="s">
        <v>2398</v>
      </c>
      <c r="B165" s="112" t="s">
        <v>2404</v>
      </c>
      <c r="C165" s="112" t="s">
        <v>2405</v>
      </c>
      <c r="D165" s="110"/>
      <c r="E165" s="111"/>
      <c r="F165" s="111"/>
    </row>
    <row r="166" spans="1:6">
      <c r="A166" s="109" t="s">
        <v>2398</v>
      </c>
      <c r="B166" s="112" t="s">
        <v>2406</v>
      </c>
      <c r="C166" s="112" t="s">
        <v>2407</v>
      </c>
      <c r="D166" s="110"/>
      <c r="E166" s="111"/>
      <c r="F166" s="111"/>
    </row>
    <row r="167" spans="1:6">
      <c r="A167" s="109" t="s">
        <v>2398</v>
      </c>
      <c r="B167" s="112" t="s">
        <v>2408</v>
      </c>
      <c r="C167" s="112" t="s">
        <v>2409</v>
      </c>
      <c r="D167" s="110"/>
      <c r="E167" s="111"/>
      <c r="F167" s="111"/>
    </row>
    <row r="168" spans="1:6">
      <c r="A168" s="109" t="s">
        <v>2398</v>
      </c>
      <c r="B168" s="112" t="s">
        <v>2410</v>
      </c>
      <c r="C168" s="112" t="s">
        <v>2411</v>
      </c>
      <c r="D168" s="110"/>
      <c r="E168" s="111"/>
      <c r="F168" s="111"/>
    </row>
    <row r="169" spans="1:6">
      <c r="A169" s="109" t="s">
        <v>2398</v>
      </c>
      <c r="B169" s="112" t="s">
        <v>2412</v>
      </c>
      <c r="C169" s="112" t="s">
        <v>2413</v>
      </c>
      <c r="D169" s="110"/>
      <c r="E169" s="111"/>
      <c r="F169" s="111"/>
    </row>
    <row r="170" spans="1:6">
      <c r="A170" s="109" t="s">
        <v>2398</v>
      </c>
      <c r="B170" s="112" t="s">
        <v>2414</v>
      </c>
      <c r="C170" s="112" t="s">
        <v>2415</v>
      </c>
      <c r="D170" s="110"/>
      <c r="E170" s="111"/>
      <c r="F170" s="111"/>
    </row>
    <row r="171" spans="1:6">
      <c r="A171" s="109" t="s">
        <v>2398</v>
      </c>
      <c r="B171" s="112" t="s">
        <v>2416</v>
      </c>
      <c r="C171" s="112" t="s">
        <v>2417</v>
      </c>
      <c r="D171" s="110"/>
      <c r="E171" s="111"/>
      <c r="F171" s="111"/>
    </row>
    <row r="172" spans="1:6">
      <c r="A172" s="109" t="s">
        <v>2398</v>
      </c>
      <c r="B172" s="112" t="s">
        <v>2285</v>
      </c>
      <c r="C172" s="112" t="s">
        <v>2418</v>
      </c>
      <c r="D172" s="110"/>
      <c r="E172" s="111"/>
      <c r="F172" s="111"/>
    </row>
    <row r="173" spans="1:6">
      <c r="A173" s="109" t="s">
        <v>2398</v>
      </c>
      <c r="B173" s="112" t="s">
        <v>2325</v>
      </c>
      <c r="C173" s="112" t="s">
        <v>2419</v>
      </c>
      <c r="D173" s="110"/>
      <c r="E173" s="111"/>
      <c r="F173" s="111"/>
    </row>
    <row r="174" spans="1:6" ht="13.5" thickBot="1">
      <c r="A174" s="109" t="s">
        <v>2398</v>
      </c>
      <c r="B174" s="112" t="s">
        <v>2327</v>
      </c>
      <c r="C174" s="112" t="s">
        <v>2420</v>
      </c>
      <c r="D174" s="110"/>
      <c r="E174" s="111"/>
      <c r="F174" s="111"/>
    </row>
    <row r="175" spans="1:6" ht="13.5" thickBot="1">
      <c r="A175" s="106"/>
      <c r="B175" s="107"/>
      <c r="C175" s="107"/>
      <c r="D175" s="107"/>
      <c r="E175" s="108"/>
      <c r="F175" s="108"/>
    </row>
    <row r="176" spans="1:6">
      <c r="A176" s="109" t="s">
        <v>985</v>
      </c>
      <c r="B176" s="112" t="s">
        <v>2332</v>
      </c>
      <c r="C176" s="112" t="s">
        <v>2333</v>
      </c>
      <c r="D176" s="110"/>
      <c r="E176" s="111"/>
      <c r="F176" s="111"/>
    </row>
    <row r="177" spans="1:6">
      <c r="A177" s="109" t="s">
        <v>985</v>
      </c>
      <c r="B177" s="112" t="s">
        <v>2421</v>
      </c>
      <c r="C177" s="112" t="s">
        <v>2422</v>
      </c>
      <c r="D177" s="110"/>
      <c r="E177" s="111"/>
      <c r="F177" s="111"/>
    </row>
    <row r="178" spans="1:6">
      <c r="A178" s="109" t="s">
        <v>985</v>
      </c>
      <c r="B178" s="112" t="s">
        <v>2423</v>
      </c>
      <c r="C178" s="112" t="s">
        <v>2424</v>
      </c>
      <c r="D178" s="110"/>
      <c r="E178" s="111"/>
      <c r="F178" s="111"/>
    </row>
    <row r="179" spans="1:6">
      <c r="A179" s="109" t="s">
        <v>985</v>
      </c>
      <c r="B179" s="112" t="s">
        <v>2425</v>
      </c>
      <c r="C179" s="112" t="s">
        <v>2426</v>
      </c>
      <c r="D179" s="110"/>
      <c r="E179" s="111"/>
      <c r="F179" s="111"/>
    </row>
    <row r="180" spans="1:6">
      <c r="A180" s="109" t="s">
        <v>985</v>
      </c>
      <c r="B180" s="112" t="s">
        <v>2427</v>
      </c>
      <c r="C180" s="112" t="s">
        <v>2428</v>
      </c>
      <c r="D180" s="110"/>
      <c r="E180" s="111"/>
      <c r="F180" s="111"/>
    </row>
    <row r="181" spans="1:6">
      <c r="A181" s="109" t="s">
        <v>985</v>
      </c>
      <c r="B181" s="112" t="s">
        <v>2429</v>
      </c>
      <c r="C181" s="112" t="s">
        <v>2430</v>
      </c>
      <c r="D181" s="110"/>
      <c r="E181" s="111"/>
      <c r="F181" s="111"/>
    </row>
    <row r="182" spans="1:6">
      <c r="A182" s="109" t="s">
        <v>985</v>
      </c>
      <c r="B182" s="112" t="s">
        <v>2431</v>
      </c>
      <c r="C182" s="112" t="s">
        <v>2432</v>
      </c>
      <c r="D182" s="110"/>
      <c r="E182" s="111"/>
      <c r="F182" s="111"/>
    </row>
    <row r="183" spans="1:6">
      <c r="A183" s="109" t="s">
        <v>985</v>
      </c>
      <c r="B183" s="112" t="s">
        <v>2285</v>
      </c>
      <c r="C183" s="112" t="s">
        <v>2286</v>
      </c>
      <c r="D183" s="110"/>
      <c r="E183" s="111"/>
      <c r="F183" s="111"/>
    </row>
    <row r="184" spans="1:6">
      <c r="A184" s="109" t="s">
        <v>985</v>
      </c>
      <c r="B184" s="112" t="s">
        <v>2325</v>
      </c>
      <c r="C184" s="112" t="s">
        <v>2326</v>
      </c>
      <c r="D184" s="110"/>
      <c r="E184" s="111"/>
      <c r="F184" s="111"/>
    </row>
    <row r="185" spans="1:6" ht="13.5" thickBot="1">
      <c r="A185" s="109" t="s">
        <v>985</v>
      </c>
      <c r="B185" s="112" t="s">
        <v>2327</v>
      </c>
      <c r="C185" s="112" t="s">
        <v>2328</v>
      </c>
      <c r="D185" s="110"/>
      <c r="E185" s="111"/>
      <c r="F185" s="111"/>
    </row>
    <row r="186" spans="1:6" ht="13.5" thickBot="1">
      <c r="A186" s="106"/>
      <c r="B186" s="107"/>
      <c r="C186" s="107"/>
      <c r="D186" s="107"/>
      <c r="E186" s="108"/>
      <c r="F186" s="108"/>
    </row>
    <row r="187" spans="1:6">
      <c r="A187" s="109" t="s">
        <v>2433</v>
      </c>
      <c r="B187" s="112" t="s">
        <v>2434</v>
      </c>
      <c r="C187" s="112" t="s">
        <v>2435</v>
      </c>
      <c r="D187" s="110"/>
      <c r="E187" s="111"/>
      <c r="F187" s="111"/>
    </row>
    <row r="188" spans="1:6">
      <c r="A188" s="109" t="s">
        <v>2433</v>
      </c>
      <c r="B188" s="112" t="s">
        <v>2436</v>
      </c>
      <c r="C188" s="112" t="s">
        <v>2437</v>
      </c>
      <c r="D188" s="110"/>
      <c r="E188" s="111"/>
      <c r="F188" s="111"/>
    </row>
    <row r="189" spans="1:6">
      <c r="A189" s="109" t="s">
        <v>2433</v>
      </c>
      <c r="B189" s="112" t="s">
        <v>2438</v>
      </c>
      <c r="C189" s="112" t="s">
        <v>2439</v>
      </c>
      <c r="D189" s="110"/>
      <c r="E189" s="111"/>
      <c r="F189" s="111"/>
    </row>
    <row r="190" spans="1:6">
      <c r="A190" s="109" t="s">
        <v>2433</v>
      </c>
      <c r="B190" s="112" t="s">
        <v>2440</v>
      </c>
      <c r="C190" s="112" t="s">
        <v>2441</v>
      </c>
      <c r="D190" s="110"/>
      <c r="E190" s="111"/>
      <c r="F190" s="111"/>
    </row>
    <row r="191" spans="1:6">
      <c r="A191" s="109" t="s">
        <v>2433</v>
      </c>
      <c r="B191" s="112" t="s">
        <v>2442</v>
      </c>
      <c r="C191" s="112" t="s">
        <v>2443</v>
      </c>
      <c r="D191" s="110"/>
      <c r="E191" s="111"/>
      <c r="F191" s="111"/>
    </row>
    <row r="192" spans="1:6">
      <c r="A192" s="109" t="s">
        <v>2433</v>
      </c>
      <c r="B192" s="112" t="s">
        <v>2444</v>
      </c>
      <c r="C192" s="112" t="s">
        <v>2445</v>
      </c>
      <c r="D192" s="110"/>
      <c r="E192" s="111"/>
      <c r="F192" s="111"/>
    </row>
    <row r="193" spans="1:6">
      <c r="A193" s="109" t="s">
        <v>2433</v>
      </c>
      <c r="B193" s="112" t="s">
        <v>2446</v>
      </c>
      <c r="C193" s="112" t="s">
        <v>2447</v>
      </c>
      <c r="D193" s="110"/>
      <c r="E193" s="111"/>
      <c r="F193" s="111"/>
    </row>
    <row r="194" spans="1:6">
      <c r="A194" s="109" t="s">
        <v>2433</v>
      </c>
      <c r="B194" s="112" t="s">
        <v>2448</v>
      </c>
      <c r="C194" s="112" t="s">
        <v>2449</v>
      </c>
      <c r="D194" s="110"/>
      <c r="E194" s="111"/>
      <c r="F194" s="111"/>
    </row>
    <row r="195" spans="1:6">
      <c r="A195" s="109" t="s">
        <v>2433</v>
      </c>
      <c r="B195" s="112" t="s">
        <v>2285</v>
      </c>
      <c r="C195" s="112" t="s">
        <v>2286</v>
      </c>
      <c r="D195" s="110"/>
      <c r="E195" s="111"/>
      <c r="F195" s="111"/>
    </row>
    <row r="196" spans="1:6">
      <c r="A196" s="109" t="s">
        <v>2433</v>
      </c>
      <c r="B196" s="112" t="s">
        <v>2325</v>
      </c>
      <c r="C196" s="112" t="s">
        <v>2326</v>
      </c>
      <c r="D196" s="110"/>
      <c r="E196" s="111"/>
      <c r="F196" s="111"/>
    </row>
    <row r="197" spans="1:6" ht="13.5" thickBot="1">
      <c r="A197" s="109" t="s">
        <v>2433</v>
      </c>
      <c r="B197" s="112" t="s">
        <v>2327</v>
      </c>
      <c r="C197" s="112" t="s">
        <v>2328</v>
      </c>
      <c r="D197" s="110"/>
      <c r="E197" s="111"/>
      <c r="F197" s="111"/>
    </row>
    <row r="198" spans="1:6" ht="13.5" thickBot="1">
      <c r="A198" s="106"/>
      <c r="B198" s="107"/>
      <c r="C198" s="107"/>
      <c r="D198" s="107"/>
      <c r="E198" s="108"/>
      <c r="F198" s="108"/>
    </row>
    <row r="199" spans="1:6">
      <c r="A199" s="109" t="s">
        <v>2450</v>
      </c>
      <c r="B199" s="112" t="s">
        <v>2451</v>
      </c>
      <c r="C199" s="112" t="s">
        <v>2452</v>
      </c>
      <c r="D199" s="110"/>
      <c r="E199" s="111"/>
      <c r="F199" s="111"/>
    </row>
    <row r="200" spans="1:6">
      <c r="A200" s="109" t="s">
        <v>2450</v>
      </c>
      <c r="B200" s="112" t="s">
        <v>2453</v>
      </c>
      <c r="C200" s="112" t="s">
        <v>2454</v>
      </c>
      <c r="D200" s="110"/>
      <c r="E200" s="111"/>
      <c r="F200" s="111"/>
    </row>
    <row r="201" spans="1:6">
      <c r="A201" s="109" t="s">
        <v>2450</v>
      </c>
      <c r="B201" s="112" t="s">
        <v>2455</v>
      </c>
      <c r="C201" s="112" t="s">
        <v>2456</v>
      </c>
      <c r="D201" s="110"/>
      <c r="E201" s="111"/>
      <c r="F201" s="111"/>
    </row>
    <row r="202" spans="1:6">
      <c r="A202" s="109" t="s">
        <v>2450</v>
      </c>
      <c r="B202" s="112" t="s">
        <v>2457</v>
      </c>
      <c r="C202" s="112" t="s">
        <v>2458</v>
      </c>
      <c r="D202" s="110"/>
      <c r="E202" s="111"/>
      <c r="F202" s="111"/>
    </row>
    <row r="203" spans="1:6">
      <c r="A203" s="109" t="s">
        <v>2450</v>
      </c>
      <c r="B203" s="112" t="s">
        <v>2459</v>
      </c>
      <c r="C203" s="112" t="s">
        <v>2460</v>
      </c>
      <c r="D203" s="110"/>
      <c r="E203" s="111"/>
      <c r="F203" s="111"/>
    </row>
    <row r="204" spans="1:6">
      <c r="A204" s="109" t="s">
        <v>2450</v>
      </c>
      <c r="B204" s="112" t="s">
        <v>2285</v>
      </c>
      <c r="C204" s="112" t="s">
        <v>2418</v>
      </c>
      <c r="D204" s="110"/>
      <c r="E204" s="111"/>
      <c r="F204" s="111"/>
    </row>
    <row r="205" spans="1:6">
      <c r="A205" s="109" t="s">
        <v>2450</v>
      </c>
      <c r="B205" s="112" t="s">
        <v>2325</v>
      </c>
      <c r="C205" s="112" t="s">
        <v>2419</v>
      </c>
      <c r="D205" s="110"/>
      <c r="E205" s="111"/>
      <c r="F205" s="111"/>
    </row>
    <row r="206" spans="1:6" ht="13.5" thickBot="1">
      <c r="A206" s="109" t="s">
        <v>2450</v>
      </c>
      <c r="B206" s="112" t="s">
        <v>2327</v>
      </c>
      <c r="C206" s="112" t="s">
        <v>2420</v>
      </c>
      <c r="D206" s="110"/>
      <c r="E206" s="111"/>
      <c r="F206" s="111"/>
    </row>
    <row r="207" spans="1:6" ht="13.5" thickBot="1">
      <c r="A207" s="106"/>
      <c r="B207" s="107"/>
      <c r="C207" s="107"/>
      <c r="D207" s="107"/>
      <c r="E207" s="108"/>
      <c r="F207" s="108"/>
    </row>
    <row r="208" spans="1:6">
      <c r="A208" s="109" t="s">
        <v>1003</v>
      </c>
      <c r="B208" s="112" t="s">
        <v>2332</v>
      </c>
      <c r="C208" s="112" t="s">
        <v>2461</v>
      </c>
      <c r="D208" s="110"/>
      <c r="E208" s="111"/>
      <c r="F208" s="111"/>
    </row>
    <row r="209" spans="1:6">
      <c r="A209" s="109" t="s">
        <v>1003</v>
      </c>
      <c r="B209" s="112" t="s">
        <v>2462</v>
      </c>
      <c r="C209" s="112" t="s">
        <v>2463</v>
      </c>
      <c r="D209" s="110"/>
      <c r="E209" s="111"/>
      <c r="F209" s="111"/>
    </row>
    <row r="210" spans="1:6">
      <c r="A210" s="109" t="s">
        <v>1003</v>
      </c>
      <c r="B210" s="112" t="s">
        <v>2464</v>
      </c>
      <c r="C210" s="112" t="s">
        <v>2465</v>
      </c>
      <c r="D210" s="110"/>
      <c r="E210" s="111"/>
      <c r="F210" s="111"/>
    </row>
    <row r="211" spans="1:6">
      <c r="A211" s="109" t="s">
        <v>1003</v>
      </c>
      <c r="B211" s="112" t="s">
        <v>2466</v>
      </c>
      <c r="C211" s="112" t="s">
        <v>2467</v>
      </c>
      <c r="D211" s="110"/>
      <c r="E211" s="111"/>
      <c r="F211" s="111"/>
    </row>
    <row r="212" spans="1:6">
      <c r="A212" s="109" t="s">
        <v>1003</v>
      </c>
      <c r="B212" s="112" t="s">
        <v>2468</v>
      </c>
      <c r="C212" s="112" t="s">
        <v>2469</v>
      </c>
      <c r="D212" s="110"/>
      <c r="E212" s="111"/>
      <c r="F212" s="111"/>
    </row>
    <row r="213" spans="1:6">
      <c r="A213" s="109" t="s">
        <v>1003</v>
      </c>
      <c r="B213" s="112" t="s">
        <v>2470</v>
      </c>
      <c r="C213" s="112" t="s">
        <v>2471</v>
      </c>
      <c r="D213" s="110"/>
      <c r="E213" s="111"/>
      <c r="F213" s="111"/>
    </row>
    <row r="214" spans="1:6">
      <c r="A214" s="109" t="s">
        <v>1003</v>
      </c>
      <c r="B214" s="112" t="s">
        <v>2472</v>
      </c>
      <c r="C214" s="112" t="s">
        <v>2473</v>
      </c>
      <c r="D214" s="110"/>
      <c r="E214" s="111"/>
      <c r="F214" s="111"/>
    </row>
    <row r="215" spans="1:6">
      <c r="A215" s="109" t="s">
        <v>1003</v>
      </c>
      <c r="B215" s="112" t="s">
        <v>2474</v>
      </c>
      <c r="C215" s="112" t="s">
        <v>2475</v>
      </c>
      <c r="D215" s="110"/>
      <c r="E215" s="111"/>
      <c r="F215" s="111"/>
    </row>
    <row r="216" spans="1:6">
      <c r="A216" s="109" t="s">
        <v>1003</v>
      </c>
      <c r="B216" s="112" t="s">
        <v>2476</v>
      </c>
      <c r="C216" s="112" t="s">
        <v>2477</v>
      </c>
      <c r="D216" s="110"/>
      <c r="E216" s="111"/>
      <c r="F216" s="111"/>
    </row>
    <row r="217" spans="1:6">
      <c r="A217" s="109" t="s">
        <v>1003</v>
      </c>
      <c r="B217" s="112" t="s">
        <v>2478</v>
      </c>
      <c r="C217" s="112" t="s">
        <v>2479</v>
      </c>
      <c r="D217" s="110"/>
      <c r="E217" s="111"/>
      <c r="F217" s="111"/>
    </row>
    <row r="218" spans="1:6">
      <c r="A218" s="109" t="s">
        <v>1003</v>
      </c>
      <c r="B218" s="112" t="s">
        <v>2480</v>
      </c>
      <c r="C218" s="112" t="s">
        <v>2481</v>
      </c>
      <c r="D218" s="110"/>
      <c r="E218" s="111"/>
      <c r="F218" s="111"/>
    </row>
    <row r="219" spans="1:6">
      <c r="A219" s="109" t="s">
        <v>1003</v>
      </c>
      <c r="B219" s="112" t="s">
        <v>2482</v>
      </c>
      <c r="C219" s="112" t="s">
        <v>2483</v>
      </c>
      <c r="D219" s="110"/>
      <c r="E219" s="111"/>
      <c r="F219" s="111"/>
    </row>
    <row r="220" spans="1:6">
      <c r="A220" s="109" t="s">
        <v>1003</v>
      </c>
      <c r="B220" s="112" t="s">
        <v>2484</v>
      </c>
      <c r="C220" s="112" t="s">
        <v>2485</v>
      </c>
      <c r="D220" s="110"/>
      <c r="E220" s="111"/>
      <c r="F220" s="111"/>
    </row>
    <row r="221" spans="1:6">
      <c r="A221" s="109" t="s">
        <v>1003</v>
      </c>
      <c r="B221" s="112" t="s">
        <v>2486</v>
      </c>
      <c r="C221" s="112" t="s">
        <v>2487</v>
      </c>
      <c r="D221" s="110"/>
      <c r="E221" s="111"/>
      <c r="F221" s="111"/>
    </row>
    <row r="222" spans="1:6">
      <c r="A222" s="109" t="s">
        <v>1003</v>
      </c>
      <c r="B222" s="112" t="s">
        <v>2285</v>
      </c>
      <c r="C222" s="112" t="s">
        <v>2418</v>
      </c>
      <c r="D222" s="110"/>
      <c r="E222" s="111"/>
      <c r="F222" s="111"/>
    </row>
    <row r="223" spans="1:6">
      <c r="A223" s="109" t="s">
        <v>1003</v>
      </c>
      <c r="B223" s="112" t="s">
        <v>2325</v>
      </c>
      <c r="C223" s="112" t="s">
        <v>2419</v>
      </c>
      <c r="D223" s="110"/>
      <c r="E223" s="111"/>
      <c r="F223" s="111"/>
    </row>
    <row r="224" spans="1:6" ht="13.5" thickBot="1">
      <c r="A224" s="109" t="s">
        <v>1003</v>
      </c>
      <c r="B224" s="112" t="s">
        <v>2327</v>
      </c>
      <c r="C224" s="112" t="s">
        <v>2420</v>
      </c>
      <c r="D224" s="110"/>
      <c r="E224" s="111"/>
      <c r="F224" s="111"/>
    </row>
    <row r="225" spans="1:6" ht="13.5" thickBot="1">
      <c r="A225" s="106"/>
      <c r="B225" s="107"/>
      <c r="C225" s="107"/>
      <c r="D225" s="107"/>
      <c r="E225" s="108"/>
      <c r="F225" s="108"/>
    </row>
    <row r="226" spans="1:6">
      <c r="A226" s="109" t="s">
        <v>2488</v>
      </c>
      <c r="B226" s="112" t="s">
        <v>2489</v>
      </c>
      <c r="C226" s="112" t="s">
        <v>2490</v>
      </c>
      <c r="D226" s="110"/>
      <c r="E226" s="111"/>
      <c r="F226" s="111"/>
    </row>
    <row r="227" spans="1:6">
      <c r="A227" s="109" t="s">
        <v>2488</v>
      </c>
      <c r="B227" s="112" t="s">
        <v>2491</v>
      </c>
      <c r="C227" s="112" t="s">
        <v>2492</v>
      </c>
      <c r="D227" s="110"/>
      <c r="E227" s="111"/>
      <c r="F227" s="111"/>
    </row>
    <row r="228" spans="1:6">
      <c r="A228" s="109" t="s">
        <v>2488</v>
      </c>
      <c r="B228" s="112" t="s">
        <v>2493</v>
      </c>
      <c r="C228" s="112" t="s">
        <v>2494</v>
      </c>
      <c r="D228" s="110"/>
      <c r="E228" s="111"/>
      <c r="F228" s="111"/>
    </row>
    <row r="229" spans="1:6">
      <c r="A229" s="109" t="s">
        <v>2488</v>
      </c>
      <c r="B229" s="112" t="s">
        <v>2495</v>
      </c>
      <c r="C229" s="112" t="s">
        <v>2496</v>
      </c>
      <c r="D229" s="110"/>
      <c r="E229" s="111"/>
      <c r="F229" s="111"/>
    </row>
    <row r="230" spans="1:6">
      <c r="A230" s="109" t="s">
        <v>2488</v>
      </c>
      <c r="B230" s="112" t="s">
        <v>2285</v>
      </c>
      <c r="C230" s="112" t="s">
        <v>2418</v>
      </c>
      <c r="D230" s="110"/>
      <c r="E230" s="111"/>
      <c r="F230" s="111"/>
    </row>
    <row r="231" spans="1:6" ht="13.5" thickBot="1">
      <c r="A231" s="109" t="s">
        <v>2488</v>
      </c>
      <c r="B231" s="112" t="s">
        <v>2327</v>
      </c>
      <c r="C231" s="112" t="s">
        <v>2420</v>
      </c>
      <c r="D231" s="110"/>
      <c r="E231" s="111"/>
      <c r="F231" s="111"/>
    </row>
    <row r="232" spans="1:6" ht="13.5" thickBot="1">
      <c r="A232" s="106"/>
      <c r="B232" s="107"/>
      <c r="C232" s="107"/>
      <c r="D232" s="107"/>
      <c r="E232" s="108"/>
      <c r="F232" s="108"/>
    </row>
    <row r="233" spans="1:6">
      <c r="A233" s="109" t="s">
        <v>117</v>
      </c>
      <c r="B233" s="112" t="s">
        <v>2497</v>
      </c>
      <c r="C233" s="112" t="s">
        <v>2498</v>
      </c>
      <c r="D233" s="110"/>
      <c r="E233" s="111"/>
      <c r="F233" s="111"/>
    </row>
    <row r="234" spans="1:6">
      <c r="A234" s="109" t="s">
        <v>117</v>
      </c>
      <c r="B234" s="112" t="s">
        <v>2499</v>
      </c>
      <c r="C234" s="112" t="s">
        <v>2500</v>
      </c>
      <c r="D234" s="110"/>
      <c r="E234" s="111"/>
      <c r="F234" s="111"/>
    </row>
    <row r="235" spans="1:6">
      <c r="A235" s="109" t="s">
        <v>117</v>
      </c>
      <c r="B235" s="112" t="s">
        <v>2501</v>
      </c>
      <c r="C235" s="112" t="s">
        <v>2502</v>
      </c>
      <c r="D235" s="110"/>
      <c r="E235" s="111"/>
      <c r="F235" s="111"/>
    </row>
    <row r="236" spans="1:6">
      <c r="A236" s="109" t="s">
        <v>117</v>
      </c>
      <c r="B236" s="112" t="s">
        <v>2325</v>
      </c>
      <c r="C236" s="112" t="s">
        <v>2326</v>
      </c>
      <c r="D236" s="110"/>
      <c r="E236" s="111"/>
      <c r="F236" s="111"/>
    </row>
    <row r="237" spans="1:6" ht="13.5" thickBot="1">
      <c r="A237" s="109" t="s">
        <v>117</v>
      </c>
      <c r="B237" s="112" t="s">
        <v>2327</v>
      </c>
      <c r="C237" s="112" t="s">
        <v>2328</v>
      </c>
      <c r="D237" s="110"/>
      <c r="E237" s="111"/>
      <c r="F237" s="111"/>
    </row>
    <row r="238" spans="1:6" ht="13.5" thickBot="1">
      <c r="A238" s="106"/>
      <c r="B238" s="107"/>
      <c r="C238" s="107"/>
      <c r="D238" s="107"/>
      <c r="E238" s="108"/>
      <c r="F238" s="108"/>
    </row>
    <row r="239" spans="1:6">
      <c r="A239" s="109" t="s">
        <v>124</v>
      </c>
      <c r="B239" s="112" t="s">
        <v>2503</v>
      </c>
      <c r="C239" s="112" t="s">
        <v>2504</v>
      </c>
      <c r="D239" s="110"/>
      <c r="E239" s="111"/>
      <c r="F239" s="111"/>
    </row>
    <row r="240" spans="1:6">
      <c r="A240" s="109" t="s">
        <v>124</v>
      </c>
      <c r="B240" s="112" t="s">
        <v>2505</v>
      </c>
      <c r="C240" s="112" t="s">
        <v>2506</v>
      </c>
      <c r="D240" s="110"/>
      <c r="E240" s="111"/>
      <c r="F240" s="111"/>
    </row>
    <row r="241" spans="1:6">
      <c r="A241" s="109" t="s">
        <v>124</v>
      </c>
      <c r="B241" s="112" t="s">
        <v>2507</v>
      </c>
      <c r="C241" s="112" t="s">
        <v>2508</v>
      </c>
      <c r="D241" s="110"/>
      <c r="E241" s="111"/>
      <c r="F241" s="111"/>
    </row>
    <row r="242" spans="1:6">
      <c r="A242" s="109" t="s">
        <v>124</v>
      </c>
      <c r="B242" s="112" t="s">
        <v>2325</v>
      </c>
      <c r="C242" s="112" t="s">
        <v>2326</v>
      </c>
      <c r="D242" s="110"/>
      <c r="E242" s="111"/>
      <c r="F242" s="111"/>
    </row>
    <row r="243" spans="1:6" ht="13.5" thickBot="1">
      <c r="A243" s="109" t="s">
        <v>124</v>
      </c>
      <c r="B243" s="112" t="s">
        <v>2327</v>
      </c>
      <c r="C243" s="112" t="s">
        <v>2328</v>
      </c>
      <c r="D243" s="110"/>
      <c r="E243" s="111"/>
      <c r="F243" s="111"/>
    </row>
    <row r="244" spans="1:6" ht="13.5" thickBot="1">
      <c r="A244" s="106"/>
      <c r="B244" s="107"/>
      <c r="C244" s="107"/>
      <c r="D244" s="107"/>
      <c r="E244" s="108"/>
      <c r="F244" s="108"/>
    </row>
    <row r="245" spans="1:6">
      <c r="A245" s="109" t="s">
        <v>127</v>
      </c>
      <c r="B245" s="112" t="s">
        <v>2509</v>
      </c>
      <c r="C245" s="112" t="s">
        <v>2510</v>
      </c>
      <c r="D245" s="110"/>
      <c r="E245" s="111"/>
      <c r="F245" s="111"/>
    </row>
    <row r="246" spans="1:6">
      <c r="A246" s="109" t="s">
        <v>127</v>
      </c>
      <c r="B246" s="112" t="s">
        <v>2511</v>
      </c>
      <c r="C246" s="112" t="s">
        <v>2512</v>
      </c>
      <c r="D246" s="110"/>
      <c r="E246" s="111"/>
      <c r="F246" s="111"/>
    </row>
    <row r="247" spans="1:6">
      <c r="A247" s="109" t="s">
        <v>127</v>
      </c>
      <c r="B247" s="112" t="s">
        <v>2513</v>
      </c>
      <c r="C247" s="112" t="s">
        <v>2514</v>
      </c>
      <c r="D247" s="110"/>
      <c r="E247" s="111"/>
      <c r="F247" s="111"/>
    </row>
    <row r="248" spans="1:6">
      <c r="A248" s="109" t="s">
        <v>127</v>
      </c>
      <c r="B248" s="112" t="s">
        <v>2515</v>
      </c>
      <c r="C248" s="112" t="s">
        <v>2516</v>
      </c>
      <c r="D248" s="110"/>
      <c r="E248" s="111"/>
      <c r="F248" s="111"/>
    </row>
    <row r="249" spans="1:6">
      <c r="A249" s="109" t="s">
        <v>127</v>
      </c>
      <c r="B249" s="112" t="s">
        <v>2517</v>
      </c>
      <c r="C249" s="112" t="s">
        <v>2518</v>
      </c>
      <c r="D249" s="110"/>
      <c r="E249" s="111"/>
      <c r="F249" s="111"/>
    </row>
    <row r="250" spans="1:6">
      <c r="A250" s="109" t="s">
        <v>127</v>
      </c>
      <c r="B250" s="112" t="s">
        <v>2519</v>
      </c>
      <c r="C250" s="112" t="s">
        <v>2520</v>
      </c>
      <c r="D250" s="110"/>
      <c r="E250" s="111"/>
      <c r="F250" s="111"/>
    </row>
    <row r="251" spans="1:6">
      <c r="A251" s="109" t="s">
        <v>127</v>
      </c>
      <c r="B251" s="112" t="s">
        <v>2521</v>
      </c>
      <c r="C251" s="112" t="s">
        <v>2522</v>
      </c>
      <c r="D251" s="110"/>
      <c r="E251" s="111"/>
      <c r="F251" s="111"/>
    </row>
    <row r="252" spans="1:6">
      <c r="A252" s="109" t="s">
        <v>127</v>
      </c>
      <c r="B252" s="112" t="s">
        <v>2523</v>
      </c>
      <c r="C252" s="112" t="s">
        <v>2524</v>
      </c>
      <c r="D252" s="110"/>
      <c r="E252" s="111"/>
      <c r="F252" s="111"/>
    </row>
    <row r="253" spans="1:6">
      <c r="A253" s="109" t="s">
        <v>127</v>
      </c>
      <c r="B253" s="112" t="s">
        <v>2525</v>
      </c>
      <c r="C253" s="112" t="s">
        <v>2526</v>
      </c>
      <c r="D253" s="110"/>
      <c r="E253" s="111"/>
      <c r="F253" s="111"/>
    </row>
    <row r="254" spans="1:6">
      <c r="A254" s="109" t="s">
        <v>127</v>
      </c>
      <c r="B254" s="112" t="s">
        <v>2527</v>
      </c>
      <c r="C254" s="112" t="s">
        <v>2528</v>
      </c>
      <c r="D254" s="110"/>
      <c r="E254" s="111"/>
      <c r="F254" s="111"/>
    </row>
    <row r="255" spans="1:6">
      <c r="A255" s="109" t="s">
        <v>127</v>
      </c>
      <c r="B255" s="112" t="s">
        <v>2285</v>
      </c>
      <c r="C255" s="112" t="s">
        <v>2286</v>
      </c>
      <c r="D255" s="110"/>
      <c r="E255" s="111"/>
      <c r="F255" s="111"/>
    </row>
    <row r="256" spans="1:6">
      <c r="A256" s="109" t="s">
        <v>127</v>
      </c>
      <c r="B256" s="112" t="s">
        <v>2325</v>
      </c>
      <c r="C256" s="112" t="s">
        <v>2326</v>
      </c>
      <c r="D256" s="110"/>
      <c r="E256" s="111"/>
      <c r="F256" s="111"/>
    </row>
    <row r="257" spans="1:6" ht="13.5" thickBot="1">
      <c r="A257" s="109" t="s">
        <v>127</v>
      </c>
      <c r="B257" s="112" t="s">
        <v>2327</v>
      </c>
      <c r="C257" s="112" t="s">
        <v>2328</v>
      </c>
      <c r="D257" s="110"/>
      <c r="E257" s="111"/>
      <c r="F257" s="111"/>
    </row>
    <row r="258" spans="1:6" ht="13.5" thickBot="1">
      <c r="A258" s="106"/>
      <c r="B258" s="107"/>
      <c r="C258" s="107"/>
      <c r="D258" s="107"/>
      <c r="E258" s="108"/>
      <c r="F258" s="108"/>
    </row>
    <row r="259" spans="1:6">
      <c r="A259" s="109" t="s">
        <v>129</v>
      </c>
      <c r="B259" s="112" t="s">
        <v>2529</v>
      </c>
      <c r="C259" s="112" t="s">
        <v>2530</v>
      </c>
      <c r="D259" s="110"/>
      <c r="E259" s="111"/>
      <c r="F259" s="111"/>
    </row>
    <row r="260" spans="1:6">
      <c r="A260" s="109" t="s">
        <v>129</v>
      </c>
      <c r="B260" s="112" t="s">
        <v>2531</v>
      </c>
      <c r="C260" s="112" t="s">
        <v>2532</v>
      </c>
      <c r="D260" s="110"/>
      <c r="E260" s="111"/>
      <c r="F260" s="111"/>
    </row>
    <row r="261" spans="1:6">
      <c r="A261" s="109" t="s">
        <v>129</v>
      </c>
      <c r="B261" s="112" t="s">
        <v>2533</v>
      </c>
      <c r="C261" s="112" t="s">
        <v>2534</v>
      </c>
      <c r="D261" s="110"/>
      <c r="E261" s="111"/>
      <c r="F261" s="111"/>
    </row>
    <row r="262" spans="1:6">
      <c r="A262" s="109" t="s">
        <v>129</v>
      </c>
      <c r="B262" s="112" t="s">
        <v>2535</v>
      </c>
      <c r="C262" s="112" t="s">
        <v>2536</v>
      </c>
      <c r="D262" s="110"/>
      <c r="E262" s="111"/>
      <c r="F262" s="111"/>
    </row>
    <row r="263" spans="1:6">
      <c r="A263" s="109" t="s">
        <v>129</v>
      </c>
      <c r="B263" s="112" t="s">
        <v>2537</v>
      </c>
      <c r="C263" s="112" t="s">
        <v>2538</v>
      </c>
      <c r="D263" s="110"/>
      <c r="E263" s="111"/>
      <c r="F263" s="111"/>
    </row>
    <row r="264" spans="1:6">
      <c r="A264" s="109" t="s">
        <v>129</v>
      </c>
      <c r="B264" s="112" t="s">
        <v>2539</v>
      </c>
      <c r="C264" s="112" t="s">
        <v>2540</v>
      </c>
      <c r="D264" s="110"/>
      <c r="E264" s="111"/>
      <c r="F264" s="111"/>
    </row>
    <row r="265" spans="1:6">
      <c r="A265" s="109" t="s">
        <v>129</v>
      </c>
      <c r="B265" s="112" t="s">
        <v>2541</v>
      </c>
      <c r="C265" s="112" t="s">
        <v>2542</v>
      </c>
      <c r="D265" s="110"/>
      <c r="E265" s="111"/>
      <c r="F265" s="111"/>
    </row>
    <row r="266" spans="1:6">
      <c r="A266" s="109" t="s">
        <v>129</v>
      </c>
      <c r="B266" s="112" t="s">
        <v>2543</v>
      </c>
      <c r="C266" s="112" t="s">
        <v>2544</v>
      </c>
      <c r="D266" s="110"/>
      <c r="E266" s="111"/>
      <c r="F266" s="111"/>
    </row>
    <row r="267" spans="1:6">
      <c r="A267" s="109" t="s">
        <v>129</v>
      </c>
      <c r="B267" s="112" t="s">
        <v>2545</v>
      </c>
      <c r="C267" s="112" t="s">
        <v>2546</v>
      </c>
      <c r="D267" s="110"/>
      <c r="E267" s="111"/>
      <c r="F267" s="111"/>
    </row>
    <row r="268" spans="1:6">
      <c r="A268" s="109" t="s">
        <v>129</v>
      </c>
      <c r="B268" s="112" t="s">
        <v>2547</v>
      </c>
      <c r="C268" s="112" t="s">
        <v>2548</v>
      </c>
      <c r="D268" s="110"/>
      <c r="E268" s="111"/>
      <c r="F268" s="111"/>
    </row>
    <row r="269" spans="1:6">
      <c r="A269" s="109" t="s">
        <v>129</v>
      </c>
      <c r="B269" s="112" t="s">
        <v>2549</v>
      </c>
      <c r="C269" s="112" t="s">
        <v>2550</v>
      </c>
      <c r="D269" s="110"/>
      <c r="E269" s="111"/>
      <c r="F269" s="111"/>
    </row>
    <row r="270" spans="1:6">
      <c r="A270" s="109" t="s">
        <v>129</v>
      </c>
      <c r="B270" s="112" t="s">
        <v>2285</v>
      </c>
      <c r="C270" s="112" t="s">
        <v>2286</v>
      </c>
      <c r="D270" s="110"/>
      <c r="E270" s="111"/>
      <c r="F270" s="111"/>
    </row>
    <row r="271" spans="1:6">
      <c r="A271" s="109" t="s">
        <v>129</v>
      </c>
      <c r="B271" s="112" t="s">
        <v>2325</v>
      </c>
      <c r="C271" s="112" t="s">
        <v>2326</v>
      </c>
      <c r="D271" s="110"/>
      <c r="E271" s="111"/>
      <c r="F271" s="111"/>
    </row>
    <row r="272" spans="1:6" ht="13.5" thickBot="1">
      <c r="A272" s="109" t="s">
        <v>129</v>
      </c>
      <c r="B272" s="112" t="s">
        <v>2327</v>
      </c>
      <c r="C272" s="112" t="s">
        <v>2328</v>
      </c>
      <c r="D272" s="110"/>
      <c r="E272" s="111"/>
      <c r="F272" s="111"/>
    </row>
    <row r="273" spans="1:6" ht="13.5" thickBot="1">
      <c r="A273" s="106"/>
      <c r="B273" s="107"/>
      <c r="C273" s="107"/>
      <c r="D273" s="107"/>
      <c r="E273" s="108"/>
      <c r="F273" s="108"/>
    </row>
    <row r="274" spans="1:6">
      <c r="A274" s="109" t="s">
        <v>1012</v>
      </c>
      <c r="B274" s="112" t="s">
        <v>2551</v>
      </c>
      <c r="C274" s="112" t="s">
        <v>2552</v>
      </c>
      <c r="D274" s="110"/>
      <c r="E274" s="111"/>
      <c r="F274" s="111"/>
    </row>
    <row r="275" spans="1:6">
      <c r="A275" s="109" t="s">
        <v>1012</v>
      </c>
      <c r="B275" s="112" t="s">
        <v>2553</v>
      </c>
      <c r="C275" s="112" t="s">
        <v>2554</v>
      </c>
      <c r="D275" s="110"/>
      <c r="E275" s="111"/>
      <c r="F275" s="111"/>
    </row>
    <row r="276" spans="1:6">
      <c r="A276" s="109" t="s">
        <v>1012</v>
      </c>
      <c r="B276" s="112" t="s">
        <v>2555</v>
      </c>
      <c r="C276" s="112" t="s">
        <v>2556</v>
      </c>
      <c r="D276" s="110"/>
      <c r="E276" s="111"/>
      <c r="F276" s="111"/>
    </row>
    <row r="277" spans="1:6">
      <c r="A277" s="109" t="s">
        <v>1012</v>
      </c>
      <c r="B277" s="112" t="s">
        <v>2557</v>
      </c>
      <c r="C277" s="112" t="s">
        <v>2558</v>
      </c>
      <c r="D277" s="110"/>
      <c r="E277" s="111"/>
      <c r="F277" s="111"/>
    </row>
    <row r="278" spans="1:6">
      <c r="A278" s="109" t="s">
        <v>1012</v>
      </c>
      <c r="B278" s="112" t="s">
        <v>2559</v>
      </c>
      <c r="C278" s="112" t="s">
        <v>2560</v>
      </c>
      <c r="D278" s="110"/>
      <c r="E278" s="111"/>
      <c r="F278" s="111"/>
    </row>
    <row r="279" spans="1:6" ht="13.5" thickBot="1">
      <c r="A279" s="109" t="s">
        <v>1012</v>
      </c>
      <c r="B279" s="112" t="s">
        <v>2561</v>
      </c>
      <c r="C279" s="112" t="s">
        <v>2562</v>
      </c>
      <c r="D279" s="110"/>
      <c r="E279" s="111"/>
      <c r="F279" s="111"/>
    </row>
    <row r="280" spans="1:6" ht="13.5" thickBot="1">
      <c r="A280" s="106"/>
      <c r="B280" s="107"/>
      <c r="C280" s="107"/>
      <c r="D280" s="107"/>
      <c r="E280" s="108"/>
      <c r="F280" s="108"/>
    </row>
    <row r="281" spans="1:6">
      <c r="A281" s="109" t="s">
        <v>2563</v>
      </c>
      <c r="B281" s="112" t="s">
        <v>2564</v>
      </c>
      <c r="C281" s="112" t="s">
        <v>2565</v>
      </c>
      <c r="D281" s="110"/>
      <c r="E281" s="111"/>
      <c r="F281" s="111"/>
    </row>
    <row r="282" spans="1:6">
      <c r="A282" s="109" t="s">
        <v>2563</v>
      </c>
      <c r="B282" s="112" t="s">
        <v>2566</v>
      </c>
      <c r="C282" s="112" t="s">
        <v>2567</v>
      </c>
      <c r="D282" s="110"/>
      <c r="E282" s="111"/>
      <c r="F282" s="111"/>
    </row>
    <row r="283" spans="1:6">
      <c r="A283" s="109" t="s">
        <v>2563</v>
      </c>
      <c r="B283" s="112" t="s">
        <v>2568</v>
      </c>
      <c r="C283" s="112" t="s">
        <v>2569</v>
      </c>
      <c r="D283" s="110"/>
      <c r="E283" s="111"/>
      <c r="F283" s="111"/>
    </row>
    <row r="284" spans="1:6">
      <c r="A284" s="109" t="s">
        <v>2563</v>
      </c>
      <c r="B284" s="112" t="s">
        <v>2570</v>
      </c>
      <c r="C284" s="112" t="s">
        <v>2571</v>
      </c>
      <c r="D284" s="110"/>
      <c r="E284" s="111"/>
      <c r="F284" s="111"/>
    </row>
    <row r="285" spans="1:6">
      <c r="A285" s="109" t="s">
        <v>2563</v>
      </c>
      <c r="B285" s="112" t="s">
        <v>2572</v>
      </c>
      <c r="C285" s="112" t="s">
        <v>2573</v>
      </c>
      <c r="D285" s="110"/>
      <c r="E285" s="111"/>
      <c r="F285" s="111"/>
    </row>
    <row r="286" spans="1:6">
      <c r="A286" s="109" t="s">
        <v>2563</v>
      </c>
      <c r="B286" s="112" t="s">
        <v>2574</v>
      </c>
      <c r="C286" s="112" t="s">
        <v>2575</v>
      </c>
      <c r="D286" s="110"/>
      <c r="E286" s="111"/>
      <c r="F286" s="111"/>
    </row>
    <row r="287" spans="1:6">
      <c r="A287" s="109" t="s">
        <v>2563</v>
      </c>
      <c r="B287" s="112" t="s">
        <v>2576</v>
      </c>
      <c r="C287" s="112" t="s">
        <v>2577</v>
      </c>
      <c r="D287" s="110"/>
      <c r="E287" s="111"/>
      <c r="F287" s="111"/>
    </row>
    <row r="288" spans="1:6" ht="13.5" thickBot="1">
      <c r="A288" s="109" t="s">
        <v>2563</v>
      </c>
      <c r="B288" s="112" t="s">
        <v>2285</v>
      </c>
      <c r="C288" s="112" t="s">
        <v>2286</v>
      </c>
      <c r="D288" s="110"/>
      <c r="E288" s="111"/>
      <c r="F288" s="111"/>
    </row>
    <row r="289" spans="1:6" ht="13.5" thickBot="1">
      <c r="A289" s="106"/>
      <c r="B289" s="107"/>
      <c r="C289" s="107"/>
      <c r="D289" s="107"/>
      <c r="E289" s="108"/>
      <c r="F289" s="108"/>
    </row>
    <row r="290" spans="1:6">
      <c r="A290" s="109" t="s">
        <v>145</v>
      </c>
      <c r="B290" s="112" t="s">
        <v>2578</v>
      </c>
      <c r="C290" s="112" t="s">
        <v>2579</v>
      </c>
      <c r="D290" s="110"/>
      <c r="E290" s="111"/>
      <c r="F290" s="111"/>
    </row>
    <row r="291" spans="1:6">
      <c r="A291" s="109" t="s">
        <v>145</v>
      </c>
      <c r="B291" s="112" t="s">
        <v>2580</v>
      </c>
      <c r="C291" s="112" t="s">
        <v>2581</v>
      </c>
      <c r="D291" s="110"/>
      <c r="E291" s="111"/>
      <c r="F291" s="111"/>
    </row>
    <row r="292" spans="1:6">
      <c r="A292" s="109" t="s">
        <v>145</v>
      </c>
      <c r="B292" s="112" t="s">
        <v>2582</v>
      </c>
      <c r="C292" s="112" t="s">
        <v>2583</v>
      </c>
      <c r="D292" s="110"/>
      <c r="E292" s="111"/>
      <c r="F292" s="111"/>
    </row>
    <row r="293" spans="1:6">
      <c r="A293" s="109" t="s">
        <v>145</v>
      </c>
      <c r="B293" s="112" t="s">
        <v>2584</v>
      </c>
      <c r="C293" s="112" t="s">
        <v>2585</v>
      </c>
      <c r="D293" s="110"/>
      <c r="E293" s="111"/>
      <c r="F293" s="111"/>
    </row>
    <row r="294" spans="1:6">
      <c r="A294" s="109" t="s">
        <v>145</v>
      </c>
      <c r="B294" s="112" t="s">
        <v>2586</v>
      </c>
      <c r="C294" s="112" t="s">
        <v>2587</v>
      </c>
      <c r="D294" s="110"/>
      <c r="E294" s="111"/>
      <c r="F294" s="111"/>
    </row>
    <row r="295" spans="1:6">
      <c r="A295" s="109" t="s">
        <v>145</v>
      </c>
      <c r="B295" s="112" t="s">
        <v>2588</v>
      </c>
      <c r="C295" s="112" t="s">
        <v>2589</v>
      </c>
      <c r="D295" s="110"/>
      <c r="E295" s="111"/>
      <c r="F295" s="111"/>
    </row>
    <row r="296" spans="1:6">
      <c r="A296" s="109" t="s">
        <v>145</v>
      </c>
      <c r="B296" s="112" t="s">
        <v>2590</v>
      </c>
      <c r="C296" s="112" t="s">
        <v>2591</v>
      </c>
      <c r="D296" s="110"/>
      <c r="E296" s="111"/>
      <c r="F296" s="111"/>
    </row>
    <row r="297" spans="1:6">
      <c r="A297" s="109" t="s">
        <v>145</v>
      </c>
      <c r="B297" s="112" t="s">
        <v>2592</v>
      </c>
      <c r="C297" s="112" t="s">
        <v>2593</v>
      </c>
      <c r="D297" s="110"/>
      <c r="E297" s="111"/>
      <c r="F297" s="111"/>
    </row>
    <row r="298" spans="1:6">
      <c r="A298" s="109" t="s">
        <v>145</v>
      </c>
      <c r="B298" s="112" t="s">
        <v>2285</v>
      </c>
      <c r="C298" s="112" t="s">
        <v>2418</v>
      </c>
      <c r="D298" s="110"/>
      <c r="E298" s="111"/>
      <c r="F298" s="111"/>
    </row>
    <row r="299" spans="1:6">
      <c r="A299" s="109" t="s">
        <v>145</v>
      </c>
      <c r="B299" s="112" t="s">
        <v>2325</v>
      </c>
      <c r="C299" s="112" t="s">
        <v>2326</v>
      </c>
      <c r="D299" s="110"/>
      <c r="E299" s="111"/>
      <c r="F299" s="111"/>
    </row>
    <row r="300" spans="1:6" ht="13.5" thickBot="1">
      <c r="A300" s="109" t="s">
        <v>145</v>
      </c>
      <c r="B300" s="112" t="s">
        <v>2327</v>
      </c>
      <c r="C300" s="112" t="s">
        <v>2328</v>
      </c>
      <c r="D300" s="110"/>
      <c r="E300" s="111"/>
      <c r="F300" s="111"/>
    </row>
    <row r="301" spans="1:6" ht="13.5" thickBot="1">
      <c r="A301" s="106"/>
      <c r="B301" s="107"/>
      <c r="C301" s="107"/>
      <c r="D301" s="107"/>
      <c r="E301" s="108"/>
      <c r="F301" s="108"/>
    </row>
    <row r="302" spans="1:6">
      <c r="A302" s="109" t="s">
        <v>1058</v>
      </c>
      <c r="B302" s="112" t="s">
        <v>2594</v>
      </c>
      <c r="C302" s="112" t="s">
        <v>116</v>
      </c>
      <c r="D302" s="110"/>
      <c r="E302" s="111"/>
      <c r="F302" s="111"/>
    </row>
    <row r="303" spans="1:6">
      <c r="A303" s="109" t="s">
        <v>1058</v>
      </c>
      <c r="B303" s="112" t="s">
        <v>2595</v>
      </c>
      <c r="C303" s="112" t="s">
        <v>108</v>
      </c>
      <c r="D303" s="110"/>
      <c r="E303" s="111"/>
      <c r="F303" s="111"/>
    </row>
    <row r="304" spans="1:6">
      <c r="A304" s="109" t="s">
        <v>1058</v>
      </c>
      <c r="B304" s="112" t="s">
        <v>2596</v>
      </c>
      <c r="C304" s="112" t="s">
        <v>109</v>
      </c>
      <c r="D304" s="110"/>
      <c r="E304" s="111"/>
      <c r="F304" s="111"/>
    </row>
    <row r="305" spans="1:6">
      <c r="A305" s="109" t="s">
        <v>1058</v>
      </c>
      <c r="B305" s="112" t="s">
        <v>2597</v>
      </c>
      <c r="C305" s="112" t="s">
        <v>110</v>
      </c>
      <c r="D305" s="110"/>
      <c r="E305" s="111"/>
      <c r="F305" s="111"/>
    </row>
    <row r="306" spans="1:6">
      <c r="A306" s="109" t="s">
        <v>1058</v>
      </c>
      <c r="B306" s="112" t="s">
        <v>2598</v>
      </c>
      <c r="C306" s="112" t="s">
        <v>111</v>
      </c>
      <c r="D306" s="110"/>
      <c r="E306" s="111"/>
      <c r="F306" s="111"/>
    </row>
    <row r="307" spans="1:6">
      <c r="A307" s="109" t="s">
        <v>1058</v>
      </c>
      <c r="B307" s="112" t="s">
        <v>2599</v>
      </c>
      <c r="C307" s="112" t="s">
        <v>112</v>
      </c>
      <c r="D307" s="110"/>
      <c r="E307" s="111"/>
      <c r="F307" s="111"/>
    </row>
    <row r="308" spans="1:6">
      <c r="A308" s="109" t="s">
        <v>1058</v>
      </c>
      <c r="B308" s="112" t="s">
        <v>2600</v>
      </c>
      <c r="C308" s="112" t="s">
        <v>113</v>
      </c>
      <c r="D308" s="110"/>
      <c r="E308" s="111"/>
      <c r="F308" s="111"/>
    </row>
    <row r="309" spans="1:6">
      <c r="A309" s="109" t="s">
        <v>1058</v>
      </c>
      <c r="B309" s="112" t="s">
        <v>2601</v>
      </c>
      <c r="C309" s="112" t="s">
        <v>114</v>
      </c>
      <c r="D309" s="110"/>
      <c r="E309" s="111"/>
      <c r="F309" s="111"/>
    </row>
    <row r="310" spans="1:6">
      <c r="A310" s="109" t="s">
        <v>1058</v>
      </c>
      <c r="B310" s="112" t="s">
        <v>2602</v>
      </c>
      <c r="C310" s="112" t="s">
        <v>115</v>
      </c>
      <c r="D310" s="110"/>
      <c r="E310" s="111"/>
      <c r="F310" s="111"/>
    </row>
    <row r="311" spans="1:6">
      <c r="A311" s="109" t="s">
        <v>1058</v>
      </c>
      <c r="B311" s="112" t="s">
        <v>2603</v>
      </c>
      <c r="C311" s="112" t="s">
        <v>2604</v>
      </c>
      <c r="D311" s="110"/>
      <c r="E311" s="111"/>
      <c r="F311" s="111"/>
    </row>
    <row r="312" spans="1:6">
      <c r="A312" s="109" t="s">
        <v>1058</v>
      </c>
      <c r="B312" s="112" t="s">
        <v>2605</v>
      </c>
      <c r="C312" s="112" t="s">
        <v>2606</v>
      </c>
      <c r="D312" s="110"/>
      <c r="E312" s="111"/>
      <c r="F312" s="111"/>
    </row>
    <row r="313" spans="1:6">
      <c r="A313" s="109" t="s">
        <v>1058</v>
      </c>
      <c r="B313" s="112" t="s">
        <v>2607</v>
      </c>
      <c r="C313" s="112" t="s">
        <v>2608</v>
      </c>
      <c r="D313" s="110"/>
      <c r="E313" s="111"/>
      <c r="F313" s="111"/>
    </row>
    <row r="314" spans="1:6">
      <c r="A314" s="109" t="s">
        <v>1058</v>
      </c>
      <c r="B314" s="112" t="s">
        <v>2609</v>
      </c>
      <c r="C314" s="112" t="s">
        <v>2258</v>
      </c>
      <c r="D314" s="110"/>
      <c r="E314" s="111"/>
      <c r="F314" s="111"/>
    </row>
    <row r="315" spans="1:6">
      <c r="A315" s="109" t="s">
        <v>1058</v>
      </c>
      <c r="B315" s="112" t="s">
        <v>2610</v>
      </c>
      <c r="C315" s="112" t="s">
        <v>2611</v>
      </c>
      <c r="D315" s="110"/>
      <c r="E315" s="111"/>
      <c r="F315" s="111"/>
    </row>
    <row r="316" spans="1:6">
      <c r="A316" s="109" t="s">
        <v>1058</v>
      </c>
      <c r="B316" s="112" t="s">
        <v>2612</v>
      </c>
      <c r="C316" s="112" t="s">
        <v>2266</v>
      </c>
      <c r="D316" s="110"/>
      <c r="E316" s="111"/>
      <c r="F316" s="111"/>
    </row>
    <row r="317" spans="1:6">
      <c r="A317" s="109" t="s">
        <v>1058</v>
      </c>
      <c r="B317" s="112" t="s">
        <v>2613</v>
      </c>
      <c r="C317" s="112" t="s">
        <v>2614</v>
      </c>
      <c r="D317" s="110"/>
      <c r="E317" s="111"/>
      <c r="F317" s="111"/>
    </row>
    <row r="318" spans="1:6">
      <c r="A318" s="109" t="s">
        <v>1058</v>
      </c>
      <c r="B318" s="112" t="s">
        <v>2615</v>
      </c>
      <c r="C318" s="112" t="s">
        <v>2616</v>
      </c>
      <c r="D318" s="110"/>
      <c r="E318" s="111"/>
      <c r="F318" s="111"/>
    </row>
    <row r="319" spans="1:6">
      <c r="A319" s="109" t="s">
        <v>1058</v>
      </c>
      <c r="B319" s="112" t="s">
        <v>2617</v>
      </c>
      <c r="C319" s="112" t="s">
        <v>2618</v>
      </c>
      <c r="D319" s="110"/>
      <c r="E319" s="111"/>
      <c r="F319" s="111"/>
    </row>
    <row r="320" spans="1:6">
      <c r="A320" s="109" t="s">
        <v>1058</v>
      </c>
      <c r="B320" s="112" t="s">
        <v>2619</v>
      </c>
      <c r="C320" s="112" t="s">
        <v>2620</v>
      </c>
      <c r="D320" s="110"/>
      <c r="E320" s="111"/>
      <c r="F320" s="111"/>
    </row>
    <row r="321" spans="1:6" ht="13.5" thickBot="1">
      <c r="A321" s="109" t="s">
        <v>1058</v>
      </c>
      <c r="B321" s="112" t="s">
        <v>2621</v>
      </c>
      <c r="C321" s="112" t="s">
        <v>2622</v>
      </c>
      <c r="D321" s="110"/>
      <c r="E321" s="111"/>
      <c r="F321" s="111"/>
    </row>
    <row r="322" spans="1:6" ht="13.5" thickBot="1">
      <c r="A322" s="106"/>
      <c r="B322" s="107"/>
      <c r="C322" s="107"/>
      <c r="D322" s="107"/>
      <c r="E322" s="108"/>
      <c r="F322" s="108"/>
    </row>
    <row r="323" spans="1:6">
      <c r="A323" s="109" t="s">
        <v>1061</v>
      </c>
      <c r="B323" s="112" t="s">
        <v>2623</v>
      </c>
      <c r="C323" s="112" t="s">
        <v>108</v>
      </c>
      <c r="D323" s="110" t="s">
        <v>2595</v>
      </c>
      <c r="E323" s="111"/>
      <c r="F323" s="111"/>
    </row>
    <row r="324" spans="1:6">
      <c r="A324" s="109" t="s">
        <v>1061</v>
      </c>
      <c r="B324" s="112" t="s">
        <v>2624</v>
      </c>
      <c r="C324" s="112" t="s">
        <v>2625</v>
      </c>
      <c r="D324" s="110" t="s">
        <v>2595</v>
      </c>
      <c r="E324" s="111"/>
      <c r="F324" s="111"/>
    </row>
    <row r="325" spans="1:6">
      <c r="A325" s="109" t="s">
        <v>1061</v>
      </c>
      <c r="B325" s="112" t="s">
        <v>2626</v>
      </c>
      <c r="C325" s="112" t="s">
        <v>2627</v>
      </c>
      <c r="D325" s="110" t="s">
        <v>2595</v>
      </c>
      <c r="E325" s="111"/>
      <c r="F325" s="111"/>
    </row>
    <row r="326" spans="1:6">
      <c r="A326" s="109" t="s">
        <v>1061</v>
      </c>
      <c r="B326" s="112" t="s">
        <v>2628</v>
      </c>
      <c r="C326" s="112" t="s">
        <v>2629</v>
      </c>
      <c r="D326" s="110" t="s">
        <v>2595</v>
      </c>
      <c r="E326" s="111"/>
      <c r="F326" s="111"/>
    </row>
    <row r="327" spans="1:6">
      <c r="A327" s="109" t="s">
        <v>1061</v>
      </c>
      <c r="B327" s="112" t="s">
        <v>2630</v>
      </c>
      <c r="C327" s="112" t="s">
        <v>2631</v>
      </c>
      <c r="D327" s="110" t="s">
        <v>2595</v>
      </c>
      <c r="E327" s="111"/>
      <c r="F327" s="111"/>
    </row>
    <row r="328" spans="1:6">
      <c r="A328" s="109" t="s">
        <v>1061</v>
      </c>
      <c r="B328" s="112" t="s">
        <v>2632</v>
      </c>
      <c r="C328" s="112" t="s">
        <v>2633</v>
      </c>
      <c r="D328" s="110" t="s">
        <v>2595</v>
      </c>
      <c r="E328" s="111"/>
      <c r="F328" s="111"/>
    </row>
    <row r="329" spans="1:6">
      <c r="A329" s="109" t="s">
        <v>1061</v>
      </c>
      <c r="B329" s="112" t="s">
        <v>2634</v>
      </c>
      <c r="C329" s="112" t="s">
        <v>2635</v>
      </c>
      <c r="D329" s="110" t="s">
        <v>2595</v>
      </c>
      <c r="E329" s="111"/>
      <c r="F329" s="111"/>
    </row>
    <row r="330" spans="1:6">
      <c r="A330" s="109" t="s">
        <v>1061</v>
      </c>
      <c r="B330" s="112" t="s">
        <v>2636</v>
      </c>
      <c r="C330" s="112" t="s">
        <v>2637</v>
      </c>
      <c r="D330" s="110" t="s">
        <v>2595</v>
      </c>
      <c r="E330" s="111"/>
      <c r="F330" s="111"/>
    </row>
    <row r="331" spans="1:6">
      <c r="A331" s="109" t="s">
        <v>1061</v>
      </c>
      <c r="B331" s="112" t="s">
        <v>2638</v>
      </c>
      <c r="C331" s="112" t="s">
        <v>2639</v>
      </c>
      <c r="D331" s="110" t="s">
        <v>2595</v>
      </c>
      <c r="E331" s="111"/>
      <c r="F331" s="111"/>
    </row>
    <row r="332" spans="1:6">
      <c r="A332" s="109" t="s">
        <v>1061</v>
      </c>
      <c r="B332" s="112" t="s">
        <v>2640</v>
      </c>
      <c r="C332" s="112" t="s">
        <v>2641</v>
      </c>
      <c r="D332" s="110" t="s">
        <v>2595</v>
      </c>
      <c r="E332" s="111"/>
      <c r="F332" s="111"/>
    </row>
    <row r="333" spans="1:6">
      <c r="A333" s="109" t="s">
        <v>1061</v>
      </c>
      <c r="B333" s="112" t="s">
        <v>2642</v>
      </c>
      <c r="C333" s="112" t="s">
        <v>109</v>
      </c>
      <c r="D333" s="110" t="s">
        <v>2596</v>
      </c>
      <c r="E333" s="111"/>
      <c r="F333" s="111"/>
    </row>
    <row r="334" spans="1:6">
      <c r="A334" s="109" t="s">
        <v>1061</v>
      </c>
      <c r="B334" s="112" t="s">
        <v>2643</v>
      </c>
      <c r="C334" s="112" t="s">
        <v>2644</v>
      </c>
      <c r="D334" s="110" t="s">
        <v>2596</v>
      </c>
      <c r="E334" s="111"/>
      <c r="F334" s="111"/>
    </row>
    <row r="335" spans="1:6">
      <c r="A335" s="109" t="s">
        <v>1061</v>
      </c>
      <c r="B335" s="112" t="s">
        <v>2645</v>
      </c>
      <c r="C335" s="112" t="s">
        <v>2646</v>
      </c>
      <c r="D335" s="110" t="s">
        <v>2596</v>
      </c>
      <c r="E335" s="111"/>
      <c r="F335" s="111"/>
    </row>
    <row r="336" spans="1:6">
      <c r="A336" s="109" t="s">
        <v>1061</v>
      </c>
      <c r="B336" s="112" t="s">
        <v>2647</v>
      </c>
      <c r="C336" s="112" t="s">
        <v>2254</v>
      </c>
      <c r="D336" s="110" t="s">
        <v>2596</v>
      </c>
      <c r="E336" s="111"/>
      <c r="F336" s="111"/>
    </row>
    <row r="337" spans="1:6">
      <c r="A337" s="109" t="s">
        <v>1061</v>
      </c>
      <c r="B337" s="112" t="s">
        <v>2648</v>
      </c>
      <c r="C337" s="112" t="s">
        <v>2649</v>
      </c>
      <c r="D337" s="110" t="s">
        <v>2596</v>
      </c>
      <c r="E337" s="111"/>
      <c r="F337" s="111"/>
    </row>
    <row r="338" spans="1:6">
      <c r="A338" s="109" t="s">
        <v>1061</v>
      </c>
      <c r="B338" s="112" t="s">
        <v>2650</v>
      </c>
      <c r="C338" s="112" t="s">
        <v>2651</v>
      </c>
      <c r="D338" s="110" t="s">
        <v>2596</v>
      </c>
      <c r="E338" s="111"/>
      <c r="F338" s="111"/>
    </row>
    <row r="339" spans="1:6">
      <c r="A339" s="109" t="s">
        <v>1061</v>
      </c>
      <c r="B339" s="112" t="s">
        <v>2652</v>
      </c>
      <c r="C339" s="112" t="s">
        <v>2653</v>
      </c>
      <c r="D339" s="110" t="s">
        <v>2596</v>
      </c>
      <c r="E339" s="111"/>
      <c r="F339" s="111"/>
    </row>
    <row r="340" spans="1:6">
      <c r="A340" s="109" t="s">
        <v>1061</v>
      </c>
      <c r="B340" s="112" t="s">
        <v>2654</v>
      </c>
      <c r="C340" s="112" t="s">
        <v>2655</v>
      </c>
      <c r="D340" s="110" t="s">
        <v>2596</v>
      </c>
      <c r="E340" s="111"/>
      <c r="F340" s="111"/>
    </row>
    <row r="341" spans="1:6">
      <c r="A341" s="109" t="s">
        <v>1061</v>
      </c>
      <c r="B341" s="112" t="s">
        <v>2656</v>
      </c>
      <c r="C341" s="112" t="s">
        <v>110</v>
      </c>
      <c r="D341" s="110" t="s">
        <v>2597</v>
      </c>
      <c r="E341" s="111"/>
      <c r="F341" s="111"/>
    </row>
    <row r="342" spans="1:6">
      <c r="A342" s="109" t="s">
        <v>1061</v>
      </c>
      <c r="B342" s="112" t="s">
        <v>2657</v>
      </c>
      <c r="C342" s="112" t="s">
        <v>2658</v>
      </c>
      <c r="D342" s="110" t="s">
        <v>2597</v>
      </c>
      <c r="E342" s="111"/>
      <c r="F342" s="111"/>
    </row>
    <row r="343" spans="1:6">
      <c r="A343" s="109" t="s">
        <v>1061</v>
      </c>
      <c r="B343" s="112" t="s">
        <v>2659</v>
      </c>
      <c r="C343" s="112" t="s">
        <v>2660</v>
      </c>
      <c r="D343" s="110" t="s">
        <v>2597</v>
      </c>
      <c r="E343" s="111"/>
      <c r="F343" s="111"/>
    </row>
    <row r="344" spans="1:6">
      <c r="A344" s="109" t="s">
        <v>1061</v>
      </c>
      <c r="B344" s="112" t="s">
        <v>2661</v>
      </c>
      <c r="C344" s="112" t="s">
        <v>2662</v>
      </c>
      <c r="D344" s="110" t="s">
        <v>2597</v>
      </c>
      <c r="E344" s="111"/>
      <c r="F344" s="111"/>
    </row>
    <row r="345" spans="1:6">
      <c r="A345" s="109" t="s">
        <v>1061</v>
      </c>
      <c r="B345" s="112" t="s">
        <v>2663</v>
      </c>
      <c r="C345" s="112" t="s">
        <v>2664</v>
      </c>
      <c r="D345" s="110" t="s">
        <v>2597</v>
      </c>
      <c r="E345" s="111"/>
      <c r="F345" s="111"/>
    </row>
    <row r="346" spans="1:6">
      <c r="A346" s="109" t="s">
        <v>1061</v>
      </c>
      <c r="B346" s="112" t="s">
        <v>2665</v>
      </c>
      <c r="C346" s="112" t="s">
        <v>2666</v>
      </c>
      <c r="D346" s="110" t="s">
        <v>2597</v>
      </c>
      <c r="E346" s="111"/>
      <c r="F346" s="111"/>
    </row>
    <row r="347" spans="1:6">
      <c r="A347" s="109" t="s">
        <v>1061</v>
      </c>
      <c r="B347" s="112" t="s">
        <v>2667</v>
      </c>
      <c r="C347" s="112" t="s">
        <v>2668</v>
      </c>
      <c r="D347" s="110" t="s">
        <v>2597</v>
      </c>
      <c r="E347" s="111"/>
      <c r="F347" s="111"/>
    </row>
    <row r="348" spans="1:6">
      <c r="A348" s="109" t="s">
        <v>1061</v>
      </c>
      <c r="B348" s="112" t="s">
        <v>2669</v>
      </c>
      <c r="C348" s="112" t="s">
        <v>2670</v>
      </c>
      <c r="D348" s="110" t="s">
        <v>2597</v>
      </c>
      <c r="E348" s="111"/>
      <c r="F348" s="111"/>
    </row>
    <row r="349" spans="1:6">
      <c r="A349" s="109" t="s">
        <v>1061</v>
      </c>
      <c r="B349" s="112" t="s">
        <v>2671</v>
      </c>
      <c r="C349" s="112" t="s">
        <v>111</v>
      </c>
      <c r="D349" s="110" t="s">
        <v>2598</v>
      </c>
      <c r="E349" s="111"/>
      <c r="F349" s="111"/>
    </row>
    <row r="350" spans="1:6">
      <c r="A350" s="109" t="s">
        <v>1061</v>
      </c>
      <c r="B350" s="112" t="s">
        <v>2672</v>
      </c>
      <c r="C350" s="112" t="s">
        <v>2673</v>
      </c>
      <c r="D350" s="110" t="s">
        <v>2598</v>
      </c>
      <c r="E350" s="111"/>
      <c r="F350" s="111"/>
    </row>
    <row r="351" spans="1:6">
      <c r="A351" s="109" t="s">
        <v>1061</v>
      </c>
      <c r="B351" s="112" t="s">
        <v>2674</v>
      </c>
      <c r="C351" s="112" t="s">
        <v>2675</v>
      </c>
      <c r="D351" s="110" t="s">
        <v>2598</v>
      </c>
      <c r="E351" s="111"/>
      <c r="F351" s="111"/>
    </row>
    <row r="352" spans="1:6">
      <c r="A352" s="109" t="s">
        <v>1061</v>
      </c>
      <c r="B352" s="112" t="s">
        <v>2676</v>
      </c>
      <c r="C352" s="112" t="s">
        <v>2677</v>
      </c>
      <c r="D352" s="110" t="s">
        <v>2598</v>
      </c>
      <c r="E352" s="111"/>
      <c r="F352" s="111"/>
    </row>
    <row r="353" spans="1:6">
      <c r="A353" s="109" t="s">
        <v>1061</v>
      </c>
      <c r="B353" s="112" t="s">
        <v>2678</v>
      </c>
      <c r="C353" s="112" t="s">
        <v>2679</v>
      </c>
      <c r="D353" s="110" t="s">
        <v>2598</v>
      </c>
      <c r="E353" s="111"/>
      <c r="F353" s="111"/>
    </row>
    <row r="354" spans="1:6">
      <c r="A354" s="109" t="s">
        <v>1061</v>
      </c>
      <c r="B354" s="112" t="s">
        <v>2680</v>
      </c>
      <c r="C354" s="112" t="s">
        <v>2681</v>
      </c>
      <c r="D354" s="110" t="s">
        <v>2598</v>
      </c>
      <c r="E354" s="111"/>
      <c r="F354" s="111"/>
    </row>
    <row r="355" spans="1:6">
      <c r="A355" s="109" t="s">
        <v>1061</v>
      </c>
      <c r="B355" s="112" t="s">
        <v>2682</v>
      </c>
      <c r="C355" s="112" t="s">
        <v>2683</v>
      </c>
      <c r="D355" s="110" t="s">
        <v>2598</v>
      </c>
      <c r="E355" s="111"/>
      <c r="F355" s="111"/>
    </row>
    <row r="356" spans="1:6">
      <c r="A356" s="109" t="s">
        <v>1061</v>
      </c>
      <c r="B356" s="112" t="s">
        <v>2684</v>
      </c>
      <c r="C356" s="112" t="s">
        <v>2685</v>
      </c>
      <c r="D356" s="110" t="s">
        <v>2598</v>
      </c>
      <c r="E356" s="111"/>
      <c r="F356" s="111"/>
    </row>
    <row r="357" spans="1:6">
      <c r="A357" s="109" t="s">
        <v>1061</v>
      </c>
      <c r="B357" s="112" t="s">
        <v>2686</v>
      </c>
      <c r="C357" s="112" t="s">
        <v>2687</v>
      </c>
      <c r="D357" s="110" t="s">
        <v>2598</v>
      </c>
      <c r="E357" s="111"/>
      <c r="F357" s="111"/>
    </row>
    <row r="358" spans="1:6">
      <c r="A358" s="109" t="s">
        <v>1061</v>
      </c>
      <c r="B358" s="112" t="s">
        <v>2688</v>
      </c>
      <c r="C358" s="112" t="s">
        <v>2689</v>
      </c>
      <c r="D358" s="110" t="s">
        <v>2598</v>
      </c>
      <c r="E358" s="111"/>
      <c r="F358" s="111"/>
    </row>
    <row r="359" spans="1:6">
      <c r="A359" s="109" t="s">
        <v>1061</v>
      </c>
      <c r="B359" s="112" t="s">
        <v>2690</v>
      </c>
      <c r="C359" s="112" t="s">
        <v>2691</v>
      </c>
      <c r="D359" s="110" t="s">
        <v>2598</v>
      </c>
      <c r="E359" s="111"/>
      <c r="F359" s="111"/>
    </row>
    <row r="360" spans="1:6">
      <c r="A360" s="109" t="s">
        <v>1061</v>
      </c>
      <c r="B360" s="112" t="s">
        <v>2692</v>
      </c>
      <c r="C360" s="112" t="s">
        <v>112</v>
      </c>
      <c r="D360" s="110" t="s">
        <v>2599</v>
      </c>
      <c r="E360" s="111"/>
      <c r="F360" s="111"/>
    </row>
    <row r="361" spans="1:6">
      <c r="A361" s="109" t="s">
        <v>1061</v>
      </c>
      <c r="B361" s="112" t="s">
        <v>2693</v>
      </c>
      <c r="C361" s="112" t="s">
        <v>2694</v>
      </c>
      <c r="D361" s="110" t="s">
        <v>2599</v>
      </c>
      <c r="E361" s="111"/>
      <c r="F361" s="111"/>
    </row>
    <row r="362" spans="1:6">
      <c r="A362" s="109" t="s">
        <v>1061</v>
      </c>
      <c r="B362" s="112" t="s">
        <v>2695</v>
      </c>
      <c r="C362" s="112" t="s">
        <v>2696</v>
      </c>
      <c r="D362" s="110" t="s">
        <v>2599</v>
      </c>
      <c r="E362" s="111"/>
      <c r="F362" s="111"/>
    </row>
    <row r="363" spans="1:6">
      <c r="A363" s="109" t="s">
        <v>1061</v>
      </c>
      <c r="B363" s="112" t="s">
        <v>2697</v>
      </c>
      <c r="C363" s="112" t="s">
        <v>2698</v>
      </c>
      <c r="D363" s="110" t="s">
        <v>2599</v>
      </c>
      <c r="E363" s="111"/>
      <c r="F363" s="111"/>
    </row>
    <row r="364" spans="1:6">
      <c r="A364" s="109" t="s">
        <v>1061</v>
      </c>
      <c r="B364" s="112" t="s">
        <v>2699</v>
      </c>
      <c r="C364" s="112" t="s">
        <v>2700</v>
      </c>
      <c r="D364" s="110" t="s">
        <v>2599</v>
      </c>
      <c r="E364" s="111"/>
      <c r="F364" s="111"/>
    </row>
    <row r="365" spans="1:6">
      <c r="A365" s="109" t="s">
        <v>1061</v>
      </c>
      <c r="B365" s="112" t="s">
        <v>2701</v>
      </c>
      <c r="C365" s="112" t="s">
        <v>2702</v>
      </c>
      <c r="D365" s="110" t="s">
        <v>2599</v>
      </c>
      <c r="E365" s="111"/>
      <c r="F365" s="111"/>
    </row>
    <row r="366" spans="1:6">
      <c r="A366" s="109" t="s">
        <v>1061</v>
      </c>
      <c r="B366" s="112" t="s">
        <v>2703</v>
      </c>
      <c r="C366" s="112" t="s">
        <v>2704</v>
      </c>
      <c r="D366" s="110" t="s">
        <v>2599</v>
      </c>
      <c r="E366" s="111"/>
      <c r="F366" s="111"/>
    </row>
    <row r="367" spans="1:6">
      <c r="A367" s="109" t="s">
        <v>1061</v>
      </c>
      <c r="B367" s="112" t="s">
        <v>2705</v>
      </c>
      <c r="C367" s="112" t="s">
        <v>2706</v>
      </c>
      <c r="D367" s="110" t="s">
        <v>2599</v>
      </c>
      <c r="E367" s="111"/>
      <c r="F367" s="111"/>
    </row>
    <row r="368" spans="1:6">
      <c r="A368" s="109" t="s">
        <v>1061</v>
      </c>
      <c r="B368" s="112" t="s">
        <v>2707</v>
      </c>
      <c r="C368" s="112" t="s">
        <v>113</v>
      </c>
      <c r="D368" s="110" t="s">
        <v>2600</v>
      </c>
      <c r="E368" s="111"/>
      <c r="F368" s="111"/>
    </row>
    <row r="369" spans="1:6">
      <c r="A369" s="109" t="s">
        <v>1061</v>
      </c>
      <c r="B369" s="112" t="s">
        <v>2708</v>
      </c>
      <c r="C369" s="112" t="s">
        <v>2709</v>
      </c>
      <c r="D369" s="110" t="s">
        <v>2600</v>
      </c>
      <c r="E369" s="111"/>
      <c r="F369" s="111"/>
    </row>
    <row r="370" spans="1:6">
      <c r="A370" s="109" t="s">
        <v>1061</v>
      </c>
      <c r="B370" s="112" t="s">
        <v>2710</v>
      </c>
      <c r="C370" s="112" t="s">
        <v>2711</v>
      </c>
      <c r="D370" s="110" t="s">
        <v>2600</v>
      </c>
      <c r="E370" s="111"/>
      <c r="F370" s="111"/>
    </row>
    <row r="371" spans="1:6">
      <c r="A371" s="109" t="s">
        <v>1061</v>
      </c>
      <c r="B371" s="112" t="s">
        <v>2712</v>
      </c>
      <c r="C371" s="112" t="s">
        <v>2713</v>
      </c>
      <c r="D371" s="110" t="s">
        <v>2600</v>
      </c>
      <c r="E371" s="111"/>
      <c r="F371" s="111"/>
    </row>
    <row r="372" spans="1:6">
      <c r="A372" s="109" t="s">
        <v>1061</v>
      </c>
      <c r="B372" s="112" t="s">
        <v>2714</v>
      </c>
      <c r="C372" s="112" t="s">
        <v>2715</v>
      </c>
      <c r="D372" s="110" t="s">
        <v>2600</v>
      </c>
      <c r="E372" s="111"/>
      <c r="F372" s="111"/>
    </row>
    <row r="373" spans="1:6">
      <c r="A373" s="109" t="s">
        <v>1061</v>
      </c>
      <c r="B373" s="112" t="s">
        <v>2716</v>
      </c>
      <c r="C373" s="112" t="s">
        <v>2717</v>
      </c>
      <c r="D373" s="110" t="s">
        <v>2600</v>
      </c>
      <c r="E373" s="111"/>
      <c r="F373" s="111"/>
    </row>
    <row r="374" spans="1:6">
      <c r="A374" s="109" t="s">
        <v>1061</v>
      </c>
      <c r="B374" s="112" t="s">
        <v>2718</v>
      </c>
      <c r="C374" s="112" t="s">
        <v>2719</v>
      </c>
      <c r="D374" s="110" t="s">
        <v>2600</v>
      </c>
      <c r="E374" s="111"/>
      <c r="F374" s="111"/>
    </row>
    <row r="375" spans="1:6">
      <c r="A375" s="109" t="s">
        <v>1061</v>
      </c>
      <c r="B375" s="112" t="s">
        <v>2720</v>
      </c>
      <c r="C375" s="112" t="s">
        <v>2721</v>
      </c>
      <c r="D375" s="110" t="s">
        <v>2600</v>
      </c>
      <c r="E375" s="111"/>
      <c r="F375" s="111"/>
    </row>
    <row r="376" spans="1:6">
      <c r="A376" s="109" t="s">
        <v>1061</v>
      </c>
      <c r="B376" s="112" t="s">
        <v>2722</v>
      </c>
      <c r="C376" s="112" t="s">
        <v>2723</v>
      </c>
      <c r="D376" s="110" t="s">
        <v>2600</v>
      </c>
      <c r="E376" s="111"/>
      <c r="F376" s="111"/>
    </row>
    <row r="377" spans="1:6">
      <c r="A377" s="109" t="s">
        <v>1061</v>
      </c>
      <c r="B377" s="112" t="s">
        <v>2724</v>
      </c>
      <c r="C377" s="112" t="s">
        <v>2725</v>
      </c>
      <c r="D377" s="110" t="s">
        <v>2600</v>
      </c>
      <c r="E377" s="111"/>
      <c r="F377" s="111"/>
    </row>
    <row r="378" spans="1:6">
      <c r="A378" s="109" t="s">
        <v>1061</v>
      </c>
      <c r="B378" s="112" t="s">
        <v>2726</v>
      </c>
      <c r="C378" s="112" t="s">
        <v>2727</v>
      </c>
      <c r="D378" s="110" t="s">
        <v>2600</v>
      </c>
      <c r="E378" s="111"/>
      <c r="F378" s="111"/>
    </row>
    <row r="379" spans="1:6">
      <c r="A379" s="109" t="s">
        <v>1061</v>
      </c>
      <c r="B379" s="112" t="s">
        <v>2728</v>
      </c>
      <c r="C379" s="112" t="s">
        <v>2729</v>
      </c>
      <c r="D379" s="110" t="s">
        <v>2600</v>
      </c>
      <c r="E379" s="111"/>
      <c r="F379" s="111"/>
    </row>
    <row r="380" spans="1:6">
      <c r="A380" s="109" t="s">
        <v>1061</v>
      </c>
      <c r="B380" s="112" t="s">
        <v>2730</v>
      </c>
      <c r="C380" s="112" t="s">
        <v>2731</v>
      </c>
      <c r="D380" s="110" t="s">
        <v>2600</v>
      </c>
      <c r="E380" s="111"/>
      <c r="F380" s="111"/>
    </row>
    <row r="381" spans="1:6">
      <c r="A381" s="109" t="s">
        <v>1061</v>
      </c>
      <c r="B381" s="112" t="s">
        <v>2732</v>
      </c>
      <c r="C381" s="112" t="s">
        <v>114</v>
      </c>
      <c r="D381" s="110" t="s">
        <v>2601</v>
      </c>
      <c r="E381" s="111"/>
      <c r="F381" s="111"/>
    </row>
    <row r="382" spans="1:6">
      <c r="A382" s="109" t="s">
        <v>1061</v>
      </c>
      <c r="B382" s="112" t="s">
        <v>2733</v>
      </c>
      <c r="C382" s="112" t="s">
        <v>2734</v>
      </c>
      <c r="D382" s="110" t="s">
        <v>2601</v>
      </c>
      <c r="E382" s="111"/>
      <c r="F382" s="111"/>
    </row>
    <row r="383" spans="1:6">
      <c r="A383" s="109" t="s">
        <v>1061</v>
      </c>
      <c r="B383" s="112" t="s">
        <v>2735</v>
      </c>
      <c r="C383" s="112" t="s">
        <v>2736</v>
      </c>
      <c r="D383" s="110" t="s">
        <v>2601</v>
      </c>
      <c r="E383" s="111"/>
      <c r="F383" s="111"/>
    </row>
    <row r="384" spans="1:6">
      <c r="A384" s="109" t="s">
        <v>1061</v>
      </c>
      <c r="B384" s="112" t="s">
        <v>2737</v>
      </c>
      <c r="C384" s="112" t="s">
        <v>2738</v>
      </c>
      <c r="D384" s="110" t="s">
        <v>2601</v>
      </c>
      <c r="E384" s="111"/>
      <c r="F384" s="111"/>
    </row>
    <row r="385" spans="1:6">
      <c r="A385" s="109" t="s">
        <v>1061</v>
      </c>
      <c r="B385" s="112" t="s">
        <v>2739</v>
      </c>
      <c r="C385" s="112" t="s">
        <v>2740</v>
      </c>
      <c r="D385" s="110" t="s">
        <v>2601</v>
      </c>
      <c r="E385" s="111"/>
      <c r="F385" s="111"/>
    </row>
    <row r="386" spans="1:6">
      <c r="A386" s="109" t="s">
        <v>1061</v>
      </c>
      <c r="B386" s="112" t="s">
        <v>2741</v>
      </c>
      <c r="C386" s="112" t="s">
        <v>2742</v>
      </c>
      <c r="D386" s="110" t="s">
        <v>2601</v>
      </c>
      <c r="E386" s="111"/>
      <c r="F386" s="111"/>
    </row>
    <row r="387" spans="1:6">
      <c r="A387" s="109" t="s">
        <v>1061</v>
      </c>
      <c r="B387" s="112" t="s">
        <v>2743</v>
      </c>
      <c r="C387" s="112" t="s">
        <v>2744</v>
      </c>
      <c r="D387" s="110" t="s">
        <v>2601</v>
      </c>
      <c r="E387" s="111"/>
      <c r="F387" s="111"/>
    </row>
    <row r="388" spans="1:6">
      <c r="A388" s="109" t="s">
        <v>1061</v>
      </c>
      <c r="B388" s="112" t="s">
        <v>2745</v>
      </c>
      <c r="C388" s="112" t="s">
        <v>2746</v>
      </c>
      <c r="D388" s="110" t="s">
        <v>2601</v>
      </c>
      <c r="E388" s="111"/>
      <c r="F388" s="111"/>
    </row>
    <row r="389" spans="1:6">
      <c r="A389" s="109" t="s">
        <v>1061</v>
      </c>
      <c r="B389" s="112" t="s">
        <v>2747</v>
      </c>
      <c r="C389" s="112" t="s">
        <v>2748</v>
      </c>
      <c r="D389" s="110" t="s">
        <v>2601</v>
      </c>
      <c r="E389" s="111"/>
      <c r="F389" s="111"/>
    </row>
    <row r="390" spans="1:6">
      <c r="A390" s="109" t="s">
        <v>1061</v>
      </c>
      <c r="B390" s="112" t="s">
        <v>2749</v>
      </c>
      <c r="C390" s="112" t="s">
        <v>2750</v>
      </c>
      <c r="D390" s="110" t="s">
        <v>2601</v>
      </c>
      <c r="E390" s="111"/>
      <c r="F390" s="111"/>
    </row>
    <row r="391" spans="1:6">
      <c r="A391" s="109" t="s">
        <v>1061</v>
      </c>
      <c r="B391" s="112" t="s">
        <v>2751</v>
      </c>
      <c r="C391" s="112" t="s">
        <v>2752</v>
      </c>
      <c r="D391" s="110" t="s">
        <v>2601</v>
      </c>
      <c r="E391" s="111"/>
      <c r="F391" s="111"/>
    </row>
    <row r="392" spans="1:6">
      <c r="A392" s="109" t="s">
        <v>1061</v>
      </c>
      <c r="B392" s="112" t="s">
        <v>2753</v>
      </c>
      <c r="C392" s="112" t="s">
        <v>2754</v>
      </c>
      <c r="D392" s="110" t="s">
        <v>2601</v>
      </c>
      <c r="E392" s="111"/>
      <c r="F392" s="111"/>
    </row>
    <row r="393" spans="1:6">
      <c r="A393" s="109" t="s">
        <v>1061</v>
      </c>
      <c r="B393" s="112" t="s">
        <v>2755</v>
      </c>
      <c r="C393" s="112" t="s">
        <v>2756</v>
      </c>
      <c r="D393" s="110" t="s">
        <v>2601</v>
      </c>
      <c r="E393" s="111"/>
      <c r="F393" s="111"/>
    </row>
    <row r="394" spans="1:6">
      <c r="A394" s="109" t="s">
        <v>1061</v>
      </c>
      <c r="B394" s="112" t="s">
        <v>2757</v>
      </c>
      <c r="C394" s="112" t="s">
        <v>2758</v>
      </c>
      <c r="D394" s="110" t="s">
        <v>2601</v>
      </c>
      <c r="E394" s="111"/>
      <c r="F394" s="111"/>
    </row>
    <row r="395" spans="1:6">
      <c r="A395" s="109" t="s">
        <v>1061</v>
      </c>
      <c r="B395" s="112" t="s">
        <v>2759</v>
      </c>
      <c r="C395" s="112" t="s">
        <v>2760</v>
      </c>
      <c r="D395" s="110" t="s">
        <v>2601</v>
      </c>
      <c r="E395" s="111"/>
      <c r="F395" s="111"/>
    </row>
    <row r="396" spans="1:6">
      <c r="A396" s="109" t="s">
        <v>1061</v>
      </c>
      <c r="B396" s="112" t="s">
        <v>2761</v>
      </c>
      <c r="C396" s="112" t="s">
        <v>2762</v>
      </c>
      <c r="D396" s="110" t="s">
        <v>2601</v>
      </c>
      <c r="E396" s="111"/>
      <c r="F396" s="111"/>
    </row>
    <row r="397" spans="1:6">
      <c r="A397" s="109" t="s">
        <v>1061</v>
      </c>
      <c r="B397" s="112" t="s">
        <v>2763</v>
      </c>
      <c r="C397" s="112" t="s">
        <v>115</v>
      </c>
      <c r="D397" s="110" t="s">
        <v>2602</v>
      </c>
      <c r="E397" s="111"/>
      <c r="F397" s="111"/>
    </row>
    <row r="398" spans="1:6">
      <c r="A398" s="109" t="s">
        <v>1061</v>
      </c>
      <c r="B398" s="112" t="s">
        <v>2764</v>
      </c>
      <c r="C398" s="112" t="s">
        <v>2765</v>
      </c>
      <c r="D398" s="110" t="s">
        <v>2602</v>
      </c>
      <c r="E398" s="111"/>
      <c r="F398" s="111"/>
    </row>
    <row r="399" spans="1:6">
      <c r="A399" s="109" t="s">
        <v>1061</v>
      </c>
      <c r="B399" s="112" t="s">
        <v>2766</v>
      </c>
      <c r="C399" s="112" t="s">
        <v>2767</v>
      </c>
      <c r="D399" s="110" t="s">
        <v>2602</v>
      </c>
      <c r="E399" s="111"/>
      <c r="F399" s="111"/>
    </row>
    <row r="400" spans="1:6">
      <c r="A400" s="109" t="s">
        <v>1061</v>
      </c>
      <c r="B400" s="112" t="s">
        <v>2768</v>
      </c>
      <c r="C400" s="112" t="s">
        <v>2769</v>
      </c>
      <c r="D400" s="110" t="s">
        <v>2602</v>
      </c>
      <c r="E400" s="111"/>
      <c r="F400" s="111"/>
    </row>
    <row r="401" spans="1:6">
      <c r="A401" s="109" t="s">
        <v>1061</v>
      </c>
      <c r="B401" s="112" t="s">
        <v>2770</v>
      </c>
      <c r="C401" s="112" t="s">
        <v>2771</v>
      </c>
      <c r="D401" s="110" t="s">
        <v>2602</v>
      </c>
      <c r="E401" s="111"/>
      <c r="F401" s="111"/>
    </row>
    <row r="402" spans="1:6">
      <c r="A402" s="109" t="s">
        <v>1061</v>
      </c>
      <c r="B402" s="112" t="s">
        <v>2772</v>
      </c>
      <c r="C402" s="112" t="s">
        <v>2773</v>
      </c>
      <c r="D402" s="110" t="s">
        <v>2602</v>
      </c>
      <c r="E402" s="111"/>
      <c r="F402" s="111"/>
    </row>
    <row r="403" spans="1:6">
      <c r="A403" s="109" t="s">
        <v>1061</v>
      </c>
      <c r="B403" s="112" t="s">
        <v>2774</v>
      </c>
      <c r="C403" s="112" t="s">
        <v>2775</v>
      </c>
      <c r="D403" s="110" t="s">
        <v>2602</v>
      </c>
      <c r="E403" s="111"/>
      <c r="F403" s="111"/>
    </row>
    <row r="404" spans="1:6">
      <c r="A404" s="109" t="s">
        <v>1061</v>
      </c>
      <c r="B404" s="112" t="s">
        <v>2776</v>
      </c>
      <c r="C404" s="112" t="s">
        <v>2777</v>
      </c>
      <c r="D404" s="110" t="s">
        <v>2602</v>
      </c>
      <c r="E404" s="111"/>
      <c r="F404" s="111"/>
    </row>
    <row r="405" spans="1:6">
      <c r="A405" s="109" t="s">
        <v>1061</v>
      </c>
      <c r="B405" s="112" t="s">
        <v>2778</v>
      </c>
      <c r="C405" s="112" t="s">
        <v>2779</v>
      </c>
      <c r="D405" s="110" t="s">
        <v>2602</v>
      </c>
      <c r="E405" s="111"/>
      <c r="F405" s="111"/>
    </row>
    <row r="406" spans="1:6">
      <c r="A406" s="109" t="s">
        <v>1061</v>
      </c>
      <c r="B406" s="112" t="s">
        <v>2780</v>
      </c>
      <c r="C406" s="112" t="s">
        <v>2604</v>
      </c>
      <c r="D406" s="110" t="s">
        <v>2603</v>
      </c>
      <c r="E406" s="111"/>
      <c r="F406" s="111"/>
    </row>
    <row r="407" spans="1:6">
      <c r="A407" s="109" t="s">
        <v>1061</v>
      </c>
      <c r="B407" s="112" t="s">
        <v>2781</v>
      </c>
      <c r="C407" s="112" t="s">
        <v>2782</v>
      </c>
      <c r="D407" s="110" t="s">
        <v>2603</v>
      </c>
      <c r="E407" s="111"/>
      <c r="F407" s="111"/>
    </row>
    <row r="408" spans="1:6">
      <c r="A408" s="109" t="s">
        <v>1061</v>
      </c>
      <c r="B408" s="112" t="s">
        <v>2783</v>
      </c>
      <c r="C408" s="112" t="s">
        <v>2784</v>
      </c>
      <c r="D408" s="110" t="s">
        <v>2603</v>
      </c>
      <c r="E408" s="111"/>
      <c r="F408" s="111"/>
    </row>
    <row r="409" spans="1:6">
      <c r="A409" s="109" t="s">
        <v>1061</v>
      </c>
      <c r="B409" s="112" t="s">
        <v>2785</v>
      </c>
      <c r="C409" s="112" t="s">
        <v>2786</v>
      </c>
      <c r="D409" s="110" t="s">
        <v>2603</v>
      </c>
      <c r="E409" s="111"/>
      <c r="F409" s="111"/>
    </row>
    <row r="410" spans="1:6">
      <c r="A410" s="109" t="s">
        <v>1061</v>
      </c>
      <c r="B410" s="112" t="s">
        <v>2787</v>
      </c>
      <c r="C410" s="112" t="s">
        <v>2788</v>
      </c>
      <c r="D410" s="110" t="s">
        <v>2603</v>
      </c>
      <c r="E410" s="111"/>
      <c r="F410" s="111"/>
    </row>
    <row r="411" spans="1:6">
      <c r="A411" s="109" t="s">
        <v>1061</v>
      </c>
      <c r="B411" s="112" t="s">
        <v>2789</v>
      </c>
      <c r="C411" s="112" t="s">
        <v>2790</v>
      </c>
      <c r="D411" s="110" t="s">
        <v>2603</v>
      </c>
      <c r="E411" s="111"/>
      <c r="F411" s="111"/>
    </row>
    <row r="412" spans="1:6">
      <c r="A412" s="109" t="s">
        <v>1061</v>
      </c>
      <c r="B412" s="112" t="s">
        <v>2791</v>
      </c>
      <c r="C412" s="112" t="s">
        <v>2606</v>
      </c>
      <c r="D412" s="110" t="s">
        <v>2605</v>
      </c>
      <c r="E412" s="111"/>
      <c r="F412" s="111"/>
    </row>
    <row r="413" spans="1:6">
      <c r="A413" s="109" t="s">
        <v>1061</v>
      </c>
      <c r="B413" s="112" t="s">
        <v>2792</v>
      </c>
      <c r="C413" s="112" t="s">
        <v>2793</v>
      </c>
      <c r="D413" s="110" t="s">
        <v>2605</v>
      </c>
      <c r="E413" s="111"/>
      <c r="F413" s="111"/>
    </row>
    <row r="414" spans="1:6">
      <c r="A414" s="109" t="s">
        <v>1061</v>
      </c>
      <c r="B414" s="112" t="s">
        <v>2794</v>
      </c>
      <c r="C414" s="112" t="s">
        <v>2795</v>
      </c>
      <c r="D414" s="110" t="s">
        <v>2605</v>
      </c>
      <c r="E414" s="111"/>
      <c r="F414" s="111"/>
    </row>
    <row r="415" spans="1:6">
      <c r="A415" s="109" t="s">
        <v>1061</v>
      </c>
      <c r="B415" s="112" t="s">
        <v>2796</v>
      </c>
      <c r="C415" s="112" t="s">
        <v>2797</v>
      </c>
      <c r="D415" s="110" t="s">
        <v>2605</v>
      </c>
      <c r="E415" s="111"/>
      <c r="F415" s="111"/>
    </row>
    <row r="416" spans="1:6">
      <c r="A416" s="109" t="s">
        <v>1061</v>
      </c>
      <c r="B416" s="112" t="s">
        <v>2798</v>
      </c>
      <c r="C416" s="112" t="s">
        <v>2799</v>
      </c>
      <c r="D416" s="110" t="s">
        <v>2605</v>
      </c>
      <c r="E416" s="111"/>
      <c r="F416" s="111"/>
    </row>
    <row r="417" spans="1:6">
      <c r="A417" s="109" t="s">
        <v>1061</v>
      </c>
      <c r="B417" s="112" t="s">
        <v>2800</v>
      </c>
      <c r="C417" s="112" t="s">
        <v>2801</v>
      </c>
      <c r="D417" s="110" t="s">
        <v>2605</v>
      </c>
      <c r="E417" s="111"/>
      <c r="F417" s="111"/>
    </row>
    <row r="418" spans="1:6">
      <c r="A418" s="109" t="s">
        <v>1061</v>
      </c>
      <c r="B418" s="112" t="s">
        <v>2802</v>
      </c>
      <c r="C418" s="112" t="s">
        <v>2608</v>
      </c>
      <c r="D418" s="110" t="s">
        <v>2607</v>
      </c>
      <c r="E418" s="111"/>
      <c r="F418" s="111"/>
    </row>
    <row r="419" spans="1:6">
      <c r="A419" s="109" t="s">
        <v>1061</v>
      </c>
      <c r="B419" s="112" t="s">
        <v>2803</v>
      </c>
      <c r="C419" s="112" t="s">
        <v>2804</v>
      </c>
      <c r="D419" s="110" t="s">
        <v>2607</v>
      </c>
      <c r="E419" s="111"/>
      <c r="F419" s="111"/>
    </row>
    <row r="420" spans="1:6">
      <c r="A420" s="109" t="s">
        <v>1061</v>
      </c>
      <c r="B420" s="112" t="s">
        <v>2805</v>
      </c>
      <c r="C420" s="112" t="s">
        <v>2806</v>
      </c>
      <c r="D420" s="110" t="s">
        <v>2607</v>
      </c>
      <c r="E420" s="111"/>
      <c r="F420" s="111"/>
    </row>
    <row r="421" spans="1:6">
      <c r="A421" s="109" t="s">
        <v>1061</v>
      </c>
      <c r="B421" s="112" t="s">
        <v>2807</v>
      </c>
      <c r="C421" s="112" t="s">
        <v>2808</v>
      </c>
      <c r="D421" s="110" t="s">
        <v>2607</v>
      </c>
      <c r="E421" s="111"/>
      <c r="F421" s="111"/>
    </row>
    <row r="422" spans="1:6">
      <c r="A422" s="109" t="s">
        <v>1061</v>
      </c>
      <c r="B422" s="112" t="s">
        <v>2809</v>
      </c>
      <c r="C422" s="112" t="s">
        <v>2810</v>
      </c>
      <c r="D422" s="110" t="s">
        <v>2607</v>
      </c>
      <c r="E422" s="111"/>
      <c r="F422" s="111"/>
    </row>
    <row r="423" spans="1:6">
      <c r="A423" s="109" t="s">
        <v>1061</v>
      </c>
      <c r="B423" s="112" t="s">
        <v>2811</v>
      </c>
      <c r="C423" s="112" t="s">
        <v>2812</v>
      </c>
      <c r="D423" s="110" t="s">
        <v>2607</v>
      </c>
      <c r="E423" s="111"/>
      <c r="F423" s="111"/>
    </row>
    <row r="424" spans="1:6">
      <c r="A424" s="109" t="s">
        <v>1061</v>
      </c>
      <c r="B424" s="112" t="s">
        <v>2813</v>
      </c>
      <c r="C424" s="112" t="s">
        <v>2258</v>
      </c>
      <c r="D424" s="110" t="s">
        <v>2609</v>
      </c>
      <c r="E424" s="111"/>
      <c r="F424" s="111"/>
    </row>
    <row r="425" spans="1:6">
      <c r="A425" s="109" t="s">
        <v>1061</v>
      </c>
      <c r="B425" s="112" t="s">
        <v>2814</v>
      </c>
      <c r="C425" s="112" t="s">
        <v>2815</v>
      </c>
      <c r="D425" s="110" t="s">
        <v>2609</v>
      </c>
      <c r="E425" s="111"/>
      <c r="F425" s="111"/>
    </row>
    <row r="426" spans="1:6">
      <c r="A426" s="109" t="s">
        <v>1061</v>
      </c>
      <c r="B426" s="112" t="s">
        <v>2816</v>
      </c>
      <c r="C426" s="112" t="s">
        <v>2817</v>
      </c>
      <c r="D426" s="110" t="s">
        <v>2609</v>
      </c>
      <c r="E426" s="111"/>
      <c r="F426" s="111"/>
    </row>
    <row r="427" spans="1:6">
      <c r="A427" s="109" t="s">
        <v>1061</v>
      </c>
      <c r="B427" s="112" t="s">
        <v>2818</v>
      </c>
      <c r="C427" s="112" t="s">
        <v>2819</v>
      </c>
      <c r="D427" s="110" t="s">
        <v>2609</v>
      </c>
      <c r="E427" s="111"/>
      <c r="F427" s="111"/>
    </row>
    <row r="428" spans="1:6">
      <c r="A428" s="109" t="s">
        <v>1061</v>
      </c>
      <c r="B428" s="112" t="s">
        <v>2820</v>
      </c>
      <c r="C428" s="112" t="s">
        <v>2821</v>
      </c>
      <c r="D428" s="110" t="s">
        <v>2609</v>
      </c>
      <c r="E428" s="111"/>
      <c r="F428" s="111"/>
    </row>
    <row r="429" spans="1:6">
      <c r="A429" s="109" t="s">
        <v>1061</v>
      </c>
      <c r="B429" s="112" t="s">
        <v>2822</v>
      </c>
      <c r="C429" s="112" t="s">
        <v>2823</v>
      </c>
      <c r="D429" s="110" t="s">
        <v>2609</v>
      </c>
      <c r="E429" s="111"/>
      <c r="F429" s="111"/>
    </row>
    <row r="430" spans="1:6">
      <c r="A430" s="109" t="s">
        <v>1061</v>
      </c>
      <c r="B430" s="112" t="s">
        <v>2824</v>
      </c>
      <c r="C430" s="112" t="s">
        <v>2611</v>
      </c>
      <c r="D430" s="110" t="s">
        <v>2610</v>
      </c>
      <c r="E430" s="111"/>
      <c r="F430" s="111"/>
    </row>
    <row r="431" spans="1:6">
      <c r="A431" s="109" t="s">
        <v>1061</v>
      </c>
      <c r="B431" s="112" t="s">
        <v>2825</v>
      </c>
      <c r="C431" s="112" t="s">
        <v>2826</v>
      </c>
      <c r="D431" s="110" t="s">
        <v>2610</v>
      </c>
      <c r="E431" s="111"/>
      <c r="F431" s="111"/>
    </row>
    <row r="432" spans="1:6">
      <c r="A432" s="109" t="s">
        <v>1061</v>
      </c>
      <c r="B432" s="112" t="s">
        <v>2827</v>
      </c>
      <c r="C432" s="112" t="s">
        <v>2828</v>
      </c>
      <c r="D432" s="110" t="s">
        <v>2610</v>
      </c>
      <c r="E432" s="111"/>
      <c r="F432" s="111"/>
    </row>
    <row r="433" spans="1:6">
      <c r="A433" s="109" t="s">
        <v>1061</v>
      </c>
      <c r="B433" s="112" t="s">
        <v>2829</v>
      </c>
      <c r="C433" s="112" t="s">
        <v>2830</v>
      </c>
      <c r="D433" s="110" t="s">
        <v>2610</v>
      </c>
      <c r="E433" s="111"/>
      <c r="F433" s="111"/>
    </row>
    <row r="434" spans="1:6">
      <c r="A434" s="109" t="s">
        <v>1061</v>
      </c>
      <c r="B434" s="112" t="s">
        <v>2831</v>
      </c>
      <c r="C434" s="112" t="s">
        <v>2832</v>
      </c>
      <c r="D434" s="110" t="s">
        <v>2610</v>
      </c>
      <c r="E434" s="111"/>
      <c r="F434" s="111"/>
    </row>
    <row r="435" spans="1:6">
      <c r="A435" s="109" t="s">
        <v>1061</v>
      </c>
      <c r="B435" s="112" t="s">
        <v>2833</v>
      </c>
      <c r="C435" s="112" t="s">
        <v>2834</v>
      </c>
      <c r="D435" s="110" t="s">
        <v>2610</v>
      </c>
      <c r="E435" s="111"/>
      <c r="F435" s="111"/>
    </row>
    <row r="436" spans="1:6">
      <c r="A436" s="109" t="s">
        <v>1061</v>
      </c>
      <c r="B436" s="112" t="s">
        <v>2835</v>
      </c>
      <c r="C436" s="112" t="s">
        <v>2266</v>
      </c>
      <c r="D436" s="110" t="s">
        <v>2612</v>
      </c>
      <c r="E436" s="111"/>
      <c r="F436" s="111"/>
    </row>
    <row r="437" spans="1:6">
      <c r="A437" s="109" t="s">
        <v>1061</v>
      </c>
      <c r="B437" s="112" t="s">
        <v>2836</v>
      </c>
      <c r="C437" s="112" t="s">
        <v>2837</v>
      </c>
      <c r="D437" s="110" t="s">
        <v>2612</v>
      </c>
      <c r="E437" s="111"/>
      <c r="F437" s="111"/>
    </row>
    <row r="438" spans="1:6">
      <c r="A438" s="109" t="s">
        <v>1061</v>
      </c>
      <c r="B438" s="112" t="s">
        <v>2838</v>
      </c>
      <c r="C438" s="112" t="s">
        <v>2839</v>
      </c>
      <c r="D438" s="110" t="s">
        <v>2612</v>
      </c>
      <c r="E438" s="111"/>
      <c r="F438" s="111"/>
    </row>
    <row r="439" spans="1:6">
      <c r="A439" s="109" t="s">
        <v>1061</v>
      </c>
      <c r="B439" s="112" t="s">
        <v>2840</v>
      </c>
      <c r="C439" s="112" t="s">
        <v>2841</v>
      </c>
      <c r="D439" s="110" t="s">
        <v>2612</v>
      </c>
      <c r="E439" s="111"/>
      <c r="F439" s="111"/>
    </row>
    <row r="440" spans="1:6">
      <c r="A440" s="109" t="s">
        <v>1061</v>
      </c>
      <c r="B440" s="112" t="s">
        <v>2842</v>
      </c>
      <c r="C440" s="112" t="s">
        <v>2843</v>
      </c>
      <c r="D440" s="110" t="s">
        <v>2612</v>
      </c>
      <c r="E440" s="111"/>
      <c r="F440" s="111"/>
    </row>
    <row r="441" spans="1:6">
      <c r="A441" s="109" t="s">
        <v>1061</v>
      </c>
      <c r="B441" s="112" t="s">
        <v>2844</v>
      </c>
      <c r="C441" s="112" t="s">
        <v>2845</v>
      </c>
      <c r="D441" s="110" t="s">
        <v>2612</v>
      </c>
      <c r="E441" s="111"/>
      <c r="F441" s="111"/>
    </row>
    <row r="442" spans="1:6">
      <c r="A442" s="109" t="s">
        <v>1061</v>
      </c>
      <c r="B442" s="112" t="s">
        <v>2846</v>
      </c>
      <c r="C442" s="112" t="s">
        <v>2614</v>
      </c>
      <c r="D442" s="110" t="s">
        <v>2613</v>
      </c>
      <c r="E442" s="111"/>
      <c r="F442" s="111"/>
    </row>
    <row r="443" spans="1:6">
      <c r="A443" s="109" t="s">
        <v>1061</v>
      </c>
      <c r="B443" s="112" t="s">
        <v>2847</v>
      </c>
      <c r="C443" s="112" t="s">
        <v>2848</v>
      </c>
      <c r="D443" s="110" t="s">
        <v>2613</v>
      </c>
      <c r="E443" s="111"/>
      <c r="F443" s="111"/>
    </row>
    <row r="444" spans="1:6">
      <c r="A444" s="109" t="s">
        <v>1061</v>
      </c>
      <c r="B444" s="112" t="s">
        <v>2849</v>
      </c>
      <c r="C444" s="112" t="s">
        <v>2850</v>
      </c>
      <c r="D444" s="110" t="s">
        <v>2613</v>
      </c>
      <c r="E444" s="111"/>
      <c r="F444" s="111"/>
    </row>
    <row r="445" spans="1:6">
      <c r="A445" s="109" t="s">
        <v>1061</v>
      </c>
      <c r="B445" s="112" t="s">
        <v>2851</v>
      </c>
      <c r="C445" s="112" t="s">
        <v>2852</v>
      </c>
      <c r="D445" s="110" t="s">
        <v>2613</v>
      </c>
      <c r="E445" s="111"/>
      <c r="F445" s="111"/>
    </row>
    <row r="446" spans="1:6">
      <c r="A446" s="109" t="s">
        <v>1061</v>
      </c>
      <c r="B446" s="112" t="s">
        <v>2853</v>
      </c>
      <c r="C446" s="112" t="s">
        <v>2854</v>
      </c>
      <c r="D446" s="110" t="s">
        <v>2613</v>
      </c>
      <c r="E446" s="111"/>
      <c r="F446" s="111"/>
    </row>
    <row r="447" spans="1:6">
      <c r="A447" s="109" t="s">
        <v>1061</v>
      </c>
      <c r="B447" s="112" t="s">
        <v>2855</v>
      </c>
      <c r="C447" s="112" t="s">
        <v>2856</v>
      </c>
      <c r="D447" s="110" t="s">
        <v>2613</v>
      </c>
      <c r="E447" s="111"/>
      <c r="F447" s="111"/>
    </row>
    <row r="448" spans="1:6">
      <c r="A448" s="109" t="s">
        <v>1061</v>
      </c>
      <c r="B448" s="112" t="s">
        <v>2857</v>
      </c>
      <c r="C448" s="112" t="s">
        <v>2858</v>
      </c>
      <c r="D448" s="110" t="s">
        <v>2613</v>
      </c>
      <c r="E448" s="111"/>
      <c r="F448" s="111"/>
    </row>
    <row r="449" spans="1:6">
      <c r="A449" s="109" t="s">
        <v>1061</v>
      </c>
      <c r="B449" s="112" t="s">
        <v>2859</v>
      </c>
      <c r="C449" s="112" t="s">
        <v>2860</v>
      </c>
      <c r="D449" s="110" t="s">
        <v>2613</v>
      </c>
      <c r="E449" s="111"/>
      <c r="F449" s="111"/>
    </row>
    <row r="450" spans="1:6">
      <c r="A450" s="109" t="s">
        <v>1061</v>
      </c>
      <c r="B450" s="112" t="s">
        <v>2861</v>
      </c>
      <c r="C450" s="112" t="s">
        <v>2862</v>
      </c>
      <c r="D450" s="110" t="s">
        <v>2613</v>
      </c>
      <c r="E450" s="111"/>
      <c r="F450" s="111"/>
    </row>
    <row r="451" spans="1:6">
      <c r="A451" s="109" t="s">
        <v>1061</v>
      </c>
      <c r="B451" s="112" t="s">
        <v>2863</v>
      </c>
      <c r="C451" s="112" t="s">
        <v>2864</v>
      </c>
      <c r="D451" s="110" t="s">
        <v>2613</v>
      </c>
      <c r="E451" s="111"/>
      <c r="F451" s="111"/>
    </row>
    <row r="452" spans="1:6">
      <c r="A452" s="109" t="s">
        <v>1061</v>
      </c>
      <c r="B452" s="112" t="s">
        <v>2865</v>
      </c>
      <c r="C452" s="112" t="s">
        <v>2616</v>
      </c>
      <c r="D452" s="110" t="s">
        <v>2615</v>
      </c>
      <c r="E452" s="111"/>
      <c r="F452" s="111"/>
    </row>
    <row r="453" spans="1:6">
      <c r="A453" s="109" t="s">
        <v>1061</v>
      </c>
      <c r="B453" s="112" t="s">
        <v>2866</v>
      </c>
      <c r="C453" s="112" t="s">
        <v>2867</v>
      </c>
      <c r="D453" s="110" t="s">
        <v>2615</v>
      </c>
      <c r="E453" s="111"/>
      <c r="F453" s="111"/>
    </row>
    <row r="454" spans="1:6">
      <c r="A454" s="109" t="s">
        <v>1061</v>
      </c>
      <c r="B454" s="112" t="s">
        <v>2868</v>
      </c>
      <c r="C454" s="112" t="s">
        <v>2869</v>
      </c>
      <c r="D454" s="110" t="s">
        <v>2615</v>
      </c>
      <c r="E454" s="111"/>
      <c r="F454" s="111"/>
    </row>
    <row r="455" spans="1:6">
      <c r="A455" s="109" t="s">
        <v>1061</v>
      </c>
      <c r="B455" s="112" t="s">
        <v>2870</v>
      </c>
      <c r="C455" s="112" t="s">
        <v>2871</v>
      </c>
      <c r="D455" s="110" t="s">
        <v>2615</v>
      </c>
      <c r="E455" s="111"/>
      <c r="F455" s="111"/>
    </row>
    <row r="456" spans="1:6">
      <c r="A456" s="109" t="s">
        <v>1061</v>
      </c>
      <c r="B456" s="112" t="s">
        <v>2872</v>
      </c>
      <c r="C456" s="112" t="s">
        <v>2873</v>
      </c>
      <c r="D456" s="110" t="s">
        <v>2615</v>
      </c>
      <c r="E456" s="111"/>
      <c r="F456" s="111"/>
    </row>
    <row r="457" spans="1:6">
      <c r="A457" s="109" t="s">
        <v>1061</v>
      </c>
      <c r="B457" s="112" t="s">
        <v>2874</v>
      </c>
      <c r="C457" s="112" t="s">
        <v>2875</v>
      </c>
      <c r="D457" s="110" t="s">
        <v>2615</v>
      </c>
      <c r="E457" s="111"/>
      <c r="F457" s="111"/>
    </row>
    <row r="458" spans="1:6">
      <c r="A458" s="109" t="s">
        <v>1061</v>
      </c>
      <c r="B458" s="112" t="s">
        <v>2876</v>
      </c>
      <c r="C458" s="112" t="s">
        <v>2877</v>
      </c>
      <c r="D458" s="110" t="s">
        <v>2615</v>
      </c>
      <c r="E458" s="111"/>
      <c r="F458" s="111"/>
    </row>
    <row r="459" spans="1:6">
      <c r="A459" s="109" t="s">
        <v>1061</v>
      </c>
      <c r="B459" s="112" t="s">
        <v>2878</v>
      </c>
      <c r="C459" s="112" t="s">
        <v>2879</v>
      </c>
      <c r="D459" s="110" t="s">
        <v>2615</v>
      </c>
      <c r="E459" s="111"/>
      <c r="F459" s="111"/>
    </row>
    <row r="460" spans="1:6">
      <c r="A460" s="109" t="s">
        <v>1061</v>
      </c>
      <c r="B460" s="112" t="s">
        <v>2880</v>
      </c>
      <c r="C460" s="112" t="s">
        <v>2618</v>
      </c>
      <c r="D460" s="110" t="s">
        <v>2617</v>
      </c>
      <c r="E460" s="111"/>
      <c r="F460" s="111"/>
    </row>
    <row r="461" spans="1:6">
      <c r="A461" s="109" t="s">
        <v>1061</v>
      </c>
      <c r="B461" s="112" t="s">
        <v>2881</v>
      </c>
      <c r="C461" s="112" t="s">
        <v>2882</v>
      </c>
      <c r="D461" s="110" t="s">
        <v>2617</v>
      </c>
      <c r="E461" s="111"/>
      <c r="F461" s="111"/>
    </row>
    <row r="462" spans="1:6">
      <c r="A462" s="109" t="s">
        <v>1061</v>
      </c>
      <c r="B462" s="112" t="s">
        <v>2883</v>
      </c>
      <c r="C462" s="112" t="s">
        <v>2884</v>
      </c>
      <c r="D462" s="110" t="s">
        <v>2617</v>
      </c>
      <c r="E462" s="111"/>
      <c r="F462" s="111"/>
    </row>
    <row r="463" spans="1:6">
      <c r="A463" s="109" t="s">
        <v>1061</v>
      </c>
      <c r="B463" s="112" t="s">
        <v>2885</v>
      </c>
      <c r="C463" s="112" t="s">
        <v>2886</v>
      </c>
      <c r="D463" s="110" t="s">
        <v>2617</v>
      </c>
      <c r="E463" s="111"/>
      <c r="F463" s="111"/>
    </row>
    <row r="464" spans="1:6">
      <c r="A464" s="109" t="s">
        <v>1061</v>
      </c>
      <c r="B464" s="112" t="s">
        <v>2887</v>
      </c>
      <c r="C464" s="112" t="s">
        <v>2888</v>
      </c>
      <c r="D464" s="110" t="s">
        <v>2617</v>
      </c>
      <c r="E464" s="111"/>
      <c r="F464" s="111"/>
    </row>
    <row r="465" spans="1:6">
      <c r="A465" s="109" t="s">
        <v>1061</v>
      </c>
      <c r="B465" s="112" t="s">
        <v>2889</v>
      </c>
      <c r="C465" s="112" t="s">
        <v>2890</v>
      </c>
      <c r="D465" s="110" t="s">
        <v>2617</v>
      </c>
      <c r="E465" s="111"/>
      <c r="F465" s="111"/>
    </row>
    <row r="466" spans="1:6">
      <c r="A466" s="109" t="s">
        <v>1061</v>
      </c>
      <c r="B466" s="112" t="s">
        <v>2891</v>
      </c>
      <c r="C466" s="112" t="s">
        <v>2892</v>
      </c>
      <c r="D466" s="110" t="s">
        <v>2617</v>
      </c>
      <c r="E466" s="111"/>
      <c r="F466" s="111"/>
    </row>
    <row r="467" spans="1:6">
      <c r="A467" s="109" t="s">
        <v>1061</v>
      </c>
      <c r="B467" s="112" t="s">
        <v>2893</v>
      </c>
      <c r="C467" s="112" t="s">
        <v>2620</v>
      </c>
      <c r="D467" s="110" t="s">
        <v>2619</v>
      </c>
      <c r="E467" s="111"/>
      <c r="F467" s="111"/>
    </row>
    <row r="468" spans="1:6">
      <c r="A468" s="109" t="s">
        <v>1061</v>
      </c>
      <c r="B468" s="112" t="s">
        <v>2894</v>
      </c>
      <c r="C468" s="112" t="s">
        <v>2895</v>
      </c>
      <c r="D468" s="110" t="s">
        <v>2619</v>
      </c>
      <c r="E468" s="111"/>
      <c r="F468" s="111"/>
    </row>
    <row r="469" spans="1:6">
      <c r="A469" s="109" t="s">
        <v>1061</v>
      </c>
      <c r="B469" s="112" t="s">
        <v>2896</v>
      </c>
      <c r="C469" s="112" t="s">
        <v>2897</v>
      </c>
      <c r="D469" s="110" t="s">
        <v>2619</v>
      </c>
      <c r="E469" s="111"/>
      <c r="F469" s="111"/>
    </row>
    <row r="470" spans="1:6">
      <c r="A470" s="109" t="s">
        <v>1061</v>
      </c>
      <c r="B470" s="112" t="s">
        <v>2898</v>
      </c>
      <c r="C470" s="112" t="s">
        <v>2899</v>
      </c>
      <c r="D470" s="110" t="s">
        <v>2619</v>
      </c>
      <c r="E470" s="111"/>
      <c r="F470" s="111"/>
    </row>
    <row r="471" spans="1:6">
      <c r="A471" s="109" t="s">
        <v>1061</v>
      </c>
      <c r="B471" s="112" t="s">
        <v>2900</v>
      </c>
      <c r="C471" s="112" t="s">
        <v>2901</v>
      </c>
      <c r="D471" s="110" t="s">
        <v>2619</v>
      </c>
      <c r="E471" s="111"/>
      <c r="F471" s="111"/>
    </row>
    <row r="472" spans="1:6">
      <c r="A472" s="109" t="s">
        <v>1061</v>
      </c>
      <c r="B472" s="112" t="s">
        <v>2902</v>
      </c>
      <c r="C472" s="112" t="s">
        <v>2903</v>
      </c>
      <c r="D472" s="110" t="s">
        <v>2619</v>
      </c>
      <c r="E472" s="111"/>
      <c r="F472" s="111"/>
    </row>
    <row r="473" spans="1:6">
      <c r="A473" s="109" t="s">
        <v>1061</v>
      </c>
      <c r="B473" s="112" t="s">
        <v>2904</v>
      </c>
      <c r="C473" s="112" t="s">
        <v>2622</v>
      </c>
      <c r="D473" s="110" t="s">
        <v>2621</v>
      </c>
      <c r="E473" s="111"/>
      <c r="F473" s="111"/>
    </row>
    <row r="474" spans="1:6">
      <c r="A474" s="109" t="s">
        <v>1061</v>
      </c>
      <c r="B474" s="112" t="s">
        <v>2905</v>
      </c>
      <c r="C474" s="112" t="s">
        <v>2261</v>
      </c>
      <c r="D474" s="110" t="s">
        <v>2621</v>
      </c>
      <c r="E474" s="111"/>
      <c r="F474" s="111"/>
    </row>
    <row r="475" spans="1:6">
      <c r="A475" s="109" t="s">
        <v>1061</v>
      </c>
      <c r="B475" s="112" t="s">
        <v>2906</v>
      </c>
      <c r="C475" s="112" t="s">
        <v>2251</v>
      </c>
      <c r="D475" s="110" t="s">
        <v>2621</v>
      </c>
      <c r="E475" s="111"/>
      <c r="F475" s="111"/>
    </row>
    <row r="476" spans="1:6">
      <c r="A476" s="109" t="s">
        <v>1061</v>
      </c>
      <c r="B476" s="112" t="s">
        <v>2907</v>
      </c>
      <c r="C476" s="112" t="s">
        <v>2908</v>
      </c>
      <c r="D476" s="110" t="s">
        <v>2621</v>
      </c>
      <c r="E476" s="111"/>
      <c r="F476" s="111"/>
    </row>
    <row r="477" spans="1:6">
      <c r="A477" s="109" t="s">
        <v>1061</v>
      </c>
      <c r="B477" s="112" t="s">
        <v>2909</v>
      </c>
      <c r="C477" s="112" t="s">
        <v>2910</v>
      </c>
      <c r="D477" s="110" t="s">
        <v>2621</v>
      </c>
      <c r="E477" s="111"/>
      <c r="F477" s="111"/>
    </row>
    <row r="478" spans="1:6">
      <c r="A478" s="109" t="s">
        <v>1061</v>
      </c>
      <c r="B478" s="112" t="s">
        <v>2911</v>
      </c>
      <c r="C478" s="112" t="s">
        <v>2912</v>
      </c>
      <c r="D478" s="110" t="s">
        <v>2621</v>
      </c>
      <c r="E478" s="111"/>
      <c r="F478" s="111"/>
    </row>
    <row r="479" spans="1:6">
      <c r="A479" s="109" t="s">
        <v>1061</v>
      </c>
      <c r="B479" s="112" t="s">
        <v>2913</v>
      </c>
      <c r="C479" s="112" t="s">
        <v>2914</v>
      </c>
      <c r="D479" s="110" t="s">
        <v>2621</v>
      </c>
      <c r="E479" s="111"/>
      <c r="F479" s="111"/>
    </row>
    <row r="480" spans="1:6">
      <c r="A480" s="109" t="s">
        <v>1061</v>
      </c>
      <c r="B480" s="112" t="s">
        <v>2915</v>
      </c>
      <c r="C480" s="112" t="s">
        <v>2916</v>
      </c>
      <c r="D480" s="110" t="s">
        <v>2621</v>
      </c>
      <c r="E480" s="111"/>
      <c r="F480" s="111"/>
    </row>
    <row r="481" spans="1:6">
      <c r="A481" s="109" t="s">
        <v>1061</v>
      </c>
      <c r="B481" s="112" t="s">
        <v>2917</v>
      </c>
      <c r="C481" s="112" t="s">
        <v>2918</v>
      </c>
      <c r="D481" s="110" t="s">
        <v>2621</v>
      </c>
      <c r="E481" s="111"/>
      <c r="F481" s="111"/>
    </row>
    <row r="482" spans="1:6" ht="13.5" thickBot="1">
      <c r="A482" s="109" t="s">
        <v>1061</v>
      </c>
      <c r="B482" s="112" t="s">
        <v>2919</v>
      </c>
      <c r="C482" s="112" t="s">
        <v>116</v>
      </c>
      <c r="D482" s="110" t="s">
        <v>2594</v>
      </c>
      <c r="E482" s="111"/>
      <c r="F482" s="111"/>
    </row>
    <row r="483" spans="1:6" ht="13.5" thickBot="1">
      <c r="A483" s="106"/>
      <c r="B483" s="107"/>
      <c r="C483" s="107"/>
      <c r="D483" s="107"/>
      <c r="E483" s="108"/>
      <c r="F483" s="108"/>
    </row>
    <row r="484" spans="1:6">
      <c r="A484" s="109" t="s">
        <v>1065</v>
      </c>
      <c r="B484" s="112" t="s">
        <v>2920</v>
      </c>
      <c r="C484" s="112" t="s">
        <v>2921</v>
      </c>
      <c r="D484" s="110"/>
      <c r="E484" s="111" t="s">
        <v>2623</v>
      </c>
      <c r="F484" s="111"/>
    </row>
    <row r="485" spans="1:6">
      <c r="A485" s="109" t="s">
        <v>1065</v>
      </c>
      <c r="B485" s="112" t="s">
        <v>2922</v>
      </c>
      <c r="C485" s="112" t="s">
        <v>2923</v>
      </c>
      <c r="D485" s="110"/>
      <c r="E485" s="111" t="s">
        <v>2623</v>
      </c>
      <c r="F485" s="111"/>
    </row>
    <row r="486" spans="1:6">
      <c r="A486" s="109" t="s">
        <v>1065</v>
      </c>
      <c r="B486" s="112" t="s">
        <v>2924</v>
      </c>
      <c r="C486" s="112" t="s">
        <v>2925</v>
      </c>
      <c r="D486" s="110"/>
      <c r="E486" s="111" t="s">
        <v>2623</v>
      </c>
      <c r="F486" s="111"/>
    </row>
    <row r="487" spans="1:6">
      <c r="A487" s="109" t="s">
        <v>1065</v>
      </c>
      <c r="B487" s="112" t="s">
        <v>2926</v>
      </c>
      <c r="C487" s="112" t="s">
        <v>2927</v>
      </c>
      <c r="D487" s="110"/>
      <c r="E487" s="111" t="s">
        <v>2623</v>
      </c>
      <c r="F487" s="111"/>
    </row>
    <row r="488" spans="1:6">
      <c r="A488" s="109" t="s">
        <v>1065</v>
      </c>
      <c r="B488" s="112" t="s">
        <v>2928</v>
      </c>
      <c r="C488" s="112" t="s">
        <v>2929</v>
      </c>
      <c r="D488" s="110"/>
      <c r="E488" s="111" t="s">
        <v>2623</v>
      </c>
      <c r="F488" s="111"/>
    </row>
    <row r="489" spans="1:6">
      <c r="A489" s="109" t="s">
        <v>1065</v>
      </c>
      <c r="B489" s="112" t="s">
        <v>2930</v>
      </c>
      <c r="C489" s="112" t="s">
        <v>2931</v>
      </c>
      <c r="D489" s="110"/>
      <c r="E489" s="111" t="s">
        <v>2623</v>
      </c>
      <c r="F489" s="111"/>
    </row>
    <row r="490" spans="1:6">
      <c r="A490" s="109" t="s">
        <v>1065</v>
      </c>
      <c r="B490" s="112" t="s">
        <v>2932</v>
      </c>
      <c r="C490" s="112" t="s">
        <v>2933</v>
      </c>
      <c r="D490" s="110"/>
      <c r="E490" s="111" t="s">
        <v>2623</v>
      </c>
      <c r="F490" s="111"/>
    </row>
    <row r="491" spans="1:6">
      <c r="A491" s="109" t="s">
        <v>1065</v>
      </c>
      <c r="B491" s="112" t="s">
        <v>2934</v>
      </c>
      <c r="C491" s="112" t="s">
        <v>2935</v>
      </c>
      <c r="D491" s="110"/>
      <c r="E491" s="111" t="s">
        <v>2623</v>
      </c>
      <c r="F491" s="111"/>
    </row>
    <row r="492" spans="1:6">
      <c r="A492" s="109" t="s">
        <v>1065</v>
      </c>
      <c r="B492" s="112" t="s">
        <v>2936</v>
      </c>
      <c r="C492" s="112" t="s">
        <v>2937</v>
      </c>
      <c r="D492" s="110"/>
      <c r="E492" s="111" t="s">
        <v>2623</v>
      </c>
      <c r="F492" s="111"/>
    </row>
    <row r="493" spans="1:6">
      <c r="A493" s="109" t="s">
        <v>1065</v>
      </c>
      <c r="B493" s="112" t="s">
        <v>2938</v>
      </c>
      <c r="C493" s="112" t="s">
        <v>2939</v>
      </c>
      <c r="D493" s="110"/>
      <c r="E493" s="111" t="s">
        <v>2623</v>
      </c>
      <c r="F493" s="111"/>
    </row>
    <row r="494" spans="1:6">
      <c r="A494" s="109" t="s">
        <v>1065</v>
      </c>
      <c r="B494" s="112" t="s">
        <v>2940</v>
      </c>
      <c r="C494" s="112" t="s">
        <v>2941</v>
      </c>
      <c r="D494" s="110"/>
      <c r="E494" s="111" t="s">
        <v>2623</v>
      </c>
      <c r="F494" s="111"/>
    </row>
    <row r="495" spans="1:6">
      <c r="A495" s="109" t="s">
        <v>1065</v>
      </c>
      <c r="B495" s="112" t="s">
        <v>2942</v>
      </c>
      <c r="C495" s="112" t="s">
        <v>2625</v>
      </c>
      <c r="D495" s="110"/>
      <c r="E495" s="111" t="s">
        <v>2624</v>
      </c>
      <c r="F495" s="111"/>
    </row>
    <row r="496" spans="1:6">
      <c r="A496" s="109" t="s">
        <v>1065</v>
      </c>
      <c r="B496" s="112" t="s">
        <v>2943</v>
      </c>
      <c r="C496" s="112" t="s">
        <v>2944</v>
      </c>
      <c r="D496" s="110"/>
      <c r="E496" s="111" t="s">
        <v>2624</v>
      </c>
      <c r="F496" s="111"/>
    </row>
    <row r="497" spans="1:6">
      <c r="A497" s="109" t="s">
        <v>1065</v>
      </c>
      <c r="B497" s="112" t="s">
        <v>2945</v>
      </c>
      <c r="C497" s="112" t="s">
        <v>2946</v>
      </c>
      <c r="D497" s="110"/>
      <c r="E497" s="111" t="s">
        <v>2624</v>
      </c>
      <c r="F497" s="111"/>
    </row>
    <row r="498" spans="1:6">
      <c r="A498" s="109" t="s">
        <v>1065</v>
      </c>
      <c r="B498" s="112" t="s">
        <v>2947</v>
      </c>
      <c r="C498" s="112" t="s">
        <v>2948</v>
      </c>
      <c r="D498" s="110"/>
      <c r="E498" s="111" t="s">
        <v>2624</v>
      </c>
      <c r="F498" s="111"/>
    </row>
    <row r="499" spans="1:6">
      <c r="A499" s="109" t="s">
        <v>1065</v>
      </c>
      <c r="B499" s="112" t="s">
        <v>2949</v>
      </c>
      <c r="C499" s="112" t="s">
        <v>2950</v>
      </c>
      <c r="D499" s="110"/>
      <c r="E499" s="111" t="s">
        <v>2624</v>
      </c>
      <c r="F499" s="111"/>
    </row>
    <row r="500" spans="1:6">
      <c r="A500" s="109" t="s">
        <v>1065</v>
      </c>
      <c r="B500" s="112" t="s">
        <v>2951</v>
      </c>
      <c r="C500" s="112" t="s">
        <v>2952</v>
      </c>
      <c r="D500" s="110"/>
      <c r="E500" s="111" t="s">
        <v>2624</v>
      </c>
      <c r="F500" s="111"/>
    </row>
    <row r="501" spans="1:6">
      <c r="A501" s="109" t="s">
        <v>1065</v>
      </c>
      <c r="B501" s="112" t="s">
        <v>2953</v>
      </c>
      <c r="C501" s="112" t="s">
        <v>2954</v>
      </c>
      <c r="D501" s="110"/>
      <c r="E501" s="111" t="s">
        <v>2624</v>
      </c>
      <c r="F501" s="111"/>
    </row>
    <row r="502" spans="1:6">
      <c r="A502" s="109" t="s">
        <v>1065</v>
      </c>
      <c r="B502" s="112" t="s">
        <v>2955</v>
      </c>
      <c r="C502" s="112" t="s">
        <v>2956</v>
      </c>
      <c r="D502" s="110"/>
      <c r="E502" s="111" t="s">
        <v>2624</v>
      </c>
      <c r="F502" s="111"/>
    </row>
    <row r="503" spans="1:6">
      <c r="A503" s="109" t="s">
        <v>1065</v>
      </c>
      <c r="B503" s="112" t="s">
        <v>2957</v>
      </c>
      <c r="C503" s="112" t="s">
        <v>2958</v>
      </c>
      <c r="D503" s="110"/>
      <c r="E503" s="111" t="s">
        <v>2626</v>
      </c>
      <c r="F503" s="111"/>
    </row>
    <row r="504" spans="1:6">
      <c r="A504" s="109" t="s">
        <v>1065</v>
      </c>
      <c r="B504" s="112" t="s">
        <v>2959</v>
      </c>
      <c r="C504" s="112" t="s">
        <v>2960</v>
      </c>
      <c r="D504" s="110"/>
      <c r="E504" s="111" t="s">
        <v>2626</v>
      </c>
      <c r="F504" s="111"/>
    </row>
    <row r="505" spans="1:6">
      <c r="A505" s="109" t="s">
        <v>1065</v>
      </c>
      <c r="B505" s="112" t="s">
        <v>2961</v>
      </c>
      <c r="C505" s="112" t="s">
        <v>2962</v>
      </c>
      <c r="D505" s="110"/>
      <c r="E505" s="111" t="s">
        <v>2626</v>
      </c>
      <c r="F505" s="111"/>
    </row>
    <row r="506" spans="1:6">
      <c r="A506" s="109" t="s">
        <v>1065</v>
      </c>
      <c r="B506" s="112" t="s">
        <v>2963</v>
      </c>
      <c r="C506" s="112" t="s">
        <v>2964</v>
      </c>
      <c r="D506" s="110"/>
      <c r="E506" s="111" t="s">
        <v>2626</v>
      </c>
      <c r="F506" s="111"/>
    </row>
    <row r="507" spans="1:6">
      <c r="A507" s="109" t="s">
        <v>1065</v>
      </c>
      <c r="B507" s="112" t="s">
        <v>2965</v>
      </c>
      <c r="C507" s="112" t="s">
        <v>2966</v>
      </c>
      <c r="D507" s="110"/>
      <c r="E507" s="111" t="s">
        <v>2626</v>
      </c>
      <c r="F507" s="111"/>
    </row>
    <row r="508" spans="1:6">
      <c r="A508" s="109" t="s">
        <v>1065</v>
      </c>
      <c r="B508" s="112" t="s">
        <v>2967</v>
      </c>
      <c r="C508" s="112" t="s">
        <v>2968</v>
      </c>
      <c r="D508" s="110"/>
      <c r="E508" s="111" t="s">
        <v>2626</v>
      </c>
      <c r="F508" s="111"/>
    </row>
    <row r="509" spans="1:6">
      <c r="A509" s="109" t="s">
        <v>1065</v>
      </c>
      <c r="B509" s="112" t="s">
        <v>2969</v>
      </c>
      <c r="C509" s="112" t="s">
        <v>2970</v>
      </c>
      <c r="D509" s="110"/>
      <c r="E509" s="111" t="s">
        <v>2626</v>
      </c>
      <c r="F509" s="111"/>
    </row>
    <row r="510" spans="1:6">
      <c r="A510" s="109" t="s">
        <v>1065</v>
      </c>
      <c r="B510" s="112" t="s">
        <v>2971</v>
      </c>
      <c r="C510" s="112" t="s">
        <v>2972</v>
      </c>
      <c r="D510" s="110"/>
      <c r="E510" s="111" t="s">
        <v>2626</v>
      </c>
      <c r="F510" s="111"/>
    </row>
    <row r="511" spans="1:6">
      <c r="A511" s="109" t="s">
        <v>1065</v>
      </c>
      <c r="B511" s="112" t="s">
        <v>2973</v>
      </c>
      <c r="C511" s="112" t="s">
        <v>2974</v>
      </c>
      <c r="D511" s="110"/>
      <c r="E511" s="111" t="s">
        <v>2626</v>
      </c>
      <c r="F511" s="111"/>
    </row>
    <row r="512" spans="1:6">
      <c r="A512" s="109" t="s">
        <v>1065</v>
      </c>
      <c r="B512" s="112" t="s">
        <v>2975</v>
      </c>
      <c r="C512" s="112" t="s">
        <v>2976</v>
      </c>
      <c r="D512" s="110"/>
      <c r="E512" s="111" t="s">
        <v>2626</v>
      </c>
      <c r="F512" s="111"/>
    </row>
    <row r="513" spans="1:6">
      <c r="A513" s="109" t="s">
        <v>1065</v>
      </c>
      <c r="B513" s="112" t="s">
        <v>2977</v>
      </c>
      <c r="C513" s="112" t="s">
        <v>2978</v>
      </c>
      <c r="D513" s="110"/>
      <c r="E513" s="111" t="s">
        <v>2626</v>
      </c>
      <c r="F513" s="111"/>
    </row>
    <row r="514" spans="1:6">
      <c r="A514" s="109" t="s">
        <v>1065</v>
      </c>
      <c r="B514" s="112" t="s">
        <v>2979</v>
      </c>
      <c r="C514" s="112" t="s">
        <v>2629</v>
      </c>
      <c r="D514" s="110"/>
      <c r="E514" s="111" t="s">
        <v>2628</v>
      </c>
      <c r="F514" s="111"/>
    </row>
    <row r="515" spans="1:6">
      <c r="A515" s="109" t="s">
        <v>1065</v>
      </c>
      <c r="B515" s="112" t="s">
        <v>2980</v>
      </c>
      <c r="C515" s="112" t="s">
        <v>2981</v>
      </c>
      <c r="D515" s="110"/>
      <c r="E515" s="111" t="s">
        <v>2628</v>
      </c>
      <c r="F515" s="111"/>
    </row>
    <row r="516" spans="1:6">
      <c r="A516" s="109" t="s">
        <v>1065</v>
      </c>
      <c r="B516" s="112" t="s">
        <v>2982</v>
      </c>
      <c r="C516" s="112" t="s">
        <v>2983</v>
      </c>
      <c r="D516" s="110"/>
      <c r="E516" s="111" t="s">
        <v>2628</v>
      </c>
      <c r="F516" s="111"/>
    </row>
    <row r="517" spans="1:6">
      <c r="A517" s="109" t="s">
        <v>1065</v>
      </c>
      <c r="B517" s="112" t="s">
        <v>2984</v>
      </c>
      <c r="C517" s="112" t="s">
        <v>2985</v>
      </c>
      <c r="D517" s="110"/>
      <c r="E517" s="111" t="s">
        <v>2628</v>
      </c>
      <c r="F517" s="111"/>
    </row>
    <row r="518" spans="1:6">
      <c r="A518" s="109" t="s">
        <v>1065</v>
      </c>
      <c r="B518" s="112" t="s">
        <v>2986</v>
      </c>
      <c r="C518" s="112" t="s">
        <v>2987</v>
      </c>
      <c r="D518" s="110"/>
      <c r="E518" s="111" t="s">
        <v>2628</v>
      </c>
      <c r="F518" s="111"/>
    </row>
    <row r="519" spans="1:6">
      <c r="A519" s="109" t="s">
        <v>1065</v>
      </c>
      <c r="B519" s="112" t="s">
        <v>2988</v>
      </c>
      <c r="C519" s="112" t="s">
        <v>2989</v>
      </c>
      <c r="D519" s="110"/>
      <c r="E519" s="111" t="s">
        <v>2628</v>
      </c>
      <c r="F519" s="111"/>
    </row>
    <row r="520" spans="1:6">
      <c r="A520" s="109" t="s">
        <v>1065</v>
      </c>
      <c r="B520" s="112" t="s">
        <v>2990</v>
      </c>
      <c r="C520" s="112" t="s">
        <v>2991</v>
      </c>
      <c r="D520" s="110"/>
      <c r="E520" s="111" t="s">
        <v>2628</v>
      </c>
      <c r="F520" s="111"/>
    </row>
    <row r="521" spans="1:6">
      <c r="A521" s="109" t="s">
        <v>1065</v>
      </c>
      <c r="B521" s="112" t="s">
        <v>2992</v>
      </c>
      <c r="C521" s="112" t="s">
        <v>2993</v>
      </c>
      <c r="D521" s="110"/>
      <c r="E521" s="111" t="s">
        <v>2628</v>
      </c>
      <c r="F521" s="111"/>
    </row>
    <row r="522" spans="1:6">
      <c r="A522" s="109" t="s">
        <v>1065</v>
      </c>
      <c r="B522" s="112" t="s">
        <v>2994</v>
      </c>
      <c r="C522" s="112" t="s">
        <v>2995</v>
      </c>
      <c r="D522" s="110"/>
      <c r="E522" s="111" t="s">
        <v>2628</v>
      </c>
      <c r="F522" s="111"/>
    </row>
    <row r="523" spans="1:6">
      <c r="A523" s="109" t="s">
        <v>1065</v>
      </c>
      <c r="B523" s="112" t="s">
        <v>2996</v>
      </c>
      <c r="C523" s="112" t="s">
        <v>2997</v>
      </c>
      <c r="D523" s="110"/>
      <c r="E523" s="111" t="s">
        <v>2628</v>
      </c>
      <c r="F523" s="111"/>
    </row>
    <row r="524" spans="1:6">
      <c r="A524" s="109" t="s">
        <v>1065</v>
      </c>
      <c r="B524" s="112" t="s">
        <v>2998</v>
      </c>
      <c r="C524" s="112" t="s">
        <v>2999</v>
      </c>
      <c r="D524" s="110"/>
      <c r="E524" s="111" t="s">
        <v>2628</v>
      </c>
      <c r="F524" s="111"/>
    </row>
    <row r="525" spans="1:6">
      <c r="A525" s="109" t="s">
        <v>1065</v>
      </c>
      <c r="B525" s="112" t="s">
        <v>3000</v>
      </c>
      <c r="C525" s="112" t="s">
        <v>3001</v>
      </c>
      <c r="D525" s="110"/>
      <c r="E525" s="111" t="s">
        <v>2630</v>
      </c>
      <c r="F525" s="111"/>
    </row>
    <row r="526" spans="1:6">
      <c r="A526" s="109" t="s">
        <v>1065</v>
      </c>
      <c r="B526" s="112" t="s">
        <v>3002</v>
      </c>
      <c r="C526" s="112" t="s">
        <v>3003</v>
      </c>
      <c r="D526" s="110"/>
      <c r="E526" s="111" t="s">
        <v>2630</v>
      </c>
      <c r="F526" s="111"/>
    </row>
    <row r="527" spans="1:6">
      <c r="A527" s="109" t="s">
        <v>1065</v>
      </c>
      <c r="B527" s="112" t="s">
        <v>3004</v>
      </c>
      <c r="C527" s="112" t="s">
        <v>3005</v>
      </c>
      <c r="D527" s="110"/>
      <c r="E527" s="111" t="s">
        <v>2630</v>
      </c>
      <c r="F527" s="111"/>
    </row>
    <row r="528" spans="1:6">
      <c r="A528" s="109" t="s">
        <v>1065</v>
      </c>
      <c r="B528" s="112" t="s">
        <v>3006</v>
      </c>
      <c r="C528" s="112" t="s">
        <v>3007</v>
      </c>
      <c r="D528" s="110"/>
      <c r="E528" s="111" t="s">
        <v>2630</v>
      </c>
      <c r="F528" s="111"/>
    </row>
    <row r="529" spans="1:6">
      <c r="A529" s="109" t="s">
        <v>1065</v>
      </c>
      <c r="B529" s="112" t="s">
        <v>3008</v>
      </c>
      <c r="C529" s="112" t="s">
        <v>3009</v>
      </c>
      <c r="D529" s="110"/>
      <c r="E529" s="111" t="s">
        <v>2630</v>
      </c>
      <c r="F529" s="111"/>
    </row>
    <row r="530" spans="1:6">
      <c r="A530" s="109" t="s">
        <v>1065</v>
      </c>
      <c r="B530" s="112" t="s">
        <v>3010</v>
      </c>
      <c r="C530" s="112" t="s">
        <v>3011</v>
      </c>
      <c r="D530" s="110"/>
      <c r="E530" s="111" t="s">
        <v>2630</v>
      </c>
      <c r="F530" s="111"/>
    </row>
    <row r="531" spans="1:6">
      <c r="A531" s="109" t="s">
        <v>1065</v>
      </c>
      <c r="B531" s="112" t="s">
        <v>3012</v>
      </c>
      <c r="C531" s="112" t="s">
        <v>3013</v>
      </c>
      <c r="D531" s="110"/>
      <c r="E531" s="111" t="s">
        <v>2632</v>
      </c>
      <c r="F531" s="111"/>
    </row>
    <row r="532" spans="1:6">
      <c r="A532" s="109" t="s">
        <v>1065</v>
      </c>
      <c r="B532" s="112" t="s">
        <v>3014</v>
      </c>
      <c r="C532" s="112" t="s">
        <v>3015</v>
      </c>
      <c r="D532" s="110"/>
      <c r="E532" s="111" t="s">
        <v>2632</v>
      </c>
      <c r="F532" s="111"/>
    </row>
    <row r="533" spans="1:6">
      <c r="A533" s="109" t="s">
        <v>1065</v>
      </c>
      <c r="B533" s="112" t="s">
        <v>3016</v>
      </c>
      <c r="C533" s="112" t="s">
        <v>3017</v>
      </c>
      <c r="D533" s="110"/>
      <c r="E533" s="111" t="s">
        <v>2632</v>
      </c>
      <c r="F533" s="111"/>
    </row>
    <row r="534" spans="1:6">
      <c r="A534" s="109" t="s">
        <v>1065</v>
      </c>
      <c r="B534" s="112" t="s">
        <v>3018</v>
      </c>
      <c r="C534" s="112" t="s">
        <v>3019</v>
      </c>
      <c r="D534" s="110"/>
      <c r="E534" s="111" t="s">
        <v>2632</v>
      </c>
      <c r="F534" s="111"/>
    </row>
    <row r="535" spans="1:6">
      <c r="A535" s="109" t="s">
        <v>1065</v>
      </c>
      <c r="B535" s="112" t="s">
        <v>3020</v>
      </c>
      <c r="C535" s="112" t="s">
        <v>2635</v>
      </c>
      <c r="D535" s="110"/>
      <c r="E535" s="111" t="s">
        <v>2634</v>
      </c>
      <c r="F535" s="111"/>
    </row>
    <row r="536" spans="1:6">
      <c r="A536" s="109" t="s">
        <v>1065</v>
      </c>
      <c r="B536" s="112" t="s">
        <v>3021</v>
      </c>
      <c r="C536" s="112" t="s">
        <v>3022</v>
      </c>
      <c r="D536" s="110"/>
      <c r="E536" s="111" t="s">
        <v>2634</v>
      </c>
      <c r="F536" s="111"/>
    </row>
    <row r="537" spans="1:6">
      <c r="A537" s="109" t="s">
        <v>1065</v>
      </c>
      <c r="B537" s="112" t="s">
        <v>3023</v>
      </c>
      <c r="C537" s="112" t="s">
        <v>3024</v>
      </c>
      <c r="D537" s="110"/>
      <c r="E537" s="111" t="s">
        <v>2636</v>
      </c>
      <c r="F537" s="111"/>
    </row>
    <row r="538" spans="1:6">
      <c r="A538" s="109" t="s">
        <v>1065</v>
      </c>
      <c r="B538" s="112" t="s">
        <v>3025</v>
      </c>
      <c r="C538" s="112" t="s">
        <v>3026</v>
      </c>
      <c r="D538" s="110"/>
      <c r="E538" s="111" t="s">
        <v>2636</v>
      </c>
      <c r="F538" s="111"/>
    </row>
    <row r="539" spans="1:6">
      <c r="A539" s="109" t="s">
        <v>1065</v>
      </c>
      <c r="B539" s="112" t="s">
        <v>3027</v>
      </c>
      <c r="C539" s="112" t="s">
        <v>3028</v>
      </c>
      <c r="D539" s="110"/>
      <c r="E539" s="111" t="s">
        <v>2636</v>
      </c>
      <c r="F539" s="111"/>
    </row>
    <row r="540" spans="1:6">
      <c r="A540" s="109" t="s">
        <v>1065</v>
      </c>
      <c r="B540" s="112" t="s">
        <v>3029</v>
      </c>
      <c r="C540" s="112" t="s">
        <v>3030</v>
      </c>
      <c r="D540" s="110"/>
      <c r="E540" s="111" t="s">
        <v>2636</v>
      </c>
      <c r="F540" s="111"/>
    </row>
    <row r="541" spans="1:6">
      <c r="A541" s="109" t="s">
        <v>1065</v>
      </c>
      <c r="B541" s="112" t="s">
        <v>3031</v>
      </c>
      <c r="C541" s="112" t="s">
        <v>3032</v>
      </c>
      <c r="D541" s="110"/>
      <c r="E541" s="111" t="s">
        <v>2636</v>
      </c>
      <c r="F541" s="111"/>
    </row>
    <row r="542" spans="1:6">
      <c r="A542" s="109" t="s">
        <v>1065</v>
      </c>
      <c r="B542" s="112" t="s">
        <v>3033</v>
      </c>
      <c r="C542" s="112" t="s">
        <v>2639</v>
      </c>
      <c r="D542" s="110"/>
      <c r="E542" s="111" t="s">
        <v>2638</v>
      </c>
      <c r="F542" s="111"/>
    </row>
    <row r="543" spans="1:6">
      <c r="A543" s="109" t="s">
        <v>1065</v>
      </c>
      <c r="B543" s="112" t="s">
        <v>3034</v>
      </c>
      <c r="C543" s="112" t="s">
        <v>3035</v>
      </c>
      <c r="D543" s="110"/>
      <c r="E543" s="111" t="s">
        <v>2638</v>
      </c>
      <c r="F543" s="111"/>
    </row>
    <row r="544" spans="1:6">
      <c r="A544" s="109" t="s">
        <v>1065</v>
      </c>
      <c r="B544" s="112" t="s">
        <v>3036</v>
      </c>
      <c r="C544" s="112" t="s">
        <v>3037</v>
      </c>
      <c r="D544" s="110"/>
      <c r="E544" s="111" t="s">
        <v>2638</v>
      </c>
      <c r="F544" s="111"/>
    </row>
    <row r="545" spans="1:6">
      <c r="A545" s="109" t="s">
        <v>1065</v>
      </c>
      <c r="B545" s="112" t="s">
        <v>3038</v>
      </c>
      <c r="C545" s="112" t="s">
        <v>3039</v>
      </c>
      <c r="D545" s="110"/>
      <c r="E545" s="111" t="s">
        <v>2638</v>
      </c>
      <c r="F545" s="111"/>
    </row>
    <row r="546" spans="1:6">
      <c r="A546" s="109" t="s">
        <v>1065</v>
      </c>
      <c r="B546" s="112" t="s">
        <v>3040</v>
      </c>
      <c r="C546" s="112" t="s">
        <v>3041</v>
      </c>
      <c r="D546" s="110"/>
      <c r="E546" s="111" t="s">
        <v>2638</v>
      </c>
      <c r="F546" s="111"/>
    </row>
    <row r="547" spans="1:6">
      <c r="A547" s="109" t="s">
        <v>1065</v>
      </c>
      <c r="B547" s="112" t="s">
        <v>3042</v>
      </c>
      <c r="C547" s="112" t="s">
        <v>2641</v>
      </c>
      <c r="D547" s="110"/>
      <c r="E547" s="111" t="s">
        <v>2640</v>
      </c>
      <c r="F547" s="111"/>
    </row>
    <row r="548" spans="1:6">
      <c r="A548" s="109" t="s">
        <v>1065</v>
      </c>
      <c r="B548" s="112" t="s">
        <v>3043</v>
      </c>
      <c r="C548" s="112" t="s">
        <v>3044</v>
      </c>
      <c r="D548" s="110"/>
      <c r="E548" s="111" t="s">
        <v>2640</v>
      </c>
      <c r="F548" s="111"/>
    </row>
    <row r="549" spans="1:6">
      <c r="A549" s="109" t="s">
        <v>1065</v>
      </c>
      <c r="B549" s="112" t="s">
        <v>3045</v>
      </c>
      <c r="C549" s="112" t="s">
        <v>3046</v>
      </c>
      <c r="D549" s="110"/>
      <c r="E549" s="111" t="s">
        <v>2642</v>
      </c>
      <c r="F549" s="111"/>
    </row>
    <row r="550" spans="1:6">
      <c r="A550" s="109" t="s">
        <v>1065</v>
      </c>
      <c r="B550" s="112" t="s">
        <v>3047</v>
      </c>
      <c r="C550" s="112" t="s">
        <v>3048</v>
      </c>
      <c r="D550" s="110"/>
      <c r="E550" s="111" t="s">
        <v>2642</v>
      </c>
      <c r="F550" s="111"/>
    </row>
    <row r="551" spans="1:6">
      <c r="A551" s="109" t="s">
        <v>1065</v>
      </c>
      <c r="B551" s="112" t="s">
        <v>3049</v>
      </c>
      <c r="C551" s="112" t="s">
        <v>3050</v>
      </c>
      <c r="D551" s="110"/>
      <c r="E551" s="111" t="s">
        <v>2642</v>
      </c>
      <c r="F551" s="111"/>
    </row>
    <row r="552" spans="1:6">
      <c r="A552" s="109" t="s">
        <v>1065</v>
      </c>
      <c r="B552" s="112" t="s">
        <v>3051</v>
      </c>
      <c r="C552" s="112" t="s">
        <v>3052</v>
      </c>
      <c r="D552" s="110"/>
      <c r="E552" s="111" t="s">
        <v>2642</v>
      </c>
      <c r="F552" s="111"/>
    </row>
    <row r="553" spans="1:6">
      <c r="A553" s="109" t="s">
        <v>1065</v>
      </c>
      <c r="B553" s="112" t="s">
        <v>3053</v>
      </c>
      <c r="C553" s="112" t="s">
        <v>3054</v>
      </c>
      <c r="D553" s="110"/>
      <c r="E553" s="111" t="s">
        <v>2642</v>
      </c>
      <c r="F553" s="111"/>
    </row>
    <row r="554" spans="1:6">
      <c r="A554" s="109" t="s">
        <v>1065</v>
      </c>
      <c r="B554" s="112" t="s">
        <v>3055</v>
      </c>
      <c r="C554" s="112" t="s">
        <v>3056</v>
      </c>
      <c r="D554" s="110"/>
      <c r="E554" s="111" t="s">
        <v>2642</v>
      </c>
      <c r="F554" s="111"/>
    </row>
    <row r="555" spans="1:6">
      <c r="A555" s="109" t="s">
        <v>1065</v>
      </c>
      <c r="B555" s="112" t="s">
        <v>3057</v>
      </c>
      <c r="C555" s="112" t="s">
        <v>3058</v>
      </c>
      <c r="D555" s="110"/>
      <c r="E555" s="111" t="s">
        <v>2642</v>
      </c>
      <c r="F555" s="111"/>
    </row>
    <row r="556" spans="1:6">
      <c r="A556" s="109" t="s">
        <v>1065</v>
      </c>
      <c r="B556" s="112" t="s">
        <v>3059</v>
      </c>
      <c r="C556" s="112" t="s">
        <v>2644</v>
      </c>
      <c r="D556" s="110"/>
      <c r="E556" s="111" t="s">
        <v>2643</v>
      </c>
      <c r="F556" s="111"/>
    </row>
    <row r="557" spans="1:6">
      <c r="A557" s="109" t="s">
        <v>1065</v>
      </c>
      <c r="B557" s="112" t="s">
        <v>3060</v>
      </c>
      <c r="C557" s="112" t="s">
        <v>3061</v>
      </c>
      <c r="D557" s="110"/>
      <c r="E557" s="111" t="s">
        <v>2643</v>
      </c>
      <c r="F557" s="111"/>
    </row>
    <row r="558" spans="1:6">
      <c r="A558" s="109" t="s">
        <v>1065</v>
      </c>
      <c r="B558" s="112" t="s">
        <v>3062</v>
      </c>
      <c r="C558" s="112" t="s">
        <v>3063</v>
      </c>
      <c r="D558" s="110"/>
      <c r="E558" s="111" t="s">
        <v>2643</v>
      </c>
      <c r="F558" s="111"/>
    </row>
    <row r="559" spans="1:6">
      <c r="A559" s="109" t="s">
        <v>1065</v>
      </c>
      <c r="B559" s="112" t="s">
        <v>3064</v>
      </c>
      <c r="C559" s="112" t="s">
        <v>3065</v>
      </c>
      <c r="D559" s="110"/>
      <c r="E559" s="111" t="s">
        <v>2643</v>
      </c>
      <c r="F559" s="111"/>
    </row>
    <row r="560" spans="1:6">
      <c r="A560" s="109" t="s">
        <v>1065</v>
      </c>
      <c r="B560" s="112" t="s">
        <v>3066</v>
      </c>
      <c r="C560" s="112" t="s">
        <v>3067</v>
      </c>
      <c r="D560" s="110"/>
      <c r="E560" s="111" t="s">
        <v>2643</v>
      </c>
      <c r="F560" s="111"/>
    </row>
    <row r="561" spans="1:6">
      <c r="A561" s="109" t="s">
        <v>1065</v>
      </c>
      <c r="B561" s="112" t="s">
        <v>3068</v>
      </c>
      <c r="C561" s="112" t="s">
        <v>3069</v>
      </c>
      <c r="D561" s="110"/>
      <c r="E561" s="111" t="s">
        <v>2643</v>
      </c>
      <c r="F561" s="111"/>
    </row>
    <row r="562" spans="1:6">
      <c r="A562" s="109" t="s">
        <v>1065</v>
      </c>
      <c r="B562" s="112" t="s">
        <v>3070</v>
      </c>
      <c r="C562" s="112" t="s">
        <v>3071</v>
      </c>
      <c r="D562" s="110"/>
      <c r="E562" s="111" t="s">
        <v>2643</v>
      </c>
      <c r="F562" s="111"/>
    </row>
    <row r="563" spans="1:6">
      <c r="A563" s="109" t="s">
        <v>1065</v>
      </c>
      <c r="B563" s="112" t="s">
        <v>3072</v>
      </c>
      <c r="C563" s="112" t="s">
        <v>3073</v>
      </c>
      <c r="D563" s="110"/>
      <c r="E563" s="111" t="s">
        <v>2643</v>
      </c>
      <c r="F563" s="111"/>
    </row>
    <row r="564" spans="1:6">
      <c r="A564" s="109" t="s">
        <v>1065</v>
      </c>
      <c r="B564" s="112" t="s">
        <v>3074</v>
      </c>
      <c r="C564" s="112" t="s">
        <v>3075</v>
      </c>
      <c r="D564" s="110"/>
      <c r="E564" s="111" t="s">
        <v>2643</v>
      </c>
      <c r="F564" s="111"/>
    </row>
    <row r="565" spans="1:6">
      <c r="A565" s="109" t="s">
        <v>1065</v>
      </c>
      <c r="B565" s="112" t="s">
        <v>3076</v>
      </c>
      <c r="C565" s="112" t="s">
        <v>3077</v>
      </c>
      <c r="D565" s="110"/>
      <c r="E565" s="111" t="s">
        <v>2645</v>
      </c>
      <c r="F565" s="111"/>
    </row>
    <row r="566" spans="1:6">
      <c r="A566" s="109" t="s">
        <v>1065</v>
      </c>
      <c r="B566" s="112" t="s">
        <v>3078</v>
      </c>
      <c r="C566" s="112" t="s">
        <v>3079</v>
      </c>
      <c r="D566" s="110"/>
      <c r="E566" s="111" t="s">
        <v>2645</v>
      </c>
      <c r="F566" s="111"/>
    </row>
    <row r="567" spans="1:6">
      <c r="A567" s="109" t="s">
        <v>1065</v>
      </c>
      <c r="B567" s="112" t="s">
        <v>3080</v>
      </c>
      <c r="C567" s="112" t="s">
        <v>3081</v>
      </c>
      <c r="D567" s="110"/>
      <c r="E567" s="111" t="s">
        <v>2645</v>
      </c>
      <c r="F567" s="111"/>
    </row>
    <row r="568" spans="1:6">
      <c r="A568" s="109" t="s">
        <v>1065</v>
      </c>
      <c r="B568" s="112" t="s">
        <v>3082</v>
      </c>
      <c r="C568" s="112" t="s">
        <v>3083</v>
      </c>
      <c r="D568" s="110"/>
      <c r="E568" s="111" t="s">
        <v>2645</v>
      </c>
      <c r="F568" s="111"/>
    </row>
    <row r="569" spans="1:6">
      <c r="A569" s="109" t="s">
        <v>1065</v>
      </c>
      <c r="B569" s="112" t="s">
        <v>3084</v>
      </c>
      <c r="C569" s="112" t="s">
        <v>3085</v>
      </c>
      <c r="D569" s="110"/>
      <c r="E569" s="111" t="s">
        <v>2645</v>
      </c>
      <c r="F569" s="111"/>
    </row>
    <row r="570" spans="1:6">
      <c r="A570" s="109" t="s">
        <v>1065</v>
      </c>
      <c r="B570" s="112" t="s">
        <v>3086</v>
      </c>
      <c r="C570" s="112" t="s">
        <v>3061</v>
      </c>
      <c r="D570" s="110"/>
      <c r="E570" s="111" t="s">
        <v>2645</v>
      </c>
      <c r="F570" s="111"/>
    </row>
    <row r="571" spans="1:6">
      <c r="A571" s="109" t="s">
        <v>1065</v>
      </c>
      <c r="B571" s="112" t="s">
        <v>3087</v>
      </c>
      <c r="C571" s="112" t="s">
        <v>3088</v>
      </c>
      <c r="D571" s="110"/>
      <c r="E571" s="111" t="s">
        <v>2645</v>
      </c>
      <c r="F571" s="111"/>
    </row>
    <row r="572" spans="1:6">
      <c r="A572" s="109" t="s">
        <v>1065</v>
      </c>
      <c r="B572" s="112" t="s">
        <v>3089</v>
      </c>
      <c r="C572" s="112" t="s">
        <v>3090</v>
      </c>
      <c r="D572" s="110"/>
      <c r="E572" s="111" t="s">
        <v>2645</v>
      </c>
      <c r="F572" s="111"/>
    </row>
    <row r="573" spans="1:6">
      <c r="A573" s="109" t="s">
        <v>1065</v>
      </c>
      <c r="B573" s="112" t="s">
        <v>3091</v>
      </c>
      <c r="C573" s="112" t="s">
        <v>3092</v>
      </c>
      <c r="D573" s="110"/>
      <c r="E573" s="111" t="s">
        <v>2647</v>
      </c>
      <c r="F573" s="111"/>
    </row>
    <row r="574" spans="1:6">
      <c r="A574" s="109" t="s">
        <v>1065</v>
      </c>
      <c r="B574" s="112" t="s">
        <v>3093</v>
      </c>
      <c r="C574" s="112" t="s">
        <v>3094</v>
      </c>
      <c r="D574" s="110"/>
      <c r="E574" s="111" t="s">
        <v>2647</v>
      </c>
      <c r="F574" s="111"/>
    </row>
    <row r="575" spans="1:6">
      <c r="A575" s="109" t="s">
        <v>1065</v>
      </c>
      <c r="B575" s="112" t="s">
        <v>3095</v>
      </c>
      <c r="C575" s="112" t="s">
        <v>3096</v>
      </c>
      <c r="D575" s="110"/>
      <c r="E575" s="111" t="s">
        <v>2647</v>
      </c>
      <c r="F575" s="111"/>
    </row>
    <row r="576" spans="1:6">
      <c r="A576" s="109" t="s">
        <v>1065</v>
      </c>
      <c r="B576" s="112" t="s">
        <v>3097</v>
      </c>
      <c r="C576" s="112" t="s">
        <v>3098</v>
      </c>
      <c r="D576" s="110"/>
      <c r="E576" s="111" t="s">
        <v>2647</v>
      </c>
      <c r="F576" s="111"/>
    </row>
    <row r="577" spans="1:6">
      <c r="A577" s="109" t="s">
        <v>1065</v>
      </c>
      <c r="B577" s="112" t="s">
        <v>3099</v>
      </c>
      <c r="C577" s="112" t="s">
        <v>3100</v>
      </c>
      <c r="D577" s="110"/>
      <c r="E577" s="111" t="s">
        <v>2647</v>
      </c>
      <c r="F577" s="111"/>
    </row>
    <row r="578" spans="1:6">
      <c r="A578" s="109" t="s">
        <v>1065</v>
      </c>
      <c r="B578" s="112" t="s">
        <v>3101</v>
      </c>
      <c r="C578" s="112" t="s">
        <v>3102</v>
      </c>
      <c r="D578" s="110"/>
      <c r="E578" s="111" t="s">
        <v>2647</v>
      </c>
      <c r="F578" s="111"/>
    </row>
    <row r="579" spans="1:6">
      <c r="A579" s="109" t="s">
        <v>1065</v>
      </c>
      <c r="B579" s="112" t="s">
        <v>3103</v>
      </c>
      <c r="C579" s="112" t="s">
        <v>3104</v>
      </c>
      <c r="D579" s="110"/>
      <c r="E579" s="111" t="s">
        <v>2647</v>
      </c>
      <c r="F579" s="111"/>
    </row>
    <row r="580" spans="1:6">
      <c r="A580" s="109" t="s">
        <v>1065</v>
      </c>
      <c r="B580" s="112" t="s">
        <v>3105</v>
      </c>
      <c r="C580" s="112" t="s">
        <v>3106</v>
      </c>
      <c r="D580" s="110"/>
      <c r="E580" s="111" t="s">
        <v>2647</v>
      </c>
      <c r="F580" s="111"/>
    </row>
    <row r="581" spans="1:6">
      <c r="A581" s="109" t="s">
        <v>1065</v>
      </c>
      <c r="B581" s="112" t="s">
        <v>3107</v>
      </c>
      <c r="C581" s="112" t="s">
        <v>3108</v>
      </c>
      <c r="D581" s="110"/>
      <c r="E581" s="111" t="s">
        <v>2647</v>
      </c>
      <c r="F581" s="111"/>
    </row>
    <row r="582" spans="1:6">
      <c r="A582" s="109" t="s">
        <v>1065</v>
      </c>
      <c r="B582" s="112" t="s">
        <v>3109</v>
      </c>
      <c r="C582" s="112" t="s">
        <v>3110</v>
      </c>
      <c r="D582" s="110"/>
      <c r="E582" s="111" t="s">
        <v>2647</v>
      </c>
      <c r="F582" s="111"/>
    </row>
    <row r="583" spans="1:6">
      <c r="A583" s="109" t="s">
        <v>1065</v>
      </c>
      <c r="B583" s="112" t="s">
        <v>3111</v>
      </c>
      <c r="C583" s="112" t="s">
        <v>3112</v>
      </c>
      <c r="D583" s="110"/>
      <c r="E583" s="111" t="s">
        <v>2647</v>
      </c>
      <c r="F583" s="111"/>
    </row>
    <row r="584" spans="1:6">
      <c r="A584" s="109" t="s">
        <v>1065</v>
      </c>
      <c r="B584" s="112" t="s">
        <v>3113</v>
      </c>
      <c r="C584" s="112" t="s">
        <v>3114</v>
      </c>
      <c r="D584" s="110"/>
      <c r="E584" s="111" t="s">
        <v>2647</v>
      </c>
      <c r="F584" s="111"/>
    </row>
    <row r="585" spans="1:6">
      <c r="A585" s="109" t="s">
        <v>1065</v>
      </c>
      <c r="B585" s="112" t="s">
        <v>3115</v>
      </c>
      <c r="C585" s="112" t="s">
        <v>3116</v>
      </c>
      <c r="D585" s="110"/>
      <c r="E585" s="111" t="s">
        <v>2647</v>
      </c>
      <c r="F585" s="111"/>
    </row>
    <row r="586" spans="1:6">
      <c r="A586" s="109" t="s">
        <v>1065</v>
      </c>
      <c r="B586" s="112" t="s">
        <v>3117</v>
      </c>
      <c r="C586" s="112" t="s">
        <v>3118</v>
      </c>
      <c r="D586" s="110"/>
      <c r="E586" s="111" t="s">
        <v>2647</v>
      </c>
      <c r="F586" s="111"/>
    </row>
    <row r="587" spans="1:6">
      <c r="A587" s="109" t="s">
        <v>1065</v>
      </c>
      <c r="B587" s="112" t="s">
        <v>3119</v>
      </c>
      <c r="C587" s="112" t="s">
        <v>3120</v>
      </c>
      <c r="D587" s="110"/>
      <c r="E587" s="111" t="s">
        <v>2647</v>
      </c>
      <c r="F587" s="111"/>
    </row>
    <row r="588" spans="1:6">
      <c r="A588" s="109" t="s">
        <v>1065</v>
      </c>
      <c r="B588" s="112" t="s">
        <v>3121</v>
      </c>
      <c r="C588" s="112" t="s">
        <v>3122</v>
      </c>
      <c r="D588" s="110"/>
      <c r="E588" s="111" t="s">
        <v>2647</v>
      </c>
      <c r="F588" s="111"/>
    </row>
    <row r="589" spans="1:6">
      <c r="A589" s="109" t="s">
        <v>1065</v>
      </c>
      <c r="B589" s="112" t="s">
        <v>3123</v>
      </c>
      <c r="C589" s="112" t="s">
        <v>3124</v>
      </c>
      <c r="D589" s="110"/>
      <c r="E589" s="111" t="s">
        <v>2647</v>
      </c>
      <c r="F589" s="111"/>
    </row>
    <row r="590" spans="1:6">
      <c r="A590" s="109" t="s">
        <v>1065</v>
      </c>
      <c r="B590" s="112" t="s">
        <v>3125</v>
      </c>
      <c r="C590" s="112" t="s">
        <v>3126</v>
      </c>
      <c r="D590" s="110"/>
      <c r="E590" s="111" t="s">
        <v>2648</v>
      </c>
      <c r="F590" s="111"/>
    </row>
    <row r="591" spans="1:6">
      <c r="A591" s="109" t="s">
        <v>1065</v>
      </c>
      <c r="B591" s="112" t="s">
        <v>3127</v>
      </c>
      <c r="C591" s="112" t="s">
        <v>2649</v>
      </c>
      <c r="D591" s="110"/>
      <c r="E591" s="111" t="s">
        <v>2648</v>
      </c>
      <c r="F591" s="111"/>
    </row>
    <row r="592" spans="1:6">
      <c r="A592" s="109" t="s">
        <v>1065</v>
      </c>
      <c r="B592" s="112" t="s">
        <v>3128</v>
      </c>
      <c r="C592" s="112" t="s">
        <v>3129</v>
      </c>
      <c r="D592" s="110"/>
      <c r="E592" s="111" t="s">
        <v>2648</v>
      </c>
      <c r="F592" s="111"/>
    </row>
    <row r="593" spans="1:6">
      <c r="A593" s="109" t="s">
        <v>1065</v>
      </c>
      <c r="B593" s="112" t="s">
        <v>3130</v>
      </c>
      <c r="C593" s="112" t="s">
        <v>3131</v>
      </c>
      <c r="D593" s="110"/>
      <c r="E593" s="111" t="s">
        <v>2648</v>
      </c>
      <c r="F593" s="111"/>
    </row>
    <row r="594" spans="1:6">
      <c r="A594" s="109" t="s">
        <v>1065</v>
      </c>
      <c r="B594" s="112" t="s">
        <v>3132</v>
      </c>
      <c r="C594" s="112" t="s">
        <v>3133</v>
      </c>
      <c r="D594" s="110"/>
      <c r="E594" s="111" t="s">
        <v>2648</v>
      </c>
      <c r="F594" s="111"/>
    </row>
    <row r="595" spans="1:6">
      <c r="A595" s="109" t="s">
        <v>1065</v>
      </c>
      <c r="B595" s="112" t="s">
        <v>3134</v>
      </c>
      <c r="C595" s="112" t="s">
        <v>3135</v>
      </c>
      <c r="D595" s="110"/>
      <c r="E595" s="111" t="s">
        <v>2648</v>
      </c>
      <c r="F595" s="111"/>
    </row>
    <row r="596" spans="1:6">
      <c r="A596" s="109" t="s">
        <v>1065</v>
      </c>
      <c r="B596" s="112" t="s">
        <v>3136</v>
      </c>
      <c r="C596" s="112" t="s">
        <v>3137</v>
      </c>
      <c r="D596" s="110"/>
      <c r="E596" s="111" t="s">
        <v>2648</v>
      </c>
      <c r="F596" s="111"/>
    </row>
    <row r="597" spans="1:6">
      <c r="A597" s="109" t="s">
        <v>1065</v>
      </c>
      <c r="B597" s="112" t="s">
        <v>3138</v>
      </c>
      <c r="C597" s="112" t="s">
        <v>3139</v>
      </c>
      <c r="D597" s="110"/>
      <c r="E597" s="111" t="s">
        <v>2648</v>
      </c>
      <c r="F597" s="111"/>
    </row>
    <row r="598" spans="1:6">
      <c r="A598" s="109" t="s">
        <v>1065</v>
      </c>
      <c r="B598" s="112" t="s">
        <v>3140</v>
      </c>
      <c r="C598" s="112" t="s">
        <v>3141</v>
      </c>
      <c r="D598" s="110"/>
      <c r="E598" s="111" t="s">
        <v>2648</v>
      </c>
      <c r="F598" s="111"/>
    </row>
    <row r="599" spans="1:6">
      <c r="A599" s="109" t="s">
        <v>1065</v>
      </c>
      <c r="B599" s="112" t="s">
        <v>3142</v>
      </c>
      <c r="C599" s="112" t="s">
        <v>3143</v>
      </c>
      <c r="D599" s="110"/>
      <c r="E599" s="111" t="s">
        <v>2648</v>
      </c>
      <c r="F599" s="111"/>
    </row>
    <row r="600" spans="1:6">
      <c r="A600" s="109" t="s">
        <v>1065</v>
      </c>
      <c r="B600" s="112" t="s">
        <v>3144</v>
      </c>
      <c r="C600" s="112" t="s">
        <v>2651</v>
      </c>
      <c r="D600" s="110"/>
      <c r="E600" s="111" t="s">
        <v>2650</v>
      </c>
      <c r="F600" s="111"/>
    </row>
    <row r="601" spans="1:6">
      <c r="A601" s="109" t="s">
        <v>1065</v>
      </c>
      <c r="B601" s="112" t="s">
        <v>3145</v>
      </c>
      <c r="C601" s="112" t="s">
        <v>3146</v>
      </c>
      <c r="D601" s="110"/>
      <c r="E601" s="111" t="s">
        <v>2650</v>
      </c>
      <c r="F601" s="111"/>
    </row>
    <row r="602" spans="1:6">
      <c r="A602" s="109" t="s">
        <v>1065</v>
      </c>
      <c r="B602" s="112" t="s">
        <v>3147</v>
      </c>
      <c r="C602" s="112" t="s">
        <v>3148</v>
      </c>
      <c r="D602" s="110"/>
      <c r="E602" s="111" t="s">
        <v>2652</v>
      </c>
      <c r="F602" s="111"/>
    </row>
    <row r="603" spans="1:6">
      <c r="A603" s="109" t="s">
        <v>1065</v>
      </c>
      <c r="B603" s="112" t="s">
        <v>3149</v>
      </c>
      <c r="C603" s="112" t="s">
        <v>2653</v>
      </c>
      <c r="D603" s="110"/>
      <c r="E603" s="111" t="s">
        <v>2652</v>
      </c>
      <c r="F603" s="111"/>
    </row>
    <row r="604" spans="1:6">
      <c r="A604" s="109" t="s">
        <v>1065</v>
      </c>
      <c r="B604" s="112" t="s">
        <v>3150</v>
      </c>
      <c r="C604" s="112" t="s">
        <v>3151</v>
      </c>
      <c r="D604" s="110"/>
      <c r="E604" s="111" t="s">
        <v>2652</v>
      </c>
      <c r="F604" s="111"/>
    </row>
    <row r="605" spans="1:6">
      <c r="A605" s="109" t="s">
        <v>1065</v>
      </c>
      <c r="B605" s="112" t="s">
        <v>3152</v>
      </c>
      <c r="C605" s="112" t="s">
        <v>3153</v>
      </c>
      <c r="D605" s="110"/>
      <c r="E605" s="111" t="s">
        <v>2652</v>
      </c>
      <c r="F605" s="111"/>
    </row>
    <row r="606" spans="1:6">
      <c r="A606" s="109" t="s">
        <v>1065</v>
      </c>
      <c r="B606" s="112" t="s">
        <v>3154</v>
      </c>
      <c r="C606" s="112" t="s">
        <v>3155</v>
      </c>
      <c r="D606" s="110"/>
      <c r="E606" s="111" t="s">
        <v>2654</v>
      </c>
      <c r="F606" s="111"/>
    </row>
    <row r="607" spans="1:6">
      <c r="A607" s="109" t="s">
        <v>1065</v>
      </c>
      <c r="B607" s="112" t="s">
        <v>3156</v>
      </c>
      <c r="C607" s="112" t="s">
        <v>3157</v>
      </c>
      <c r="D607" s="110"/>
      <c r="E607" s="111" t="s">
        <v>2654</v>
      </c>
      <c r="F607" s="111"/>
    </row>
    <row r="608" spans="1:6">
      <c r="A608" s="109" t="s">
        <v>1065</v>
      </c>
      <c r="B608" s="112" t="s">
        <v>3158</v>
      </c>
      <c r="C608" s="112" t="s">
        <v>3159</v>
      </c>
      <c r="D608" s="110"/>
      <c r="E608" s="111" t="s">
        <v>2654</v>
      </c>
      <c r="F608" s="111"/>
    </row>
    <row r="609" spans="1:6">
      <c r="A609" s="109" t="s">
        <v>1065</v>
      </c>
      <c r="B609" s="112" t="s">
        <v>3160</v>
      </c>
      <c r="C609" s="112" t="s">
        <v>3161</v>
      </c>
      <c r="D609" s="110"/>
      <c r="E609" s="111" t="s">
        <v>2654</v>
      </c>
      <c r="F609" s="111"/>
    </row>
    <row r="610" spans="1:6">
      <c r="A610" s="109" t="s">
        <v>1065</v>
      </c>
      <c r="B610" s="112" t="s">
        <v>3162</v>
      </c>
      <c r="C610" s="112" t="s">
        <v>3163</v>
      </c>
      <c r="D610" s="110"/>
      <c r="E610" s="111" t="s">
        <v>2656</v>
      </c>
      <c r="F610" s="111"/>
    </row>
    <row r="611" spans="1:6">
      <c r="A611" s="109" t="s">
        <v>1065</v>
      </c>
      <c r="B611" s="112" t="s">
        <v>3164</v>
      </c>
      <c r="C611" s="112" t="s">
        <v>3165</v>
      </c>
      <c r="D611" s="110"/>
      <c r="E611" s="111" t="s">
        <v>2656</v>
      </c>
      <c r="F611" s="111"/>
    </row>
    <row r="612" spans="1:6">
      <c r="A612" s="109" t="s">
        <v>1065</v>
      </c>
      <c r="B612" s="112" t="s">
        <v>3166</v>
      </c>
      <c r="C612" s="112" t="s">
        <v>3167</v>
      </c>
      <c r="D612" s="110"/>
      <c r="E612" s="111" t="s">
        <v>2656</v>
      </c>
      <c r="F612" s="111"/>
    </row>
    <row r="613" spans="1:6">
      <c r="A613" s="109" t="s">
        <v>1065</v>
      </c>
      <c r="B613" s="112" t="s">
        <v>3168</v>
      </c>
      <c r="C613" s="112" t="s">
        <v>3169</v>
      </c>
      <c r="D613" s="110"/>
      <c r="E613" s="111" t="s">
        <v>2656</v>
      </c>
      <c r="F613" s="111"/>
    </row>
    <row r="614" spans="1:6">
      <c r="A614" s="109" t="s">
        <v>1065</v>
      </c>
      <c r="B614" s="112" t="s">
        <v>3170</v>
      </c>
      <c r="C614" s="112" t="s">
        <v>3171</v>
      </c>
      <c r="D614" s="110"/>
      <c r="E614" s="111" t="s">
        <v>2656</v>
      </c>
      <c r="F614" s="111"/>
    </row>
    <row r="615" spans="1:6">
      <c r="A615" s="109" t="s">
        <v>1065</v>
      </c>
      <c r="B615" s="112" t="s">
        <v>3172</v>
      </c>
      <c r="C615" s="112" t="s">
        <v>3173</v>
      </c>
      <c r="D615" s="110"/>
      <c r="E615" s="111" t="s">
        <v>2656</v>
      </c>
      <c r="F615" s="111"/>
    </row>
    <row r="616" spans="1:6">
      <c r="A616" s="109" t="s">
        <v>1065</v>
      </c>
      <c r="B616" s="112" t="s">
        <v>3174</v>
      </c>
      <c r="C616" s="112" t="s">
        <v>3175</v>
      </c>
      <c r="D616" s="110"/>
      <c r="E616" s="111" t="s">
        <v>2656</v>
      </c>
      <c r="F616" s="111"/>
    </row>
    <row r="617" spans="1:6">
      <c r="A617" s="109" t="s">
        <v>1065</v>
      </c>
      <c r="B617" s="112" t="s">
        <v>3176</v>
      </c>
      <c r="C617" s="112" t="s">
        <v>3177</v>
      </c>
      <c r="D617" s="110"/>
      <c r="E617" s="111" t="s">
        <v>2656</v>
      </c>
      <c r="F617" s="111"/>
    </row>
    <row r="618" spans="1:6">
      <c r="A618" s="109" t="s">
        <v>1065</v>
      </c>
      <c r="B618" s="112" t="s">
        <v>3178</v>
      </c>
      <c r="C618" s="112" t="s">
        <v>3179</v>
      </c>
      <c r="D618" s="110"/>
      <c r="E618" s="111" t="s">
        <v>2656</v>
      </c>
      <c r="F618" s="111"/>
    </row>
    <row r="619" spans="1:6">
      <c r="A619" s="109" t="s">
        <v>1065</v>
      </c>
      <c r="B619" s="112" t="s">
        <v>3180</v>
      </c>
      <c r="C619" s="112" t="s">
        <v>3181</v>
      </c>
      <c r="D619" s="110"/>
      <c r="E619" s="111" t="s">
        <v>2656</v>
      </c>
      <c r="F619" s="111"/>
    </row>
    <row r="620" spans="1:6">
      <c r="A620" s="109" t="s">
        <v>1065</v>
      </c>
      <c r="B620" s="112" t="s">
        <v>3182</v>
      </c>
      <c r="C620" s="112" t="s">
        <v>3183</v>
      </c>
      <c r="D620" s="110"/>
      <c r="E620" s="111" t="s">
        <v>2656</v>
      </c>
      <c r="F620" s="111"/>
    </row>
    <row r="621" spans="1:6">
      <c r="A621" s="109" t="s">
        <v>1065</v>
      </c>
      <c r="B621" s="112" t="s">
        <v>3184</v>
      </c>
      <c r="C621" s="112" t="s">
        <v>3185</v>
      </c>
      <c r="D621" s="110"/>
      <c r="E621" s="111" t="s">
        <v>2656</v>
      </c>
      <c r="F621" s="111"/>
    </row>
    <row r="622" spans="1:6">
      <c r="A622" s="109" t="s">
        <v>1065</v>
      </c>
      <c r="B622" s="112" t="s">
        <v>3186</v>
      </c>
      <c r="C622" s="112" t="s">
        <v>3187</v>
      </c>
      <c r="D622" s="110"/>
      <c r="E622" s="111" t="s">
        <v>2656</v>
      </c>
      <c r="F622" s="111"/>
    </row>
    <row r="623" spans="1:6">
      <c r="A623" s="109" t="s">
        <v>1065</v>
      </c>
      <c r="B623" s="112" t="s">
        <v>3188</v>
      </c>
      <c r="C623" s="112" t="s">
        <v>3189</v>
      </c>
      <c r="D623" s="110"/>
      <c r="E623" s="111" t="s">
        <v>2656</v>
      </c>
      <c r="F623" s="111"/>
    </row>
    <row r="624" spans="1:6">
      <c r="A624" s="109" t="s">
        <v>1065</v>
      </c>
      <c r="B624" s="112" t="s">
        <v>3190</v>
      </c>
      <c r="C624" s="112" t="s">
        <v>3191</v>
      </c>
      <c r="D624" s="110"/>
      <c r="E624" s="111" t="s">
        <v>2656</v>
      </c>
      <c r="F624" s="111"/>
    </row>
    <row r="625" spans="1:6">
      <c r="A625" s="109" t="s">
        <v>1065</v>
      </c>
      <c r="B625" s="112" t="s">
        <v>3192</v>
      </c>
      <c r="C625" s="112" t="s">
        <v>3193</v>
      </c>
      <c r="D625" s="110"/>
      <c r="E625" s="111" t="s">
        <v>2656</v>
      </c>
      <c r="F625" s="111"/>
    </row>
    <row r="626" spans="1:6">
      <c r="A626" s="109" t="s">
        <v>1065</v>
      </c>
      <c r="B626" s="112" t="s">
        <v>3194</v>
      </c>
      <c r="C626" s="112" t="s">
        <v>3195</v>
      </c>
      <c r="D626" s="110"/>
      <c r="E626" s="111" t="s">
        <v>2657</v>
      </c>
      <c r="F626" s="111"/>
    </row>
    <row r="627" spans="1:6">
      <c r="A627" s="109" t="s">
        <v>1065</v>
      </c>
      <c r="B627" s="112" t="s">
        <v>3196</v>
      </c>
      <c r="C627" s="112" t="s">
        <v>3197</v>
      </c>
      <c r="D627" s="110"/>
      <c r="E627" s="111" t="s">
        <v>2657</v>
      </c>
      <c r="F627" s="111"/>
    </row>
    <row r="628" spans="1:6">
      <c r="A628" s="109" t="s">
        <v>1065</v>
      </c>
      <c r="B628" s="112" t="s">
        <v>3198</v>
      </c>
      <c r="C628" s="112" t="s">
        <v>2658</v>
      </c>
      <c r="D628" s="110"/>
      <c r="E628" s="111" t="s">
        <v>2657</v>
      </c>
      <c r="F628" s="111"/>
    </row>
    <row r="629" spans="1:6">
      <c r="A629" s="109" t="s">
        <v>1065</v>
      </c>
      <c r="B629" s="112" t="s">
        <v>3199</v>
      </c>
      <c r="C629" s="112" t="s">
        <v>3200</v>
      </c>
      <c r="D629" s="110"/>
      <c r="E629" s="111" t="s">
        <v>2657</v>
      </c>
      <c r="F629" s="111"/>
    </row>
    <row r="630" spans="1:6">
      <c r="A630" s="109" t="s">
        <v>1065</v>
      </c>
      <c r="B630" s="112" t="s">
        <v>3201</v>
      </c>
      <c r="C630" s="112" t="s">
        <v>3202</v>
      </c>
      <c r="D630" s="110"/>
      <c r="E630" s="111" t="s">
        <v>2657</v>
      </c>
      <c r="F630" s="111"/>
    </row>
    <row r="631" spans="1:6">
      <c r="A631" s="109" t="s">
        <v>1065</v>
      </c>
      <c r="B631" s="112" t="s">
        <v>3203</v>
      </c>
      <c r="C631" s="112" t="s">
        <v>3204</v>
      </c>
      <c r="D631" s="110"/>
      <c r="E631" s="111" t="s">
        <v>2657</v>
      </c>
      <c r="F631" s="111"/>
    </row>
    <row r="632" spans="1:6">
      <c r="A632" s="109" t="s">
        <v>1065</v>
      </c>
      <c r="B632" s="112" t="s">
        <v>3205</v>
      </c>
      <c r="C632" s="112" t="s">
        <v>3206</v>
      </c>
      <c r="D632" s="110"/>
      <c r="E632" s="111" t="s">
        <v>2659</v>
      </c>
      <c r="F632" s="111"/>
    </row>
    <row r="633" spans="1:6">
      <c r="A633" s="109" t="s">
        <v>1065</v>
      </c>
      <c r="B633" s="112" t="s">
        <v>3207</v>
      </c>
      <c r="C633" s="112" t="s">
        <v>3208</v>
      </c>
      <c r="D633" s="110"/>
      <c r="E633" s="111" t="s">
        <v>2659</v>
      </c>
      <c r="F633" s="111"/>
    </row>
    <row r="634" spans="1:6">
      <c r="A634" s="109" t="s">
        <v>1065</v>
      </c>
      <c r="B634" s="112" t="s">
        <v>3209</v>
      </c>
      <c r="C634" s="112" t="s">
        <v>3210</v>
      </c>
      <c r="D634" s="110"/>
      <c r="E634" s="111" t="s">
        <v>2661</v>
      </c>
      <c r="F634" s="111"/>
    </row>
    <row r="635" spans="1:6">
      <c r="A635" s="109" t="s">
        <v>1065</v>
      </c>
      <c r="B635" s="112" t="s">
        <v>3211</v>
      </c>
      <c r="C635" s="112" t="s">
        <v>2662</v>
      </c>
      <c r="D635" s="110"/>
      <c r="E635" s="111" t="s">
        <v>2661</v>
      </c>
      <c r="F635" s="111"/>
    </row>
    <row r="636" spans="1:6">
      <c r="A636" s="109" t="s">
        <v>1065</v>
      </c>
      <c r="B636" s="112" t="s">
        <v>3212</v>
      </c>
      <c r="C636" s="112" t="s">
        <v>3213</v>
      </c>
      <c r="D636" s="110"/>
      <c r="E636" s="111" t="s">
        <v>2661</v>
      </c>
      <c r="F636" s="111"/>
    </row>
    <row r="637" spans="1:6">
      <c r="A637" s="109" t="s">
        <v>1065</v>
      </c>
      <c r="B637" s="112" t="s">
        <v>3214</v>
      </c>
      <c r="C637" s="112" t="s">
        <v>3215</v>
      </c>
      <c r="D637" s="110"/>
      <c r="E637" s="111" t="s">
        <v>2661</v>
      </c>
      <c r="F637" s="111"/>
    </row>
    <row r="638" spans="1:6">
      <c r="A638" s="109" t="s">
        <v>1065</v>
      </c>
      <c r="B638" s="112" t="s">
        <v>3216</v>
      </c>
      <c r="C638" s="112" t="s">
        <v>3217</v>
      </c>
      <c r="D638" s="110"/>
      <c r="E638" s="111" t="s">
        <v>2661</v>
      </c>
      <c r="F638" s="111"/>
    </row>
    <row r="639" spans="1:6">
      <c r="A639" s="109" t="s">
        <v>1065</v>
      </c>
      <c r="B639" s="112" t="s">
        <v>3218</v>
      </c>
      <c r="C639" s="112" t="s">
        <v>3219</v>
      </c>
      <c r="D639" s="110"/>
      <c r="E639" s="111" t="s">
        <v>2661</v>
      </c>
      <c r="F639" s="111"/>
    </row>
    <row r="640" spans="1:6">
      <c r="A640" s="109" t="s">
        <v>1065</v>
      </c>
      <c r="B640" s="112" t="s">
        <v>3220</v>
      </c>
      <c r="C640" s="112" t="s">
        <v>3221</v>
      </c>
      <c r="D640" s="110"/>
      <c r="E640" s="111" t="s">
        <v>2661</v>
      </c>
      <c r="F640" s="111"/>
    </row>
    <row r="641" spans="1:6">
      <c r="A641" s="109" t="s">
        <v>1065</v>
      </c>
      <c r="B641" s="112" t="s">
        <v>3222</v>
      </c>
      <c r="C641" s="112" t="s">
        <v>3223</v>
      </c>
      <c r="D641" s="110"/>
      <c r="E641" s="111" t="s">
        <v>2661</v>
      </c>
      <c r="F641" s="111"/>
    </row>
    <row r="642" spans="1:6">
      <c r="A642" s="109" t="s">
        <v>1065</v>
      </c>
      <c r="B642" s="112" t="s">
        <v>3224</v>
      </c>
      <c r="C642" s="112" t="s">
        <v>3225</v>
      </c>
      <c r="D642" s="110"/>
      <c r="E642" s="111" t="s">
        <v>2661</v>
      </c>
      <c r="F642" s="111"/>
    </row>
    <row r="643" spans="1:6">
      <c r="A643" s="109" t="s">
        <v>1065</v>
      </c>
      <c r="B643" s="112" t="s">
        <v>3226</v>
      </c>
      <c r="C643" s="112" t="s">
        <v>3227</v>
      </c>
      <c r="D643" s="110"/>
      <c r="E643" s="111" t="s">
        <v>2663</v>
      </c>
      <c r="F643" s="111"/>
    </row>
    <row r="644" spans="1:6">
      <c r="A644" s="109" t="s">
        <v>1065</v>
      </c>
      <c r="B644" s="112" t="s">
        <v>3228</v>
      </c>
      <c r="C644" s="112" t="s">
        <v>2664</v>
      </c>
      <c r="D644" s="110"/>
      <c r="E644" s="111" t="s">
        <v>2663</v>
      </c>
      <c r="F644" s="111"/>
    </row>
    <row r="645" spans="1:6">
      <c r="A645" s="109" t="s">
        <v>1065</v>
      </c>
      <c r="B645" s="112" t="s">
        <v>3229</v>
      </c>
      <c r="C645" s="112" t="s">
        <v>3230</v>
      </c>
      <c r="D645" s="110"/>
      <c r="E645" s="111" t="s">
        <v>2663</v>
      </c>
      <c r="F645" s="111"/>
    </row>
    <row r="646" spans="1:6">
      <c r="A646" s="109" t="s">
        <v>1065</v>
      </c>
      <c r="B646" s="112" t="s">
        <v>3231</v>
      </c>
      <c r="C646" s="112" t="s">
        <v>3232</v>
      </c>
      <c r="D646" s="110"/>
      <c r="E646" s="111" t="s">
        <v>2663</v>
      </c>
      <c r="F646" s="111"/>
    </row>
    <row r="647" spans="1:6">
      <c r="A647" s="109" t="s">
        <v>1065</v>
      </c>
      <c r="B647" s="112" t="s">
        <v>3233</v>
      </c>
      <c r="C647" s="112" t="s">
        <v>2666</v>
      </c>
      <c r="D647" s="110"/>
      <c r="E647" s="111" t="s">
        <v>2665</v>
      </c>
      <c r="F647" s="111"/>
    </row>
    <row r="648" spans="1:6">
      <c r="A648" s="109" t="s">
        <v>1065</v>
      </c>
      <c r="B648" s="112" t="s">
        <v>3234</v>
      </c>
      <c r="C648" s="112" t="s">
        <v>3235</v>
      </c>
      <c r="D648" s="110"/>
      <c r="E648" s="111" t="s">
        <v>2665</v>
      </c>
      <c r="F648" s="111"/>
    </row>
    <row r="649" spans="1:6">
      <c r="A649" s="109" t="s">
        <v>1065</v>
      </c>
      <c r="B649" s="112" t="s">
        <v>3236</v>
      </c>
      <c r="C649" s="112" t="s">
        <v>2668</v>
      </c>
      <c r="D649" s="110"/>
      <c r="E649" s="111" t="s">
        <v>2667</v>
      </c>
      <c r="F649" s="111"/>
    </row>
    <row r="650" spans="1:6">
      <c r="A650" s="109" t="s">
        <v>1065</v>
      </c>
      <c r="B650" s="112" t="s">
        <v>3237</v>
      </c>
      <c r="C650" s="112" t="s">
        <v>3238</v>
      </c>
      <c r="D650" s="110"/>
      <c r="E650" s="111" t="s">
        <v>2667</v>
      </c>
      <c r="F650" s="111"/>
    </row>
    <row r="651" spans="1:6">
      <c r="A651" s="109" t="s">
        <v>1065</v>
      </c>
      <c r="B651" s="112" t="s">
        <v>3239</v>
      </c>
      <c r="C651" s="112" t="s">
        <v>3240</v>
      </c>
      <c r="D651" s="110"/>
      <c r="E651" s="111" t="s">
        <v>2667</v>
      </c>
      <c r="F651" s="111"/>
    </row>
    <row r="652" spans="1:6">
      <c r="A652" s="109" t="s">
        <v>1065</v>
      </c>
      <c r="B652" s="112" t="s">
        <v>3241</v>
      </c>
      <c r="C652" s="112" t="s">
        <v>3242</v>
      </c>
      <c r="D652" s="110"/>
      <c r="E652" s="111" t="s">
        <v>2669</v>
      </c>
      <c r="F652" s="111"/>
    </row>
    <row r="653" spans="1:6">
      <c r="A653" s="109" t="s">
        <v>1065</v>
      </c>
      <c r="B653" s="112" t="s">
        <v>3243</v>
      </c>
      <c r="C653" s="112" t="s">
        <v>2670</v>
      </c>
      <c r="D653" s="110"/>
      <c r="E653" s="111" t="s">
        <v>2669</v>
      </c>
      <c r="F653" s="111"/>
    </row>
    <row r="654" spans="1:6">
      <c r="A654" s="109" t="s">
        <v>1065</v>
      </c>
      <c r="B654" s="112" t="s">
        <v>3244</v>
      </c>
      <c r="C654" s="112" t="s">
        <v>3245</v>
      </c>
      <c r="D654" s="110"/>
      <c r="E654" s="111" t="s">
        <v>2669</v>
      </c>
      <c r="F654" s="111"/>
    </row>
    <row r="655" spans="1:6">
      <c r="A655" s="109" t="s">
        <v>1065</v>
      </c>
      <c r="B655" s="112" t="s">
        <v>3246</v>
      </c>
      <c r="C655" s="112" t="s">
        <v>3247</v>
      </c>
      <c r="D655" s="110"/>
      <c r="E655" s="111" t="s">
        <v>3248</v>
      </c>
      <c r="F655" s="111"/>
    </row>
    <row r="656" spans="1:6">
      <c r="A656" s="109" t="s">
        <v>1065</v>
      </c>
      <c r="B656" s="112" t="s">
        <v>3249</v>
      </c>
      <c r="C656" s="112" t="s">
        <v>3250</v>
      </c>
      <c r="D656" s="110"/>
      <c r="E656" s="111" t="s">
        <v>3248</v>
      </c>
      <c r="F656" s="111"/>
    </row>
    <row r="657" spans="1:6">
      <c r="A657" s="109" t="s">
        <v>1065</v>
      </c>
      <c r="B657" s="112" t="s">
        <v>3251</v>
      </c>
      <c r="C657" s="112" t="s">
        <v>3061</v>
      </c>
      <c r="D657" s="110"/>
      <c r="E657" s="111" t="s">
        <v>2669</v>
      </c>
      <c r="F657" s="111"/>
    </row>
    <row r="658" spans="1:6">
      <c r="A658" s="109" t="s">
        <v>1065</v>
      </c>
      <c r="B658" s="112" t="s">
        <v>3252</v>
      </c>
      <c r="C658" s="112" t="s">
        <v>3253</v>
      </c>
      <c r="D658" s="110"/>
      <c r="E658" s="111" t="s">
        <v>3248</v>
      </c>
      <c r="F658" s="111"/>
    </row>
    <row r="659" spans="1:6">
      <c r="A659" s="109" t="s">
        <v>1065</v>
      </c>
      <c r="B659" s="112" t="s">
        <v>3254</v>
      </c>
      <c r="C659" s="112" t="s">
        <v>3255</v>
      </c>
      <c r="D659" s="110"/>
      <c r="E659" s="111" t="s">
        <v>3248</v>
      </c>
      <c r="F659" s="111"/>
    </row>
    <row r="660" spans="1:6">
      <c r="A660" s="109" t="s">
        <v>1065</v>
      </c>
      <c r="B660" s="112" t="s">
        <v>3256</v>
      </c>
      <c r="C660" s="112" t="s">
        <v>3257</v>
      </c>
      <c r="D660" s="110"/>
      <c r="E660" s="111" t="s">
        <v>3248</v>
      </c>
      <c r="F660" s="111"/>
    </row>
    <row r="661" spans="1:6">
      <c r="A661" s="109" t="s">
        <v>1065</v>
      </c>
      <c r="B661" s="112" t="s">
        <v>3258</v>
      </c>
      <c r="C661" s="112" t="s">
        <v>3259</v>
      </c>
      <c r="D661" s="110"/>
      <c r="E661" s="111" t="s">
        <v>3260</v>
      </c>
      <c r="F661" s="111"/>
    </row>
    <row r="662" spans="1:6">
      <c r="A662" s="109" t="s">
        <v>1065</v>
      </c>
      <c r="B662" s="112" t="s">
        <v>3261</v>
      </c>
      <c r="C662" s="112" t="s">
        <v>3262</v>
      </c>
      <c r="D662" s="110"/>
      <c r="E662" s="111" t="s">
        <v>3248</v>
      </c>
      <c r="F662" s="111"/>
    </row>
    <row r="663" spans="1:6">
      <c r="A663" s="109" t="s">
        <v>1065</v>
      </c>
      <c r="B663" s="112" t="s">
        <v>3263</v>
      </c>
      <c r="C663" s="112" t="s">
        <v>3264</v>
      </c>
      <c r="D663" s="110"/>
      <c r="E663" s="111" t="s">
        <v>2671</v>
      </c>
      <c r="F663" s="111"/>
    </row>
    <row r="664" spans="1:6">
      <c r="A664" s="109" t="s">
        <v>1065</v>
      </c>
      <c r="B664" s="112" t="s">
        <v>3265</v>
      </c>
      <c r="C664" s="112" t="s">
        <v>3266</v>
      </c>
      <c r="D664" s="110"/>
      <c r="E664" s="111" t="s">
        <v>2671</v>
      </c>
      <c r="F664" s="111"/>
    </row>
    <row r="665" spans="1:6">
      <c r="A665" s="109" t="s">
        <v>1065</v>
      </c>
      <c r="B665" s="112" t="s">
        <v>3267</v>
      </c>
      <c r="C665" s="112" t="s">
        <v>3268</v>
      </c>
      <c r="D665" s="110"/>
      <c r="E665" s="111" t="s">
        <v>2671</v>
      </c>
      <c r="F665" s="111"/>
    </row>
    <row r="666" spans="1:6">
      <c r="A666" s="109" t="s">
        <v>1065</v>
      </c>
      <c r="B666" s="112" t="s">
        <v>3269</v>
      </c>
      <c r="C666" s="112" t="s">
        <v>3270</v>
      </c>
      <c r="D666" s="110"/>
      <c r="E666" s="111" t="s">
        <v>2671</v>
      </c>
      <c r="F666" s="111"/>
    </row>
    <row r="667" spans="1:6">
      <c r="A667" s="109" t="s">
        <v>1065</v>
      </c>
      <c r="B667" s="112" t="s">
        <v>3271</v>
      </c>
      <c r="C667" s="112" t="s">
        <v>3272</v>
      </c>
      <c r="D667" s="110"/>
      <c r="E667" s="111" t="s">
        <v>2671</v>
      </c>
      <c r="F667" s="111"/>
    </row>
    <row r="668" spans="1:6">
      <c r="A668" s="109" t="s">
        <v>1065</v>
      </c>
      <c r="B668" s="112" t="s">
        <v>3273</v>
      </c>
      <c r="C668" s="112" t="s">
        <v>3274</v>
      </c>
      <c r="D668" s="110"/>
      <c r="E668" s="111" t="s">
        <v>2671</v>
      </c>
      <c r="F668" s="111"/>
    </row>
    <row r="669" spans="1:6">
      <c r="A669" s="109" t="s">
        <v>1065</v>
      </c>
      <c r="B669" s="112" t="s">
        <v>3275</v>
      </c>
      <c r="C669" s="112" t="s">
        <v>3276</v>
      </c>
      <c r="D669" s="110"/>
      <c r="E669" s="111" t="s">
        <v>2671</v>
      </c>
      <c r="F669" s="111"/>
    </row>
    <row r="670" spans="1:6">
      <c r="A670" s="109" t="s">
        <v>1065</v>
      </c>
      <c r="B670" s="112" t="s">
        <v>3277</v>
      </c>
      <c r="C670" s="112" t="s">
        <v>3278</v>
      </c>
      <c r="D670" s="110"/>
      <c r="E670" s="111" t="s">
        <v>2671</v>
      </c>
      <c r="F670" s="111"/>
    </row>
    <row r="671" spans="1:6">
      <c r="A671" s="109" t="s">
        <v>1065</v>
      </c>
      <c r="B671" s="112" t="s">
        <v>3279</v>
      </c>
      <c r="C671" s="112" t="s">
        <v>3280</v>
      </c>
      <c r="D671" s="110"/>
      <c r="E671" s="111" t="s">
        <v>2671</v>
      </c>
      <c r="F671" s="111"/>
    </row>
    <row r="672" spans="1:6">
      <c r="A672" s="109" t="s">
        <v>1065</v>
      </c>
      <c r="B672" s="112" t="s">
        <v>3281</v>
      </c>
      <c r="C672" s="112" t="s">
        <v>3282</v>
      </c>
      <c r="D672" s="110"/>
      <c r="E672" s="111" t="s">
        <v>2671</v>
      </c>
      <c r="F672" s="111"/>
    </row>
    <row r="673" spans="1:6">
      <c r="A673" s="109" t="s">
        <v>1065</v>
      </c>
      <c r="B673" s="112" t="s">
        <v>3283</v>
      </c>
      <c r="C673" s="112" t="s">
        <v>3284</v>
      </c>
      <c r="D673" s="110"/>
      <c r="E673" s="111" t="s">
        <v>2671</v>
      </c>
      <c r="F673" s="111"/>
    </row>
    <row r="674" spans="1:6">
      <c r="A674" s="109" t="s">
        <v>1065</v>
      </c>
      <c r="B674" s="112" t="s">
        <v>3285</v>
      </c>
      <c r="C674" s="112" t="s">
        <v>3286</v>
      </c>
      <c r="D674" s="110"/>
      <c r="E674" s="111" t="s">
        <v>2671</v>
      </c>
      <c r="F674" s="111"/>
    </row>
    <row r="675" spans="1:6">
      <c r="A675" s="109" t="s">
        <v>1065</v>
      </c>
      <c r="B675" s="112" t="s">
        <v>3287</v>
      </c>
      <c r="C675" s="112" t="s">
        <v>3288</v>
      </c>
      <c r="D675" s="110"/>
      <c r="E675" s="111" t="s">
        <v>2671</v>
      </c>
      <c r="F675" s="111"/>
    </row>
    <row r="676" spans="1:6">
      <c r="A676" s="109" t="s">
        <v>1065</v>
      </c>
      <c r="B676" s="112" t="s">
        <v>3289</v>
      </c>
      <c r="C676" s="112" t="s">
        <v>3290</v>
      </c>
      <c r="D676" s="110"/>
      <c r="E676" s="111" t="s">
        <v>2672</v>
      </c>
      <c r="F676" s="111"/>
    </row>
    <row r="677" spans="1:6">
      <c r="A677" s="109" t="s">
        <v>1065</v>
      </c>
      <c r="B677" s="112" t="s">
        <v>3291</v>
      </c>
      <c r="C677" s="112" t="s">
        <v>2673</v>
      </c>
      <c r="D677" s="110"/>
      <c r="E677" s="111" t="s">
        <v>2672</v>
      </c>
      <c r="F677" s="111"/>
    </row>
    <row r="678" spans="1:6">
      <c r="A678" s="109" t="s">
        <v>1065</v>
      </c>
      <c r="B678" s="112" t="s">
        <v>3292</v>
      </c>
      <c r="C678" s="112" t="s">
        <v>3293</v>
      </c>
      <c r="D678" s="110"/>
      <c r="E678" s="111" t="s">
        <v>2672</v>
      </c>
      <c r="F678" s="111"/>
    </row>
    <row r="679" spans="1:6">
      <c r="A679" s="109" t="s">
        <v>1065</v>
      </c>
      <c r="B679" s="112" t="s">
        <v>3294</v>
      </c>
      <c r="C679" s="112" t="s">
        <v>3295</v>
      </c>
      <c r="D679" s="110"/>
      <c r="E679" s="111" t="s">
        <v>2672</v>
      </c>
      <c r="F679" s="111"/>
    </row>
    <row r="680" spans="1:6">
      <c r="A680" s="109" t="s">
        <v>1065</v>
      </c>
      <c r="B680" s="112" t="s">
        <v>3296</v>
      </c>
      <c r="C680" s="112" t="s">
        <v>3297</v>
      </c>
      <c r="D680" s="110"/>
      <c r="E680" s="111" t="s">
        <v>2672</v>
      </c>
      <c r="F680" s="111"/>
    </row>
    <row r="681" spans="1:6">
      <c r="A681" s="109" t="s">
        <v>1065</v>
      </c>
      <c r="B681" s="112" t="s">
        <v>3298</v>
      </c>
      <c r="C681" s="112" t="s">
        <v>3299</v>
      </c>
      <c r="D681" s="110"/>
      <c r="E681" s="111" t="s">
        <v>2672</v>
      </c>
      <c r="F681" s="111"/>
    </row>
    <row r="682" spans="1:6">
      <c r="A682" s="109" t="s">
        <v>1065</v>
      </c>
      <c r="B682" s="112" t="s">
        <v>3300</v>
      </c>
      <c r="C682" s="112" t="s">
        <v>3301</v>
      </c>
      <c r="D682" s="110"/>
      <c r="E682" s="111" t="s">
        <v>2672</v>
      </c>
      <c r="F682" s="111"/>
    </row>
    <row r="683" spans="1:6">
      <c r="A683" s="109" t="s">
        <v>1065</v>
      </c>
      <c r="B683" s="112" t="s">
        <v>3302</v>
      </c>
      <c r="C683" s="112" t="s">
        <v>3303</v>
      </c>
      <c r="D683" s="110"/>
      <c r="E683" s="111" t="s">
        <v>2672</v>
      </c>
      <c r="F683" s="111"/>
    </row>
    <row r="684" spans="1:6">
      <c r="A684" s="109" t="s">
        <v>1065</v>
      </c>
      <c r="B684" s="112" t="s">
        <v>3304</v>
      </c>
      <c r="C684" s="112" t="s">
        <v>3305</v>
      </c>
      <c r="D684" s="110"/>
      <c r="E684" s="111" t="s">
        <v>2672</v>
      </c>
      <c r="F684" s="111"/>
    </row>
    <row r="685" spans="1:6">
      <c r="A685" s="109" t="s">
        <v>1065</v>
      </c>
      <c r="B685" s="112" t="s">
        <v>3306</v>
      </c>
      <c r="C685" s="112" t="s">
        <v>3307</v>
      </c>
      <c r="D685" s="110"/>
      <c r="E685" s="111" t="s">
        <v>2672</v>
      </c>
      <c r="F685" s="111"/>
    </row>
    <row r="686" spans="1:6">
      <c r="A686" s="109" t="s">
        <v>1065</v>
      </c>
      <c r="B686" s="112" t="s">
        <v>3308</v>
      </c>
      <c r="C686" s="112" t="s">
        <v>3309</v>
      </c>
      <c r="D686" s="110"/>
      <c r="E686" s="111" t="s">
        <v>2672</v>
      </c>
      <c r="F686" s="111"/>
    </row>
    <row r="687" spans="1:6">
      <c r="A687" s="109" t="s">
        <v>1065</v>
      </c>
      <c r="B687" s="112" t="s">
        <v>3310</v>
      </c>
      <c r="C687" s="112" t="s">
        <v>2675</v>
      </c>
      <c r="D687" s="110"/>
      <c r="E687" s="111" t="s">
        <v>2674</v>
      </c>
      <c r="F687" s="111"/>
    </row>
    <row r="688" spans="1:6">
      <c r="A688" s="109" t="s">
        <v>1065</v>
      </c>
      <c r="B688" s="112" t="s">
        <v>3311</v>
      </c>
      <c r="C688" s="112" t="s">
        <v>3312</v>
      </c>
      <c r="D688" s="110"/>
      <c r="E688" s="111" t="s">
        <v>2674</v>
      </c>
      <c r="F688" s="111"/>
    </row>
    <row r="689" spans="1:6">
      <c r="A689" s="109" t="s">
        <v>1065</v>
      </c>
      <c r="B689" s="112" t="s">
        <v>3313</v>
      </c>
      <c r="C689" s="112" t="s">
        <v>3314</v>
      </c>
      <c r="D689" s="110"/>
      <c r="E689" s="111" t="s">
        <v>2674</v>
      </c>
      <c r="F689" s="111"/>
    </row>
    <row r="690" spans="1:6">
      <c r="A690" s="109" t="s">
        <v>1065</v>
      </c>
      <c r="B690" s="112" t="s">
        <v>3315</v>
      </c>
      <c r="C690" s="112" t="s">
        <v>3316</v>
      </c>
      <c r="D690" s="110"/>
      <c r="E690" s="111" t="s">
        <v>2674</v>
      </c>
      <c r="F690" s="111"/>
    </row>
    <row r="691" spans="1:6">
      <c r="A691" s="109" t="s">
        <v>1065</v>
      </c>
      <c r="B691" s="112" t="s">
        <v>3317</v>
      </c>
      <c r="C691" s="112" t="s">
        <v>3318</v>
      </c>
      <c r="D691" s="110"/>
      <c r="E691" s="111" t="s">
        <v>2674</v>
      </c>
      <c r="F691" s="111"/>
    </row>
    <row r="692" spans="1:6">
      <c r="A692" s="109" t="s">
        <v>1065</v>
      </c>
      <c r="B692" s="112" t="s">
        <v>3319</v>
      </c>
      <c r="C692" s="112" t="s">
        <v>3320</v>
      </c>
      <c r="D692" s="110"/>
      <c r="E692" s="111" t="s">
        <v>2674</v>
      </c>
      <c r="F692" s="111"/>
    </row>
    <row r="693" spans="1:6">
      <c r="A693" s="109" t="s">
        <v>1065</v>
      </c>
      <c r="B693" s="112" t="s">
        <v>3321</v>
      </c>
      <c r="C693" s="112" t="s">
        <v>3322</v>
      </c>
      <c r="D693" s="110"/>
      <c r="E693" s="111" t="s">
        <v>2674</v>
      </c>
      <c r="F693" s="111"/>
    </row>
    <row r="694" spans="1:6">
      <c r="A694" s="109" t="s">
        <v>1065</v>
      </c>
      <c r="B694" s="112" t="s">
        <v>3323</v>
      </c>
      <c r="C694" s="112" t="s">
        <v>3324</v>
      </c>
      <c r="D694" s="110"/>
      <c r="E694" s="111" t="s">
        <v>2674</v>
      </c>
      <c r="F694" s="111"/>
    </row>
    <row r="695" spans="1:6">
      <c r="A695" s="109" t="s">
        <v>1065</v>
      </c>
      <c r="B695" s="112" t="s">
        <v>3325</v>
      </c>
      <c r="C695" s="112" t="s">
        <v>3326</v>
      </c>
      <c r="D695" s="110"/>
      <c r="E695" s="111" t="s">
        <v>2674</v>
      </c>
      <c r="F695" s="111"/>
    </row>
    <row r="696" spans="1:6">
      <c r="A696" s="109" t="s">
        <v>1065</v>
      </c>
      <c r="B696" s="112" t="s">
        <v>3327</v>
      </c>
      <c r="C696" s="112" t="s">
        <v>3328</v>
      </c>
      <c r="D696" s="110"/>
      <c r="E696" s="111" t="s">
        <v>2674</v>
      </c>
      <c r="F696" s="111"/>
    </row>
    <row r="697" spans="1:6">
      <c r="A697" s="109" t="s">
        <v>1065</v>
      </c>
      <c r="B697" s="112" t="s">
        <v>3329</v>
      </c>
      <c r="C697" s="112" t="s">
        <v>3330</v>
      </c>
      <c r="D697" s="110"/>
      <c r="E697" s="111" t="s">
        <v>2674</v>
      </c>
      <c r="F697" s="111"/>
    </row>
    <row r="698" spans="1:6">
      <c r="A698" s="109" t="s">
        <v>1065</v>
      </c>
      <c r="B698" s="112" t="s">
        <v>3331</v>
      </c>
      <c r="C698" s="112" t="s">
        <v>3332</v>
      </c>
      <c r="D698" s="110"/>
      <c r="E698" s="111" t="s">
        <v>2676</v>
      </c>
      <c r="F698" s="111"/>
    </row>
    <row r="699" spans="1:6">
      <c r="A699" s="109" t="s">
        <v>1065</v>
      </c>
      <c r="B699" s="112" t="s">
        <v>3333</v>
      </c>
      <c r="C699" s="112" t="s">
        <v>3334</v>
      </c>
      <c r="D699" s="110"/>
      <c r="E699" s="111" t="s">
        <v>2676</v>
      </c>
      <c r="F699" s="111"/>
    </row>
    <row r="700" spans="1:6">
      <c r="A700" s="109" t="s">
        <v>1065</v>
      </c>
      <c r="B700" s="112" t="s">
        <v>3335</v>
      </c>
      <c r="C700" s="112" t="s">
        <v>3336</v>
      </c>
      <c r="D700" s="110"/>
      <c r="E700" s="111" t="s">
        <v>2676</v>
      </c>
      <c r="F700" s="111"/>
    </row>
    <row r="701" spans="1:6">
      <c r="A701" s="109" t="s">
        <v>1065</v>
      </c>
      <c r="B701" s="112" t="s">
        <v>3337</v>
      </c>
      <c r="C701" s="112" t="s">
        <v>3338</v>
      </c>
      <c r="D701" s="110"/>
      <c r="E701" s="111" t="s">
        <v>2676</v>
      </c>
      <c r="F701" s="111"/>
    </row>
    <row r="702" spans="1:6">
      <c r="A702" s="109" t="s">
        <v>1065</v>
      </c>
      <c r="B702" s="112" t="s">
        <v>3339</v>
      </c>
      <c r="C702" s="112" t="s">
        <v>3340</v>
      </c>
      <c r="D702" s="110"/>
      <c r="E702" s="111" t="s">
        <v>2676</v>
      </c>
      <c r="F702" s="111"/>
    </row>
    <row r="703" spans="1:6">
      <c r="A703" s="109" t="s">
        <v>1065</v>
      </c>
      <c r="B703" s="112" t="s">
        <v>3341</v>
      </c>
      <c r="C703" s="112" t="s">
        <v>3342</v>
      </c>
      <c r="D703" s="110"/>
      <c r="E703" s="111" t="s">
        <v>2676</v>
      </c>
      <c r="F703" s="111"/>
    </row>
    <row r="704" spans="1:6">
      <c r="A704" s="109" t="s">
        <v>1065</v>
      </c>
      <c r="B704" s="112" t="s">
        <v>3343</v>
      </c>
      <c r="C704" s="112" t="s">
        <v>3344</v>
      </c>
      <c r="D704" s="110"/>
      <c r="E704" s="111" t="s">
        <v>2676</v>
      </c>
      <c r="F704" s="111"/>
    </row>
    <row r="705" spans="1:6">
      <c r="A705" s="109" t="s">
        <v>1065</v>
      </c>
      <c r="B705" s="112" t="s">
        <v>3345</v>
      </c>
      <c r="C705" s="112" t="s">
        <v>3346</v>
      </c>
      <c r="D705" s="110"/>
      <c r="E705" s="111" t="s">
        <v>2676</v>
      </c>
      <c r="F705" s="111"/>
    </row>
    <row r="706" spans="1:6">
      <c r="A706" s="109" t="s">
        <v>1065</v>
      </c>
      <c r="B706" s="112" t="s">
        <v>3347</v>
      </c>
      <c r="C706" s="112" t="s">
        <v>2679</v>
      </c>
      <c r="D706" s="110"/>
      <c r="E706" s="111" t="s">
        <v>2678</v>
      </c>
      <c r="F706" s="111"/>
    </row>
    <row r="707" spans="1:6">
      <c r="A707" s="109" t="s">
        <v>1065</v>
      </c>
      <c r="B707" s="112" t="s">
        <v>3348</v>
      </c>
      <c r="C707" s="112" t="s">
        <v>3349</v>
      </c>
      <c r="D707" s="110"/>
      <c r="E707" s="111" t="s">
        <v>2678</v>
      </c>
      <c r="F707" s="111"/>
    </row>
    <row r="708" spans="1:6">
      <c r="A708" s="109" t="s">
        <v>1065</v>
      </c>
      <c r="B708" s="112" t="s">
        <v>3350</v>
      </c>
      <c r="C708" s="112" t="s">
        <v>3351</v>
      </c>
      <c r="D708" s="110"/>
      <c r="E708" s="111" t="s">
        <v>2678</v>
      </c>
      <c r="F708" s="111"/>
    </row>
    <row r="709" spans="1:6">
      <c r="A709" s="109" t="s">
        <v>1065</v>
      </c>
      <c r="B709" s="112" t="s">
        <v>3352</v>
      </c>
      <c r="C709" s="112" t="s">
        <v>3353</v>
      </c>
      <c r="D709" s="110"/>
      <c r="E709" s="111" t="s">
        <v>2678</v>
      </c>
      <c r="F709" s="111"/>
    </row>
    <row r="710" spans="1:6">
      <c r="A710" s="109" t="s">
        <v>1065</v>
      </c>
      <c r="B710" s="112" t="s">
        <v>3354</v>
      </c>
      <c r="C710" s="112" t="s">
        <v>3355</v>
      </c>
      <c r="D710" s="110"/>
      <c r="E710" s="111" t="s">
        <v>2678</v>
      </c>
      <c r="F710" s="111"/>
    </row>
    <row r="711" spans="1:6">
      <c r="A711" s="109" t="s">
        <v>1065</v>
      </c>
      <c r="B711" s="112" t="s">
        <v>3356</v>
      </c>
      <c r="C711" s="112" t="s">
        <v>3357</v>
      </c>
      <c r="D711" s="110"/>
      <c r="E711" s="111" t="s">
        <v>2678</v>
      </c>
      <c r="F711" s="111"/>
    </row>
    <row r="712" spans="1:6">
      <c r="A712" s="109" t="s">
        <v>1065</v>
      </c>
      <c r="B712" s="112" t="s">
        <v>3358</v>
      </c>
      <c r="C712" s="112" t="s">
        <v>3359</v>
      </c>
      <c r="D712" s="110"/>
      <c r="E712" s="111" t="s">
        <v>2678</v>
      </c>
      <c r="F712" s="111"/>
    </row>
    <row r="713" spans="1:6">
      <c r="A713" s="109" t="s">
        <v>1065</v>
      </c>
      <c r="B713" s="112" t="s">
        <v>3360</v>
      </c>
      <c r="C713" s="112" t="s">
        <v>2681</v>
      </c>
      <c r="D713" s="110"/>
      <c r="E713" s="111" t="s">
        <v>2680</v>
      </c>
      <c r="F713" s="111"/>
    </row>
    <row r="714" spans="1:6">
      <c r="A714" s="109" t="s">
        <v>1065</v>
      </c>
      <c r="B714" s="112" t="s">
        <v>3361</v>
      </c>
      <c r="C714" s="112" t="s">
        <v>3362</v>
      </c>
      <c r="D714" s="110"/>
      <c r="E714" s="111" t="s">
        <v>2680</v>
      </c>
      <c r="F714" s="111"/>
    </row>
    <row r="715" spans="1:6">
      <c r="A715" s="109" t="s">
        <v>1065</v>
      </c>
      <c r="B715" s="112" t="s">
        <v>3363</v>
      </c>
      <c r="C715" s="112" t="s">
        <v>3157</v>
      </c>
      <c r="D715" s="110"/>
      <c r="E715" s="111" t="s">
        <v>2680</v>
      </c>
      <c r="F715" s="111"/>
    </row>
    <row r="716" spans="1:6">
      <c r="A716" s="109" t="s">
        <v>1065</v>
      </c>
      <c r="B716" s="112" t="s">
        <v>3364</v>
      </c>
      <c r="C716" s="112" t="s">
        <v>3365</v>
      </c>
      <c r="D716" s="110"/>
      <c r="E716" s="111" t="s">
        <v>2680</v>
      </c>
      <c r="F716" s="111"/>
    </row>
    <row r="717" spans="1:6">
      <c r="A717" s="109" t="s">
        <v>1065</v>
      </c>
      <c r="B717" s="112" t="s">
        <v>3366</v>
      </c>
      <c r="C717" s="112" t="s">
        <v>3367</v>
      </c>
      <c r="D717" s="110"/>
      <c r="E717" s="111" t="s">
        <v>2682</v>
      </c>
      <c r="F717" s="111"/>
    </row>
    <row r="718" spans="1:6">
      <c r="A718" s="109" t="s">
        <v>1065</v>
      </c>
      <c r="B718" s="112" t="s">
        <v>3368</v>
      </c>
      <c r="C718" s="112" t="s">
        <v>2683</v>
      </c>
      <c r="D718" s="110"/>
      <c r="E718" s="111" t="s">
        <v>2682</v>
      </c>
      <c r="F718" s="111"/>
    </row>
    <row r="719" spans="1:6">
      <c r="A719" s="109" t="s">
        <v>1065</v>
      </c>
      <c r="B719" s="112" t="s">
        <v>3369</v>
      </c>
      <c r="C719" s="112" t="s">
        <v>3370</v>
      </c>
      <c r="D719" s="110"/>
      <c r="E719" s="111" t="s">
        <v>2682</v>
      </c>
      <c r="F719" s="111"/>
    </row>
    <row r="720" spans="1:6">
      <c r="A720" s="109" t="s">
        <v>1065</v>
      </c>
      <c r="B720" s="112" t="s">
        <v>3371</v>
      </c>
      <c r="C720" s="112" t="s">
        <v>3372</v>
      </c>
      <c r="D720" s="110"/>
      <c r="E720" s="111" t="s">
        <v>2682</v>
      </c>
      <c r="F720" s="111"/>
    </row>
    <row r="721" spans="1:6">
      <c r="A721" s="109" t="s">
        <v>1065</v>
      </c>
      <c r="B721" s="112" t="s">
        <v>3373</v>
      </c>
      <c r="C721" s="112" t="s">
        <v>3374</v>
      </c>
      <c r="D721" s="110"/>
      <c r="E721" s="111" t="s">
        <v>2682</v>
      </c>
      <c r="F721" s="111"/>
    </row>
    <row r="722" spans="1:6">
      <c r="A722" s="109" t="s">
        <v>1065</v>
      </c>
      <c r="B722" s="112" t="s">
        <v>3375</v>
      </c>
      <c r="C722" s="112" t="s">
        <v>3376</v>
      </c>
      <c r="D722" s="110"/>
      <c r="E722" s="111" t="s">
        <v>2682</v>
      </c>
      <c r="F722" s="111"/>
    </row>
    <row r="723" spans="1:6">
      <c r="A723" s="109" t="s">
        <v>1065</v>
      </c>
      <c r="B723" s="112" t="s">
        <v>3377</v>
      </c>
      <c r="C723" s="112" t="s">
        <v>3378</v>
      </c>
      <c r="D723" s="110"/>
      <c r="E723" s="111" t="s">
        <v>2682</v>
      </c>
      <c r="F723" s="111"/>
    </row>
    <row r="724" spans="1:6">
      <c r="A724" s="109" t="s">
        <v>1065</v>
      </c>
      <c r="B724" s="112" t="s">
        <v>3379</v>
      </c>
      <c r="C724" s="112" t="s">
        <v>3380</v>
      </c>
      <c r="D724" s="110"/>
      <c r="E724" s="111" t="s">
        <v>2684</v>
      </c>
      <c r="F724" s="111"/>
    </row>
    <row r="725" spans="1:6">
      <c r="A725" s="109" t="s">
        <v>1065</v>
      </c>
      <c r="B725" s="112" t="s">
        <v>3381</v>
      </c>
      <c r="C725" s="112" t="s">
        <v>3382</v>
      </c>
      <c r="D725" s="110"/>
      <c r="E725" s="111" t="s">
        <v>2684</v>
      </c>
      <c r="F725" s="111"/>
    </row>
    <row r="726" spans="1:6">
      <c r="A726" s="109" t="s">
        <v>1065</v>
      </c>
      <c r="B726" s="112" t="s">
        <v>3383</v>
      </c>
      <c r="C726" s="112" t="s">
        <v>3384</v>
      </c>
      <c r="D726" s="110"/>
      <c r="E726" s="111" t="s">
        <v>2684</v>
      </c>
      <c r="F726" s="111"/>
    </row>
    <row r="727" spans="1:6">
      <c r="A727" s="109" t="s">
        <v>1065</v>
      </c>
      <c r="B727" s="112" t="s">
        <v>3385</v>
      </c>
      <c r="C727" s="112" t="s">
        <v>3386</v>
      </c>
      <c r="D727" s="110"/>
      <c r="E727" s="111" t="s">
        <v>2684</v>
      </c>
      <c r="F727" s="111"/>
    </row>
    <row r="728" spans="1:6">
      <c r="A728" s="109" t="s">
        <v>1065</v>
      </c>
      <c r="B728" s="112" t="s">
        <v>3387</v>
      </c>
      <c r="C728" s="112" t="s">
        <v>2687</v>
      </c>
      <c r="D728" s="110"/>
      <c r="E728" s="111" t="s">
        <v>2686</v>
      </c>
      <c r="F728" s="111"/>
    </row>
    <row r="729" spans="1:6">
      <c r="A729" s="109" t="s">
        <v>1065</v>
      </c>
      <c r="B729" s="112" t="s">
        <v>3388</v>
      </c>
      <c r="C729" s="112" t="s">
        <v>3389</v>
      </c>
      <c r="D729" s="110"/>
      <c r="E729" s="111" t="s">
        <v>2686</v>
      </c>
      <c r="F729" s="111"/>
    </row>
    <row r="730" spans="1:6">
      <c r="A730" s="109" t="s">
        <v>1065</v>
      </c>
      <c r="B730" s="112" t="s">
        <v>3390</v>
      </c>
      <c r="C730" s="112" t="s">
        <v>3391</v>
      </c>
      <c r="D730" s="110"/>
      <c r="E730" s="111" t="s">
        <v>2686</v>
      </c>
      <c r="F730" s="111"/>
    </row>
    <row r="731" spans="1:6">
      <c r="A731" s="109" t="s">
        <v>1065</v>
      </c>
      <c r="B731" s="112" t="s">
        <v>3392</v>
      </c>
      <c r="C731" s="112" t="s">
        <v>3393</v>
      </c>
      <c r="D731" s="110"/>
      <c r="E731" s="111" t="s">
        <v>2688</v>
      </c>
      <c r="F731" s="111"/>
    </row>
    <row r="732" spans="1:6">
      <c r="A732" s="109" t="s">
        <v>1065</v>
      </c>
      <c r="B732" s="112" t="s">
        <v>3394</v>
      </c>
      <c r="C732" s="112" t="s">
        <v>2689</v>
      </c>
      <c r="D732" s="110"/>
      <c r="E732" s="111" t="s">
        <v>2688</v>
      </c>
      <c r="F732" s="111"/>
    </row>
    <row r="733" spans="1:6">
      <c r="A733" s="109" t="s">
        <v>1065</v>
      </c>
      <c r="B733" s="112" t="s">
        <v>3395</v>
      </c>
      <c r="C733" s="112" t="s">
        <v>3396</v>
      </c>
      <c r="D733" s="110"/>
      <c r="E733" s="111" t="s">
        <v>2688</v>
      </c>
      <c r="F733" s="111"/>
    </row>
    <row r="734" spans="1:6">
      <c r="A734" s="109" t="s">
        <v>1065</v>
      </c>
      <c r="B734" s="112" t="s">
        <v>3397</v>
      </c>
      <c r="C734" s="112" t="s">
        <v>3398</v>
      </c>
      <c r="D734" s="110"/>
      <c r="E734" s="111" t="s">
        <v>2688</v>
      </c>
      <c r="F734" s="111"/>
    </row>
    <row r="735" spans="1:6">
      <c r="A735" s="109" t="s">
        <v>1065</v>
      </c>
      <c r="B735" s="112" t="s">
        <v>3399</v>
      </c>
      <c r="C735" s="112" t="s">
        <v>3400</v>
      </c>
      <c r="D735" s="110"/>
      <c r="E735" s="111" t="s">
        <v>2688</v>
      </c>
      <c r="F735" s="111"/>
    </row>
    <row r="736" spans="1:6">
      <c r="A736" s="109" t="s">
        <v>1065</v>
      </c>
      <c r="B736" s="112" t="s">
        <v>3401</v>
      </c>
      <c r="C736" s="112" t="s">
        <v>3402</v>
      </c>
      <c r="D736" s="110"/>
      <c r="E736" s="111" t="s">
        <v>2688</v>
      </c>
      <c r="F736" s="111"/>
    </row>
    <row r="737" spans="1:6">
      <c r="A737" s="109" t="s">
        <v>1065</v>
      </c>
      <c r="B737" s="112" t="s">
        <v>3403</v>
      </c>
      <c r="C737" s="112" t="s">
        <v>3404</v>
      </c>
      <c r="D737" s="110"/>
      <c r="E737" s="111" t="s">
        <v>2690</v>
      </c>
      <c r="F737" s="111"/>
    </row>
    <row r="738" spans="1:6">
      <c r="A738" s="109" t="s">
        <v>1065</v>
      </c>
      <c r="B738" s="112" t="s">
        <v>3405</v>
      </c>
      <c r="C738" s="112" t="s">
        <v>3406</v>
      </c>
      <c r="D738" s="110"/>
      <c r="E738" s="111" t="s">
        <v>2690</v>
      </c>
      <c r="F738" s="111"/>
    </row>
    <row r="739" spans="1:6">
      <c r="A739" s="109" t="s">
        <v>1065</v>
      </c>
      <c r="B739" s="112" t="s">
        <v>3407</v>
      </c>
      <c r="C739" s="112" t="s">
        <v>3408</v>
      </c>
      <c r="D739" s="110"/>
      <c r="E739" s="111" t="s">
        <v>2690</v>
      </c>
      <c r="F739" s="111"/>
    </row>
    <row r="740" spans="1:6">
      <c r="A740" s="109" t="s">
        <v>1065</v>
      </c>
      <c r="B740" s="112" t="s">
        <v>3409</v>
      </c>
      <c r="C740" s="112" t="s">
        <v>3410</v>
      </c>
      <c r="D740" s="110"/>
      <c r="E740" s="111" t="s">
        <v>2690</v>
      </c>
      <c r="F740" s="111"/>
    </row>
    <row r="741" spans="1:6">
      <c r="A741" s="109" t="s">
        <v>1065</v>
      </c>
      <c r="B741" s="112" t="s">
        <v>3411</v>
      </c>
      <c r="C741" s="112" t="s">
        <v>3412</v>
      </c>
      <c r="D741" s="110"/>
      <c r="E741" s="111" t="s">
        <v>2692</v>
      </c>
      <c r="F741" s="111"/>
    </row>
    <row r="742" spans="1:6">
      <c r="A742" s="109" t="s">
        <v>1065</v>
      </c>
      <c r="B742" s="112" t="s">
        <v>3413</v>
      </c>
      <c r="C742" s="112" t="s">
        <v>3414</v>
      </c>
      <c r="D742" s="110"/>
      <c r="E742" s="111" t="s">
        <v>2692</v>
      </c>
      <c r="F742" s="111"/>
    </row>
    <row r="743" spans="1:6">
      <c r="A743" s="109" t="s">
        <v>1065</v>
      </c>
      <c r="B743" s="112" t="s">
        <v>3415</v>
      </c>
      <c r="C743" s="112" t="s">
        <v>3416</v>
      </c>
      <c r="D743" s="110"/>
      <c r="E743" s="111" t="s">
        <v>2692</v>
      </c>
      <c r="F743" s="111"/>
    </row>
    <row r="744" spans="1:6">
      <c r="A744" s="109" t="s">
        <v>1065</v>
      </c>
      <c r="B744" s="112" t="s">
        <v>3417</v>
      </c>
      <c r="C744" s="112" t="s">
        <v>3418</v>
      </c>
      <c r="D744" s="110"/>
      <c r="E744" s="111" t="s">
        <v>2692</v>
      </c>
      <c r="F744" s="111"/>
    </row>
    <row r="745" spans="1:6">
      <c r="A745" s="109" t="s">
        <v>1065</v>
      </c>
      <c r="B745" s="112" t="s">
        <v>3419</v>
      </c>
      <c r="C745" s="112" t="s">
        <v>3420</v>
      </c>
      <c r="D745" s="110"/>
      <c r="E745" s="111" t="s">
        <v>2692</v>
      </c>
      <c r="F745" s="111"/>
    </row>
    <row r="746" spans="1:6">
      <c r="A746" s="109" t="s">
        <v>1065</v>
      </c>
      <c r="B746" s="112" t="s">
        <v>3421</v>
      </c>
      <c r="C746" s="112" t="s">
        <v>3422</v>
      </c>
      <c r="D746" s="110"/>
      <c r="E746" s="111" t="s">
        <v>2692</v>
      </c>
      <c r="F746" s="111"/>
    </row>
    <row r="747" spans="1:6">
      <c r="A747" s="109" t="s">
        <v>1065</v>
      </c>
      <c r="B747" s="112" t="s">
        <v>3423</v>
      </c>
      <c r="C747" s="112" t="s">
        <v>3424</v>
      </c>
      <c r="D747" s="110"/>
      <c r="E747" s="111" t="s">
        <v>2692</v>
      </c>
      <c r="F747" s="111"/>
    </row>
    <row r="748" spans="1:6">
      <c r="A748" s="109" t="s">
        <v>1065</v>
      </c>
      <c r="B748" s="112" t="s">
        <v>3425</v>
      </c>
      <c r="C748" s="112" t="s">
        <v>3426</v>
      </c>
      <c r="D748" s="110"/>
      <c r="E748" s="111" t="s">
        <v>2692</v>
      </c>
      <c r="F748" s="111"/>
    </row>
    <row r="749" spans="1:6">
      <c r="A749" s="109" t="s">
        <v>1065</v>
      </c>
      <c r="B749" s="112" t="s">
        <v>3427</v>
      </c>
      <c r="C749" s="112" t="s">
        <v>3428</v>
      </c>
      <c r="D749" s="110"/>
      <c r="E749" s="111" t="s">
        <v>2692</v>
      </c>
      <c r="F749" s="111"/>
    </row>
    <row r="750" spans="1:6">
      <c r="A750" s="109" t="s">
        <v>1065</v>
      </c>
      <c r="B750" s="112" t="s">
        <v>3429</v>
      </c>
      <c r="C750" s="112" t="s">
        <v>3430</v>
      </c>
      <c r="D750" s="110"/>
      <c r="E750" s="111" t="s">
        <v>2692</v>
      </c>
      <c r="F750" s="111"/>
    </row>
    <row r="751" spans="1:6">
      <c r="A751" s="109" t="s">
        <v>1065</v>
      </c>
      <c r="B751" s="112" t="s">
        <v>3431</v>
      </c>
      <c r="C751" s="112" t="s">
        <v>3432</v>
      </c>
      <c r="D751" s="110"/>
      <c r="E751" s="111" t="s">
        <v>2692</v>
      </c>
      <c r="F751" s="111"/>
    </row>
    <row r="752" spans="1:6">
      <c r="A752" s="109" t="s">
        <v>1065</v>
      </c>
      <c r="B752" s="112" t="s">
        <v>3433</v>
      </c>
      <c r="C752" s="112" t="s">
        <v>3434</v>
      </c>
      <c r="D752" s="110"/>
      <c r="E752" s="111" t="s">
        <v>2692</v>
      </c>
      <c r="F752" s="111"/>
    </row>
    <row r="753" spans="1:6">
      <c r="A753" s="109" t="s">
        <v>1065</v>
      </c>
      <c r="B753" s="112" t="s">
        <v>3435</v>
      </c>
      <c r="C753" s="112" t="s">
        <v>3436</v>
      </c>
      <c r="D753" s="110"/>
      <c r="E753" s="111" t="s">
        <v>2693</v>
      </c>
      <c r="F753" s="111"/>
    </row>
    <row r="754" spans="1:6">
      <c r="A754" s="109" t="s">
        <v>1065</v>
      </c>
      <c r="B754" s="112" t="s">
        <v>3437</v>
      </c>
      <c r="C754" s="112" t="s">
        <v>2694</v>
      </c>
      <c r="D754" s="110"/>
      <c r="E754" s="111" t="s">
        <v>2693</v>
      </c>
      <c r="F754" s="111"/>
    </row>
    <row r="755" spans="1:6">
      <c r="A755" s="109" t="s">
        <v>1065</v>
      </c>
      <c r="B755" s="112" t="s">
        <v>3438</v>
      </c>
      <c r="C755" s="112" t="s">
        <v>3439</v>
      </c>
      <c r="D755" s="110"/>
      <c r="E755" s="111" t="s">
        <v>2693</v>
      </c>
      <c r="F755" s="111"/>
    </row>
    <row r="756" spans="1:6">
      <c r="A756" s="109" t="s">
        <v>1065</v>
      </c>
      <c r="B756" s="112" t="s">
        <v>3440</v>
      </c>
      <c r="C756" s="112" t="s">
        <v>3441</v>
      </c>
      <c r="D756" s="110"/>
      <c r="E756" s="111" t="s">
        <v>2693</v>
      </c>
      <c r="F756" s="111"/>
    </row>
    <row r="757" spans="1:6">
      <c r="A757" s="109" t="s">
        <v>1065</v>
      </c>
      <c r="B757" s="112" t="s">
        <v>3442</v>
      </c>
      <c r="C757" s="112" t="s">
        <v>3443</v>
      </c>
      <c r="D757" s="110"/>
      <c r="E757" s="111" t="s">
        <v>2693</v>
      </c>
      <c r="F757" s="111"/>
    </row>
    <row r="758" spans="1:6">
      <c r="A758" s="109" t="s">
        <v>1065</v>
      </c>
      <c r="B758" s="112" t="s">
        <v>3444</v>
      </c>
      <c r="C758" s="112" t="s">
        <v>3445</v>
      </c>
      <c r="D758" s="110"/>
      <c r="E758" s="111" t="s">
        <v>2693</v>
      </c>
      <c r="F758" s="111"/>
    </row>
    <row r="759" spans="1:6">
      <c r="A759" s="109" t="s">
        <v>1065</v>
      </c>
      <c r="B759" s="112" t="s">
        <v>3446</v>
      </c>
      <c r="C759" s="112" t="s">
        <v>3447</v>
      </c>
      <c r="D759" s="110"/>
      <c r="E759" s="111" t="s">
        <v>2693</v>
      </c>
      <c r="F759" s="111"/>
    </row>
    <row r="760" spans="1:6">
      <c r="A760" s="109" t="s">
        <v>1065</v>
      </c>
      <c r="B760" s="112" t="s">
        <v>3448</v>
      </c>
      <c r="C760" s="112" t="s">
        <v>3449</v>
      </c>
      <c r="D760" s="110"/>
      <c r="E760" s="111" t="s">
        <v>2693</v>
      </c>
      <c r="F760" s="111"/>
    </row>
    <row r="761" spans="1:6">
      <c r="A761" s="109" t="s">
        <v>1065</v>
      </c>
      <c r="B761" s="112" t="s">
        <v>3450</v>
      </c>
      <c r="C761" s="112" t="s">
        <v>3451</v>
      </c>
      <c r="D761" s="110"/>
      <c r="E761" s="111" t="s">
        <v>2693</v>
      </c>
      <c r="F761" s="111"/>
    </row>
    <row r="762" spans="1:6">
      <c r="A762" s="109" t="s">
        <v>1065</v>
      </c>
      <c r="B762" s="112" t="s">
        <v>3452</v>
      </c>
      <c r="C762" s="112" t="s">
        <v>3453</v>
      </c>
      <c r="D762" s="110"/>
      <c r="E762" s="111" t="s">
        <v>2693</v>
      </c>
      <c r="F762" s="111"/>
    </row>
    <row r="763" spans="1:6">
      <c r="A763" s="109" t="s">
        <v>1065</v>
      </c>
      <c r="B763" s="112" t="s">
        <v>3454</v>
      </c>
      <c r="C763" s="112" t="s">
        <v>3455</v>
      </c>
      <c r="D763" s="110"/>
      <c r="E763" s="111" t="s">
        <v>2693</v>
      </c>
      <c r="F763" s="111"/>
    </row>
    <row r="764" spans="1:6">
      <c r="A764" s="109" t="s">
        <v>1065</v>
      </c>
      <c r="B764" s="112" t="s">
        <v>3456</v>
      </c>
      <c r="C764" s="112" t="s">
        <v>3457</v>
      </c>
      <c r="D764" s="110"/>
      <c r="E764" s="111" t="s">
        <v>2695</v>
      </c>
      <c r="F764" s="111"/>
    </row>
    <row r="765" spans="1:6">
      <c r="A765" s="109" t="s">
        <v>1065</v>
      </c>
      <c r="B765" s="112" t="s">
        <v>3458</v>
      </c>
      <c r="C765" s="112" t="s">
        <v>3459</v>
      </c>
      <c r="D765" s="110"/>
      <c r="E765" s="111" t="s">
        <v>2695</v>
      </c>
      <c r="F765" s="111"/>
    </row>
    <row r="766" spans="1:6">
      <c r="A766" s="109" t="s">
        <v>1065</v>
      </c>
      <c r="B766" s="112" t="s">
        <v>3460</v>
      </c>
      <c r="C766" s="112" t="s">
        <v>3461</v>
      </c>
      <c r="D766" s="110"/>
      <c r="E766" s="111" t="s">
        <v>2695</v>
      </c>
      <c r="F766" s="111"/>
    </row>
    <row r="767" spans="1:6">
      <c r="A767" s="109" t="s">
        <v>1065</v>
      </c>
      <c r="B767" s="112" t="s">
        <v>3462</v>
      </c>
      <c r="C767" s="112" t="s">
        <v>3463</v>
      </c>
      <c r="D767" s="110"/>
      <c r="E767" s="111" t="s">
        <v>2695</v>
      </c>
      <c r="F767" s="111"/>
    </row>
    <row r="768" spans="1:6">
      <c r="A768" s="109" t="s">
        <v>1065</v>
      </c>
      <c r="B768" s="112" t="s">
        <v>3464</v>
      </c>
      <c r="C768" s="112" t="s">
        <v>3465</v>
      </c>
      <c r="D768" s="110"/>
      <c r="E768" s="111" t="s">
        <v>2695</v>
      </c>
      <c r="F768" s="111"/>
    </row>
    <row r="769" spans="1:6">
      <c r="A769" s="109" t="s">
        <v>1065</v>
      </c>
      <c r="B769" s="112" t="s">
        <v>3466</v>
      </c>
      <c r="C769" s="112" t="s">
        <v>3467</v>
      </c>
      <c r="D769" s="110"/>
      <c r="E769" s="111" t="s">
        <v>2695</v>
      </c>
      <c r="F769" s="111"/>
    </row>
    <row r="770" spans="1:6">
      <c r="A770" s="109" t="s">
        <v>1065</v>
      </c>
      <c r="B770" s="112" t="s">
        <v>3468</v>
      </c>
      <c r="C770" s="112" t="s">
        <v>3469</v>
      </c>
      <c r="D770" s="110"/>
      <c r="E770" s="111" t="s">
        <v>2695</v>
      </c>
      <c r="F770" s="111"/>
    </row>
    <row r="771" spans="1:6">
      <c r="A771" s="109" t="s">
        <v>1065</v>
      </c>
      <c r="B771" s="112" t="s">
        <v>3470</v>
      </c>
      <c r="C771" s="112" t="s">
        <v>3471</v>
      </c>
      <c r="D771" s="110"/>
      <c r="E771" s="111" t="s">
        <v>2695</v>
      </c>
      <c r="F771" s="111"/>
    </row>
    <row r="772" spans="1:6">
      <c r="A772" s="109" t="s">
        <v>1065</v>
      </c>
      <c r="B772" s="112" t="s">
        <v>3472</v>
      </c>
      <c r="C772" s="112" t="s">
        <v>2698</v>
      </c>
      <c r="D772" s="110"/>
      <c r="E772" s="111" t="s">
        <v>2697</v>
      </c>
      <c r="F772" s="111"/>
    </row>
    <row r="773" spans="1:6">
      <c r="A773" s="109" t="s">
        <v>1065</v>
      </c>
      <c r="B773" s="112" t="s">
        <v>3473</v>
      </c>
      <c r="C773" s="112" t="s">
        <v>3474</v>
      </c>
      <c r="D773" s="110"/>
      <c r="E773" s="111" t="s">
        <v>2697</v>
      </c>
      <c r="F773" s="111"/>
    </row>
    <row r="774" spans="1:6">
      <c r="A774" s="109" t="s">
        <v>1065</v>
      </c>
      <c r="B774" s="112" t="s">
        <v>3475</v>
      </c>
      <c r="C774" s="112" t="s">
        <v>3476</v>
      </c>
      <c r="D774" s="110"/>
      <c r="E774" s="111" t="s">
        <v>2697</v>
      </c>
      <c r="F774" s="111"/>
    </row>
    <row r="775" spans="1:6">
      <c r="A775" s="109" t="s">
        <v>1065</v>
      </c>
      <c r="B775" s="112" t="s">
        <v>3477</v>
      </c>
      <c r="C775" s="112" t="s">
        <v>3478</v>
      </c>
      <c r="D775" s="110"/>
      <c r="E775" s="111" t="s">
        <v>2697</v>
      </c>
      <c r="F775" s="111"/>
    </row>
    <row r="776" spans="1:6">
      <c r="A776" s="109" t="s">
        <v>1065</v>
      </c>
      <c r="B776" s="112" t="s">
        <v>3479</v>
      </c>
      <c r="C776" s="112" t="s">
        <v>3480</v>
      </c>
      <c r="D776" s="110"/>
      <c r="E776" s="111" t="s">
        <v>2697</v>
      </c>
      <c r="F776" s="111"/>
    </row>
    <row r="777" spans="1:6">
      <c r="A777" s="109" t="s">
        <v>1065</v>
      </c>
      <c r="B777" s="112" t="s">
        <v>3481</v>
      </c>
      <c r="C777" s="112" t="s">
        <v>3482</v>
      </c>
      <c r="D777" s="110"/>
      <c r="E777" s="111" t="s">
        <v>2697</v>
      </c>
      <c r="F777" s="111"/>
    </row>
    <row r="778" spans="1:6">
      <c r="A778" s="109" t="s">
        <v>1065</v>
      </c>
      <c r="B778" s="112" t="s">
        <v>3483</v>
      </c>
      <c r="C778" s="112" t="s">
        <v>3484</v>
      </c>
      <c r="D778" s="110"/>
      <c r="E778" s="111" t="s">
        <v>2697</v>
      </c>
      <c r="F778" s="111"/>
    </row>
    <row r="779" spans="1:6">
      <c r="A779" s="109" t="s">
        <v>1065</v>
      </c>
      <c r="B779" s="112" t="s">
        <v>3485</v>
      </c>
      <c r="C779" s="112" t="s">
        <v>2700</v>
      </c>
      <c r="D779" s="110"/>
      <c r="E779" s="111" t="s">
        <v>2699</v>
      </c>
      <c r="F779" s="111"/>
    </row>
    <row r="780" spans="1:6">
      <c r="A780" s="109" t="s">
        <v>1065</v>
      </c>
      <c r="B780" s="112" t="s">
        <v>3486</v>
      </c>
      <c r="C780" s="112" t="s">
        <v>3487</v>
      </c>
      <c r="D780" s="110"/>
      <c r="E780" s="111" t="s">
        <v>2699</v>
      </c>
      <c r="F780" s="111"/>
    </row>
    <row r="781" spans="1:6">
      <c r="A781" s="109" t="s">
        <v>1065</v>
      </c>
      <c r="B781" s="112" t="s">
        <v>3488</v>
      </c>
      <c r="C781" s="112" t="s">
        <v>3489</v>
      </c>
      <c r="D781" s="110"/>
      <c r="E781" s="111" t="s">
        <v>2699</v>
      </c>
      <c r="F781" s="111"/>
    </row>
    <row r="782" spans="1:6">
      <c r="A782" s="109" t="s">
        <v>1065</v>
      </c>
      <c r="B782" s="112" t="s">
        <v>3490</v>
      </c>
      <c r="C782" s="112" t="s">
        <v>3491</v>
      </c>
      <c r="D782" s="110"/>
      <c r="E782" s="111" t="s">
        <v>2701</v>
      </c>
      <c r="F782" s="111"/>
    </row>
    <row r="783" spans="1:6">
      <c r="A783" s="109" t="s">
        <v>1065</v>
      </c>
      <c r="B783" s="112" t="s">
        <v>3492</v>
      </c>
      <c r="C783" s="112" t="s">
        <v>3493</v>
      </c>
      <c r="D783" s="110"/>
      <c r="E783" s="111" t="s">
        <v>2701</v>
      </c>
      <c r="F783" s="111"/>
    </row>
    <row r="784" spans="1:6">
      <c r="A784" s="109" t="s">
        <v>1065</v>
      </c>
      <c r="B784" s="112" t="s">
        <v>3494</v>
      </c>
      <c r="C784" s="112" t="s">
        <v>3495</v>
      </c>
      <c r="D784" s="110"/>
      <c r="E784" s="111" t="s">
        <v>2701</v>
      </c>
      <c r="F784" s="111"/>
    </row>
    <row r="785" spans="1:6">
      <c r="A785" s="109" t="s">
        <v>1065</v>
      </c>
      <c r="B785" s="112" t="s">
        <v>3496</v>
      </c>
      <c r="C785" s="112" t="s">
        <v>3497</v>
      </c>
      <c r="D785" s="110"/>
      <c r="E785" s="111" t="s">
        <v>2701</v>
      </c>
      <c r="F785" s="111"/>
    </row>
    <row r="786" spans="1:6">
      <c r="A786" s="109" t="s">
        <v>1065</v>
      </c>
      <c r="B786" s="112" t="s">
        <v>3498</v>
      </c>
      <c r="C786" s="112" t="s">
        <v>3499</v>
      </c>
      <c r="D786" s="110"/>
      <c r="E786" s="111" t="s">
        <v>2703</v>
      </c>
      <c r="F786" s="111"/>
    </row>
    <row r="787" spans="1:6">
      <c r="A787" s="109" t="s">
        <v>1065</v>
      </c>
      <c r="B787" s="112" t="s">
        <v>3500</v>
      </c>
      <c r="C787" s="112" t="s">
        <v>3501</v>
      </c>
      <c r="D787" s="110"/>
      <c r="E787" s="111" t="s">
        <v>2703</v>
      </c>
      <c r="F787" s="111"/>
    </row>
    <row r="788" spans="1:6">
      <c r="A788" s="109" t="s">
        <v>1065</v>
      </c>
      <c r="B788" s="112" t="s">
        <v>3502</v>
      </c>
      <c r="C788" s="112" t="s">
        <v>2706</v>
      </c>
      <c r="D788" s="110"/>
      <c r="E788" s="111" t="s">
        <v>2705</v>
      </c>
      <c r="F788" s="111"/>
    </row>
    <row r="789" spans="1:6">
      <c r="A789" s="109" t="s">
        <v>1065</v>
      </c>
      <c r="B789" s="112" t="s">
        <v>3503</v>
      </c>
      <c r="C789" s="112" t="s">
        <v>3504</v>
      </c>
      <c r="D789" s="110"/>
      <c r="E789" s="111" t="s">
        <v>2705</v>
      </c>
      <c r="F789" s="111"/>
    </row>
    <row r="790" spans="1:6">
      <c r="A790" s="109" t="s">
        <v>1065</v>
      </c>
      <c r="B790" s="112" t="s">
        <v>3505</v>
      </c>
      <c r="C790" s="112" t="s">
        <v>3506</v>
      </c>
      <c r="D790" s="110"/>
      <c r="E790" s="111" t="s">
        <v>2705</v>
      </c>
      <c r="F790" s="111"/>
    </row>
    <row r="791" spans="1:6">
      <c r="A791" s="109" t="s">
        <v>1065</v>
      </c>
      <c r="B791" s="112" t="s">
        <v>3507</v>
      </c>
      <c r="C791" s="112" t="s">
        <v>3508</v>
      </c>
      <c r="D791" s="110"/>
      <c r="E791" s="111" t="s">
        <v>2707</v>
      </c>
      <c r="F791" s="111"/>
    </row>
    <row r="792" spans="1:6">
      <c r="A792" s="109" t="s">
        <v>1065</v>
      </c>
      <c r="B792" s="112" t="s">
        <v>3509</v>
      </c>
      <c r="C792" s="112" t="s">
        <v>3510</v>
      </c>
      <c r="D792" s="110"/>
      <c r="E792" s="111" t="s">
        <v>2707</v>
      </c>
      <c r="F792" s="111"/>
    </row>
    <row r="793" spans="1:6">
      <c r="A793" s="109" t="s">
        <v>1065</v>
      </c>
      <c r="B793" s="112" t="s">
        <v>3511</v>
      </c>
      <c r="C793" s="112" t="s">
        <v>3512</v>
      </c>
      <c r="D793" s="110"/>
      <c r="E793" s="111" t="s">
        <v>2707</v>
      </c>
      <c r="F793" s="111"/>
    </row>
    <row r="794" spans="1:6">
      <c r="A794" s="109" t="s">
        <v>1065</v>
      </c>
      <c r="B794" s="112" t="s">
        <v>3513</v>
      </c>
      <c r="C794" s="112" t="s">
        <v>3514</v>
      </c>
      <c r="D794" s="110"/>
      <c r="E794" s="111" t="s">
        <v>2707</v>
      </c>
      <c r="F794" s="111"/>
    </row>
    <row r="795" spans="1:6">
      <c r="A795" s="109" t="s">
        <v>1065</v>
      </c>
      <c r="B795" s="112" t="s">
        <v>3515</v>
      </c>
      <c r="C795" s="112" t="s">
        <v>3516</v>
      </c>
      <c r="D795" s="110"/>
      <c r="E795" s="111" t="s">
        <v>2708</v>
      </c>
      <c r="F795" s="111"/>
    </row>
    <row r="796" spans="1:6">
      <c r="A796" s="109" t="s">
        <v>1065</v>
      </c>
      <c r="B796" s="112" t="s">
        <v>3517</v>
      </c>
      <c r="C796" s="112" t="s">
        <v>3518</v>
      </c>
      <c r="D796" s="110"/>
      <c r="E796" s="111" t="s">
        <v>2708</v>
      </c>
      <c r="F796" s="111"/>
    </row>
    <row r="797" spans="1:6">
      <c r="A797" s="109" t="s">
        <v>1065</v>
      </c>
      <c r="B797" s="112" t="s">
        <v>3519</v>
      </c>
      <c r="C797" s="112" t="s">
        <v>3520</v>
      </c>
      <c r="D797" s="110"/>
      <c r="E797" s="111" t="s">
        <v>2708</v>
      </c>
      <c r="F797" s="111"/>
    </row>
    <row r="798" spans="1:6">
      <c r="A798" s="109" t="s">
        <v>1065</v>
      </c>
      <c r="B798" s="112" t="s">
        <v>3521</v>
      </c>
      <c r="C798" s="112" t="s">
        <v>3522</v>
      </c>
      <c r="D798" s="110"/>
      <c r="E798" s="111" t="s">
        <v>2708</v>
      </c>
      <c r="F798" s="111"/>
    </row>
    <row r="799" spans="1:6">
      <c r="A799" s="109" t="s">
        <v>1065</v>
      </c>
      <c r="B799" s="112" t="s">
        <v>3523</v>
      </c>
      <c r="C799" s="112" t="s">
        <v>3524</v>
      </c>
      <c r="D799" s="110"/>
      <c r="E799" s="111" t="s">
        <v>2708</v>
      </c>
      <c r="F799" s="111"/>
    </row>
    <row r="800" spans="1:6">
      <c r="A800" s="109" t="s">
        <v>1065</v>
      </c>
      <c r="B800" s="112" t="s">
        <v>3525</v>
      </c>
      <c r="C800" s="112" t="s">
        <v>3526</v>
      </c>
      <c r="D800" s="110"/>
      <c r="E800" s="111" t="s">
        <v>2708</v>
      </c>
      <c r="F800" s="111"/>
    </row>
    <row r="801" spans="1:6">
      <c r="A801" s="109" t="s">
        <v>1065</v>
      </c>
      <c r="B801" s="112" t="s">
        <v>3527</v>
      </c>
      <c r="C801" s="112" t="s">
        <v>3528</v>
      </c>
      <c r="D801" s="110"/>
      <c r="E801" s="111" t="s">
        <v>2710</v>
      </c>
      <c r="F801" s="111"/>
    </row>
    <row r="802" spans="1:6">
      <c r="A802" s="109" t="s">
        <v>1065</v>
      </c>
      <c r="B802" s="112" t="s">
        <v>3529</v>
      </c>
      <c r="C802" s="112" t="s">
        <v>3530</v>
      </c>
      <c r="D802" s="110"/>
      <c r="E802" s="111" t="s">
        <v>2710</v>
      </c>
      <c r="F802" s="111"/>
    </row>
    <row r="803" spans="1:6">
      <c r="A803" s="109" t="s">
        <v>1065</v>
      </c>
      <c r="B803" s="112" t="s">
        <v>3531</v>
      </c>
      <c r="C803" s="112" t="s">
        <v>3532</v>
      </c>
      <c r="D803" s="110"/>
      <c r="E803" s="111" t="s">
        <v>2710</v>
      </c>
      <c r="F803" s="111"/>
    </row>
    <row r="804" spans="1:6">
      <c r="A804" s="109" t="s">
        <v>1065</v>
      </c>
      <c r="B804" s="112" t="s">
        <v>3533</v>
      </c>
      <c r="C804" s="112" t="s">
        <v>3534</v>
      </c>
      <c r="D804" s="110"/>
      <c r="E804" s="111" t="s">
        <v>2710</v>
      </c>
      <c r="F804" s="111"/>
    </row>
    <row r="805" spans="1:6">
      <c r="A805" s="109" t="s">
        <v>1065</v>
      </c>
      <c r="B805" s="112" t="s">
        <v>3535</v>
      </c>
      <c r="C805" s="112" t="s">
        <v>3536</v>
      </c>
      <c r="D805" s="110"/>
      <c r="E805" s="111" t="s">
        <v>2710</v>
      </c>
      <c r="F805" s="111"/>
    </row>
    <row r="806" spans="1:6">
      <c r="A806" s="109" t="s">
        <v>1065</v>
      </c>
      <c r="B806" s="112" t="s">
        <v>3537</v>
      </c>
      <c r="C806" s="112" t="s">
        <v>3538</v>
      </c>
      <c r="D806" s="110"/>
      <c r="E806" s="111" t="s">
        <v>2710</v>
      </c>
      <c r="F806" s="111"/>
    </row>
    <row r="807" spans="1:6">
      <c r="A807" s="109" t="s">
        <v>1065</v>
      </c>
      <c r="B807" s="112" t="s">
        <v>3539</v>
      </c>
      <c r="C807" s="112" t="s">
        <v>3540</v>
      </c>
      <c r="D807" s="110"/>
      <c r="E807" s="111" t="s">
        <v>2710</v>
      </c>
      <c r="F807" s="111"/>
    </row>
    <row r="808" spans="1:6">
      <c r="A808" s="109" t="s">
        <v>1065</v>
      </c>
      <c r="B808" s="112" t="s">
        <v>3541</v>
      </c>
      <c r="C808" s="112" t="s">
        <v>3542</v>
      </c>
      <c r="D808" s="110"/>
      <c r="E808" s="111" t="s">
        <v>2710</v>
      </c>
      <c r="F808" s="111"/>
    </row>
    <row r="809" spans="1:6">
      <c r="A809" s="109" t="s">
        <v>1065</v>
      </c>
      <c r="B809" s="112" t="s">
        <v>3543</v>
      </c>
      <c r="C809" s="112" t="s">
        <v>3544</v>
      </c>
      <c r="D809" s="110"/>
      <c r="E809" s="111" t="s">
        <v>2710</v>
      </c>
      <c r="F809" s="111"/>
    </row>
    <row r="810" spans="1:6">
      <c r="A810" s="109" t="s">
        <v>1065</v>
      </c>
      <c r="B810" s="112" t="s">
        <v>3545</v>
      </c>
      <c r="C810" s="112" t="s">
        <v>3546</v>
      </c>
      <c r="D810" s="110"/>
      <c r="E810" s="111" t="s">
        <v>2710</v>
      </c>
      <c r="F810" s="111"/>
    </row>
    <row r="811" spans="1:6">
      <c r="A811" s="109" t="s">
        <v>1065</v>
      </c>
      <c r="B811" s="112" t="s">
        <v>3547</v>
      </c>
      <c r="C811" s="112" t="s">
        <v>3548</v>
      </c>
      <c r="D811" s="110"/>
      <c r="E811" s="111" t="s">
        <v>2710</v>
      </c>
      <c r="F811" s="111"/>
    </row>
    <row r="812" spans="1:6">
      <c r="A812" s="109" t="s">
        <v>1065</v>
      </c>
      <c r="B812" s="112" t="s">
        <v>3549</v>
      </c>
      <c r="C812" s="112" t="s">
        <v>3550</v>
      </c>
      <c r="D812" s="110"/>
      <c r="E812" s="111" t="s">
        <v>2710</v>
      </c>
      <c r="F812" s="111"/>
    </row>
    <row r="813" spans="1:6">
      <c r="A813" s="109" t="s">
        <v>1065</v>
      </c>
      <c r="B813" s="112" t="s">
        <v>3551</v>
      </c>
      <c r="C813" s="112" t="s">
        <v>3552</v>
      </c>
      <c r="D813" s="110"/>
      <c r="E813" s="111" t="s">
        <v>2710</v>
      </c>
      <c r="F813" s="111"/>
    </row>
    <row r="814" spans="1:6">
      <c r="A814" s="109" t="s">
        <v>1065</v>
      </c>
      <c r="B814" s="112" t="s">
        <v>3553</v>
      </c>
      <c r="C814" s="112" t="s">
        <v>3554</v>
      </c>
      <c r="D814" s="110"/>
      <c r="E814" s="111" t="s">
        <v>2712</v>
      </c>
      <c r="F814" s="111"/>
    </row>
    <row r="815" spans="1:6">
      <c r="A815" s="109" t="s">
        <v>1065</v>
      </c>
      <c r="B815" s="112" t="s">
        <v>3555</v>
      </c>
      <c r="C815" s="112" t="s">
        <v>3556</v>
      </c>
      <c r="D815" s="110"/>
      <c r="E815" s="111" t="s">
        <v>2712</v>
      </c>
      <c r="F815" s="111"/>
    </row>
    <row r="816" spans="1:6">
      <c r="A816" s="109" t="s">
        <v>1065</v>
      </c>
      <c r="B816" s="112" t="s">
        <v>3557</v>
      </c>
      <c r="C816" s="112" t="s">
        <v>3558</v>
      </c>
      <c r="D816" s="110"/>
      <c r="E816" s="111" t="s">
        <v>2714</v>
      </c>
      <c r="F816" s="111"/>
    </row>
    <row r="817" spans="1:6">
      <c r="A817" s="109" t="s">
        <v>1065</v>
      </c>
      <c r="B817" s="112" t="s">
        <v>3559</v>
      </c>
      <c r="C817" s="112" t="s">
        <v>3560</v>
      </c>
      <c r="D817" s="110"/>
      <c r="E817" s="111" t="s">
        <v>2714</v>
      </c>
      <c r="F817" s="111"/>
    </row>
    <row r="818" spans="1:6">
      <c r="A818" s="109" t="s">
        <v>1065</v>
      </c>
      <c r="B818" s="112" t="s">
        <v>3561</v>
      </c>
      <c r="C818" s="112" t="s">
        <v>3562</v>
      </c>
      <c r="D818" s="110"/>
      <c r="E818" s="111" t="s">
        <v>2714</v>
      </c>
      <c r="F818" s="111"/>
    </row>
    <row r="819" spans="1:6">
      <c r="A819" s="109" t="s">
        <v>1065</v>
      </c>
      <c r="B819" s="112" t="s">
        <v>3563</v>
      </c>
      <c r="C819" s="112" t="s">
        <v>3564</v>
      </c>
      <c r="D819" s="110"/>
      <c r="E819" s="111" t="s">
        <v>2714</v>
      </c>
      <c r="F819" s="111"/>
    </row>
    <row r="820" spans="1:6">
      <c r="A820" s="109" t="s">
        <v>1065</v>
      </c>
      <c r="B820" s="112" t="s">
        <v>3565</v>
      </c>
      <c r="C820" s="112" t="s">
        <v>2717</v>
      </c>
      <c r="D820" s="110"/>
      <c r="E820" s="111" t="s">
        <v>2716</v>
      </c>
      <c r="F820" s="111"/>
    </row>
    <row r="821" spans="1:6">
      <c r="A821" s="109" t="s">
        <v>1065</v>
      </c>
      <c r="B821" s="112" t="s">
        <v>3566</v>
      </c>
      <c r="C821" s="112" t="s">
        <v>3567</v>
      </c>
      <c r="D821" s="110"/>
      <c r="E821" s="111" t="s">
        <v>2716</v>
      </c>
      <c r="F821" s="111"/>
    </row>
    <row r="822" spans="1:6">
      <c r="A822" s="109" t="s">
        <v>1065</v>
      </c>
      <c r="B822" s="112" t="s">
        <v>3568</v>
      </c>
      <c r="C822" s="112" t="s">
        <v>3569</v>
      </c>
      <c r="D822" s="110"/>
      <c r="E822" s="111" t="s">
        <v>2716</v>
      </c>
      <c r="F822" s="111"/>
    </row>
    <row r="823" spans="1:6">
      <c r="A823" s="109" t="s">
        <v>1065</v>
      </c>
      <c r="B823" s="112" t="s">
        <v>3570</v>
      </c>
      <c r="C823" s="112" t="s">
        <v>3571</v>
      </c>
      <c r="D823" s="110"/>
      <c r="E823" s="111" t="s">
        <v>2716</v>
      </c>
      <c r="F823" s="111"/>
    </row>
    <row r="824" spans="1:6">
      <c r="A824" s="109" t="s">
        <v>1065</v>
      </c>
      <c r="B824" s="112" t="s">
        <v>3572</v>
      </c>
      <c r="C824" s="112" t="s">
        <v>3573</v>
      </c>
      <c r="D824" s="110"/>
      <c r="E824" s="111" t="s">
        <v>2718</v>
      </c>
      <c r="F824" s="111"/>
    </row>
    <row r="825" spans="1:6">
      <c r="A825" s="109" t="s">
        <v>1065</v>
      </c>
      <c r="B825" s="112" t="s">
        <v>3574</v>
      </c>
      <c r="C825" s="112" t="s">
        <v>3575</v>
      </c>
      <c r="D825" s="110"/>
      <c r="E825" s="111" t="s">
        <v>2718</v>
      </c>
      <c r="F825" s="111"/>
    </row>
    <row r="826" spans="1:6">
      <c r="A826" s="109" t="s">
        <v>1065</v>
      </c>
      <c r="B826" s="112" t="s">
        <v>3576</v>
      </c>
      <c r="C826" s="112" t="s">
        <v>3577</v>
      </c>
      <c r="D826" s="110"/>
      <c r="E826" s="111" t="s">
        <v>2718</v>
      </c>
      <c r="F826" s="111"/>
    </row>
    <row r="827" spans="1:6">
      <c r="A827" s="109" t="s">
        <v>1065</v>
      </c>
      <c r="B827" s="112" t="s">
        <v>3578</v>
      </c>
      <c r="C827" s="112" t="s">
        <v>3579</v>
      </c>
      <c r="D827" s="110"/>
      <c r="E827" s="111" t="s">
        <v>2718</v>
      </c>
      <c r="F827" s="111"/>
    </row>
    <row r="828" spans="1:6">
      <c r="A828" s="109" t="s">
        <v>1065</v>
      </c>
      <c r="B828" s="112" t="s">
        <v>3580</v>
      </c>
      <c r="C828" s="112" t="s">
        <v>2721</v>
      </c>
      <c r="D828" s="110"/>
      <c r="E828" s="111" t="s">
        <v>2720</v>
      </c>
      <c r="F828" s="111"/>
    </row>
    <row r="829" spans="1:6">
      <c r="A829" s="109" t="s">
        <v>1065</v>
      </c>
      <c r="B829" s="112" t="s">
        <v>3581</v>
      </c>
      <c r="C829" s="112" t="s">
        <v>3582</v>
      </c>
      <c r="D829" s="110"/>
      <c r="E829" s="111" t="s">
        <v>2720</v>
      </c>
      <c r="F829" s="111"/>
    </row>
    <row r="830" spans="1:6">
      <c r="A830" s="109" t="s">
        <v>1065</v>
      </c>
      <c r="B830" s="112" t="s">
        <v>3583</v>
      </c>
      <c r="C830" s="112" t="s">
        <v>3584</v>
      </c>
      <c r="D830" s="110"/>
      <c r="E830" s="111" t="s">
        <v>2720</v>
      </c>
      <c r="F830" s="111"/>
    </row>
    <row r="831" spans="1:6">
      <c r="A831" s="109" t="s">
        <v>1065</v>
      </c>
      <c r="B831" s="112" t="s">
        <v>3585</v>
      </c>
      <c r="C831" s="112" t="s">
        <v>2723</v>
      </c>
      <c r="D831" s="110"/>
      <c r="E831" s="111" t="s">
        <v>2722</v>
      </c>
      <c r="F831" s="111"/>
    </row>
    <row r="832" spans="1:6">
      <c r="A832" s="109" t="s">
        <v>1065</v>
      </c>
      <c r="B832" s="112" t="s">
        <v>3586</v>
      </c>
      <c r="C832" s="112" t="s">
        <v>3587</v>
      </c>
      <c r="D832" s="110"/>
      <c r="E832" s="111" t="s">
        <v>2722</v>
      </c>
      <c r="F832" s="111"/>
    </row>
    <row r="833" spans="1:6">
      <c r="A833" s="109" t="s">
        <v>1065</v>
      </c>
      <c r="B833" s="112" t="s">
        <v>3588</v>
      </c>
      <c r="C833" s="112" t="s">
        <v>2725</v>
      </c>
      <c r="D833" s="110"/>
      <c r="E833" s="111" t="s">
        <v>2724</v>
      </c>
      <c r="F833" s="111"/>
    </row>
    <row r="834" spans="1:6">
      <c r="A834" s="109" t="s">
        <v>1065</v>
      </c>
      <c r="B834" s="112" t="s">
        <v>3589</v>
      </c>
      <c r="C834" s="112" t="s">
        <v>3590</v>
      </c>
      <c r="D834" s="110"/>
      <c r="E834" s="111" t="s">
        <v>2724</v>
      </c>
      <c r="F834" s="111"/>
    </row>
    <row r="835" spans="1:6">
      <c r="A835" s="109" t="s">
        <v>1065</v>
      </c>
      <c r="B835" s="112" t="s">
        <v>3591</v>
      </c>
      <c r="C835" s="112" t="s">
        <v>2727</v>
      </c>
      <c r="D835" s="110"/>
      <c r="E835" s="111" t="s">
        <v>2726</v>
      </c>
      <c r="F835" s="111"/>
    </row>
    <row r="836" spans="1:6">
      <c r="A836" s="109" t="s">
        <v>1065</v>
      </c>
      <c r="B836" s="112" t="s">
        <v>3592</v>
      </c>
      <c r="C836" s="112" t="s">
        <v>3593</v>
      </c>
      <c r="D836" s="110"/>
      <c r="E836" s="111" t="s">
        <v>2726</v>
      </c>
      <c r="F836" s="111"/>
    </row>
    <row r="837" spans="1:6">
      <c r="A837" s="109" t="s">
        <v>1065</v>
      </c>
      <c r="B837" s="112" t="s">
        <v>3594</v>
      </c>
      <c r="C837" s="112" t="s">
        <v>2729</v>
      </c>
      <c r="D837" s="110"/>
      <c r="E837" s="111" t="s">
        <v>2728</v>
      </c>
      <c r="F837" s="111"/>
    </row>
    <row r="838" spans="1:6">
      <c r="A838" s="109" t="s">
        <v>1065</v>
      </c>
      <c r="B838" s="112" t="s">
        <v>3595</v>
      </c>
      <c r="C838" s="112" t="s">
        <v>3596</v>
      </c>
      <c r="D838" s="110"/>
      <c r="E838" s="111" t="s">
        <v>2728</v>
      </c>
      <c r="F838" s="111"/>
    </row>
    <row r="839" spans="1:6">
      <c r="A839" s="109" t="s">
        <v>1065</v>
      </c>
      <c r="B839" s="112" t="s">
        <v>3597</v>
      </c>
      <c r="C839" s="112" t="s">
        <v>2731</v>
      </c>
      <c r="D839" s="110"/>
      <c r="E839" s="111" t="s">
        <v>2730</v>
      </c>
      <c r="F839" s="111"/>
    </row>
    <row r="840" spans="1:6">
      <c r="A840" s="109" t="s">
        <v>1065</v>
      </c>
      <c r="B840" s="112" t="s">
        <v>3598</v>
      </c>
      <c r="C840" s="112" t="s">
        <v>3599</v>
      </c>
      <c r="D840" s="110"/>
      <c r="E840" s="111" t="s">
        <v>2730</v>
      </c>
      <c r="F840" s="111"/>
    </row>
    <row r="841" spans="1:6">
      <c r="A841" s="109" t="s">
        <v>1065</v>
      </c>
      <c r="B841" s="112" t="s">
        <v>3600</v>
      </c>
      <c r="C841" s="112" t="s">
        <v>3601</v>
      </c>
      <c r="D841" s="110"/>
      <c r="E841" s="111" t="s">
        <v>2730</v>
      </c>
      <c r="F841" s="111"/>
    </row>
    <row r="842" spans="1:6">
      <c r="A842" s="109" t="s">
        <v>1065</v>
      </c>
      <c r="B842" s="112" t="s">
        <v>3602</v>
      </c>
      <c r="C842" s="112" t="s">
        <v>3603</v>
      </c>
      <c r="D842" s="110"/>
      <c r="E842" s="111" t="s">
        <v>2730</v>
      </c>
      <c r="F842" s="111"/>
    </row>
    <row r="843" spans="1:6">
      <c r="A843" s="109" t="s">
        <v>1065</v>
      </c>
      <c r="B843" s="112" t="s">
        <v>3604</v>
      </c>
      <c r="C843" s="112" t="s">
        <v>3605</v>
      </c>
      <c r="D843" s="110"/>
      <c r="E843" s="111" t="s">
        <v>2732</v>
      </c>
      <c r="F843" s="111"/>
    </row>
    <row r="844" spans="1:6">
      <c r="A844" s="109" t="s">
        <v>1065</v>
      </c>
      <c r="B844" s="112" t="s">
        <v>3606</v>
      </c>
      <c r="C844" s="112" t="s">
        <v>3607</v>
      </c>
      <c r="D844" s="110"/>
      <c r="E844" s="111" t="s">
        <v>2732</v>
      </c>
      <c r="F844" s="111"/>
    </row>
    <row r="845" spans="1:6">
      <c r="A845" s="109" t="s">
        <v>1065</v>
      </c>
      <c r="B845" s="112" t="s">
        <v>3608</v>
      </c>
      <c r="C845" s="112" t="s">
        <v>3609</v>
      </c>
      <c r="D845" s="110"/>
      <c r="E845" s="111" t="s">
        <v>2733</v>
      </c>
      <c r="F845" s="111"/>
    </row>
    <row r="846" spans="1:6">
      <c r="A846" s="109" t="s">
        <v>1065</v>
      </c>
      <c r="B846" s="112" t="s">
        <v>3610</v>
      </c>
      <c r="C846" s="112" t="s">
        <v>3611</v>
      </c>
      <c r="D846" s="110"/>
      <c r="E846" s="111" t="s">
        <v>2733</v>
      </c>
      <c r="F846" s="111"/>
    </row>
    <row r="847" spans="1:6">
      <c r="A847" s="109" t="s">
        <v>1065</v>
      </c>
      <c r="B847" s="112" t="s">
        <v>3612</v>
      </c>
      <c r="C847" s="112" t="s">
        <v>2736</v>
      </c>
      <c r="D847" s="110"/>
      <c r="E847" s="111" t="s">
        <v>2735</v>
      </c>
      <c r="F847" s="111"/>
    </row>
    <row r="848" spans="1:6">
      <c r="A848" s="109" t="s">
        <v>1065</v>
      </c>
      <c r="B848" s="112" t="s">
        <v>3613</v>
      </c>
      <c r="C848" s="112" t="s">
        <v>3614</v>
      </c>
      <c r="D848" s="110"/>
      <c r="E848" s="111" t="s">
        <v>2735</v>
      </c>
      <c r="F848" s="111"/>
    </row>
    <row r="849" spans="1:6">
      <c r="A849" s="109" t="s">
        <v>1065</v>
      </c>
      <c r="B849" s="112" t="s">
        <v>3615</v>
      </c>
      <c r="C849" s="112" t="s">
        <v>3616</v>
      </c>
      <c r="D849" s="110"/>
      <c r="E849" s="111" t="s">
        <v>2735</v>
      </c>
      <c r="F849" s="111"/>
    </row>
    <row r="850" spans="1:6">
      <c r="A850" s="109" t="s">
        <v>1065</v>
      </c>
      <c r="B850" s="112" t="s">
        <v>3617</v>
      </c>
      <c r="C850" s="112" t="s">
        <v>3618</v>
      </c>
      <c r="D850" s="110"/>
      <c r="E850" s="111" t="s">
        <v>2735</v>
      </c>
      <c r="F850" s="111"/>
    </row>
    <row r="851" spans="1:6">
      <c r="A851" s="109" t="s">
        <v>1065</v>
      </c>
      <c r="B851" s="112" t="s">
        <v>3619</v>
      </c>
      <c r="C851" s="112" t="s">
        <v>3620</v>
      </c>
      <c r="D851" s="110"/>
      <c r="E851" s="111" t="s">
        <v>2737</v>
      </c>
      <c r="F851" s="111"/>
    </row>
    <row r="852" spans="1:6">
      <c r="A852" s="109" t="s">
        <v>1065</v>
      </c>
      <c r="B852" s="112" t="s">
        <v>3621</v>
      </c>
      <c r="C852" s="112" t="s">
        <v>2738</v>
      </c>
      <c r="D852" s="110"/>
      <c r="E852" s="111" t="s">
        <v>2737</v>
      </c>
      <c r="F852" s="111"/>
    </row>
    <row r="853" spans="1:6">
      <c r="A853" s="109" t="s">
        <v>1065</v>
      </c>
      <c r="B853" s="112" t="s">
        <v>3622</v>
      </c>
      <c r="C853" s="112" t="s">
        <v>3623</v>
      </c>
      <c r="D853" s="110"/>
      <c r="E853" s="111" t="s">
        <v>2737</v>
      </c>
      <c r="F853" s="111"/>
    </row>
    <row r="854" spans="1:6">
      <c r="A854" s="109" t="s">
        <v>1065</v>
      </c>
      <c r="B854" s="112" t="s">
        <v>3624</v>
      </c>
      <c r="C854" s="112" t="s">
        <v>3625</v>
      </c>
      <c r="D854" s="110"/>
      <c r="E854" s="111" t="s">
        <v>2737</v>
      </c>
      <c r="F854" s="111"/>
    </row>
    <row r="855" spans="1:6">
      <c r="A855" s="109" t="s">
        <v>1065</v>
      </c>
      <c r="B855" s="112" t="s">
        <v>3626</v>
      </c>
      <c r="C855" s="112" t="s">
        <v>2740</v>
      </c>
      <c r="D855" s="110"/>
      <c r="E855" s="111" t="s">
        <v>2739</v>
      </c>
      <c r="F855" s="111"/>
    </row>
    <row r="856" spans="1:6">
      <c r="A856" s="109" t="s">
        <v>1065</v>
      </c>
      <c r="B856" s="112" t="s">
        <v>3627</v>
      </c>
      <c r="C856" s="112" t="s">
        <v>3628</v>
      </c>
      <c r="D856" s="110"/>
      <c r="E856" s="111" t="s">
        <v>2739</v>
      </c>
      <c r="F856" s="111"/>
    </row>
    <row r="857" spans="1:6">
      <c r="A857" s="109" t="s">
        <v>1065</v>
      </c>
      <c r="B857" s="112" t="s">
        <v>3629</v>
      </c>
      <c r="C857" s="112" t="s">
        <v>2742</v>
      </c>
      <c r="D857" s="110"/>
      <c r="E857" s="111" t="s">
        <v>2741</v>
      </c>
      <c r="F857" s="111"/>
    </row>
    <row r="858" spans="1:6">
      <c r="A858" s="109" t="s">
        <v>1065</v>
      </c>
      <c r="B858" s="112" t="s">
        <v>3630</v>
      </c>
      <c r="C858" s="112" t="s">
        <v>3631</v>
      </c>
      <c r="D858" s="110"/>
      <c r="E858" s="111" t="s">
        <v>2741</v>
      </c>
      <c r="F858" s="111"/>
    </row>
    <row r="859" spans="1:6">
      <c r="A859" s="109" t="s">
        <v>1065</v>
      </c>
      <c r="B859" s="112" t="s">
        <v>3632</v>
      </c>
      <c r="C859" s="112" t="s">
        <v>3633</v>
      </c>
      <c r="D859" s="110"/>
      <c r="E859" s="111" t="s">
        <v>2741</v>
      </c>
      <c r="F859" s="111"/>
    </row>
    <row r="860" spans="1:6">
      <c r="A860" s="109" t="s">
        <v>1065</v>
      </c>
      <c r="B860" s="112" t="s">
        <v>3634</v>
      </c>
      <c r="C860" s="112" t="s">
        <v>2744</v>
      </c>
      <c r="D860" s="110"/>
      <c r="E860" s="111" t="s">
        <v>2743</v>
      </c>
      <c r="F860" s="111"/>
    </row>
    <row r="861" spans="1:6">
      <c r="A861" s="109" t="s">
        <v>1065</v>
      </c>
      <c r="B861" s="112" t="s">
        <v>3635</v>
      </c>
      <c r="C861" s="112" t="s">
        <v>3636</v>
      </c>
      <c r="D861" s="110"/>
      <c r="E861" s="111" t="s">
        <v>2743</v>
      </c>
      <c r="F861" s="111"/>
    </row>
    <row r="862" spans="1:6">
      <c r="A862" s="109" t="s">
        <v>1065</v>
      </c>
      <c r="B862" s="112" t="s">
        <v>3637</v>
      </c>
      <c r="C862" s="112" t="s">
        <v>2746</v>
      </c>
      <c r="D862" s="110"/>
      <c r="E862" s="111" t="s">
        <v>2745</v>
      </c>
      <c r="F862" s="111"/>
    </row>
    <row r="863" spans="1:6">
      <c r="A863" s="109" t="s">
        <v>1065</v>
      </c>
      <c r="B863" s="112" t="s">
        <v>3638</v>
      </c>
      <c r="C863" s="112" t="s">
        <v>3639</v>
      </c>
      <c r="D863" s="110"/>
      <c r="E863" s="111" t="s">
        <v>2745</v>
      </c>
      <c r="F863" s="111"/>
    </row>
    <row r="864" spans="1:6">
      <c r="A864" s="109" t="s">
        <v>1065</v>
      </c>
      <c r="B864" s="112" t="s">
        <v>3640</v>
      </c>
      <c r="C864" s="112" t="s">
        <v>3641</v>
      </c>
      <c r="D864" s="110"/>
      <c r="E864" s="111" t="s">
        <v>2745</v>
      </c>
      <c r="F864" s="111"/>
    </row>
    <row r="865" spans="1:6">
      <c r="A865" s="109" t="s">
        <v>1065</v>
      </c>
      <c r="B865" s="112" t="s">
        <v>3642</v>
      </c>
      <c r="C865" s="112" t="s">
        <v>2748</v>
      </c>
      <c r="D865" s="110"/>
      <c r="E865" s="111" t="s">
        <v>2747</v>
      </c>
      <c r="F865" s="111"/>
    </row>
    <row r="866" spans="1:6">
      <c r="A866" s="109" t="s">
        <v>1065</v>
      </c>
      <c r="B866" s="112" t="s">
        <v>3643</v>
      </c>
      <c r="C866" s="112" t="s">
        <v>3644</v>
      </c>
      <c r="D866" s="110"/>
      <c r="E866" s="111" t="s">
        <v>2747</v>
      </c>
      <c r="F866" s="111"/>
    </row>
    <row r="867" spans="1:6">
      <c r="A867" s="109" t="s">
        <v>1065</v>
      </c>
      <c r="B867" s="112" t="s">
        <v>3645</v>
      </c>
      <c r="C867" s="112" t="s">
        <v>2750</v>
      </c>
      <c r="D867" s="110"/>
      <c r="E867" s="111" t="s">
        <v>2749</v>
      </c>
      <c r="F867" s="111"/>
    </row>
    <row r="868" spans="1:6">
      <c r="A868" s="109" t="s">
        <v>1065</v>
      </c>
      <c r="B868" s="112" t="s">
        <v>3646</v>
      </c>
      <c r="C868" s="112" t="s">
        <v>3647</v>
      </c>
      <c r="D868" s="110"/>
      <c r="E868" s="111" t="s">
        <v>2749</v>
      </c>
      <c r="F868" s="111"/>
    </row>
    <row r="869" spans="1:6">
      <c r="A869" s="109" t="s">
        <v>1065</v>
      </c>
      <c r="B869" s="112" t="s">
        <v>3648</v>
      </c>
      <c r="C869" s="112" t="s">
        <v>3649</v>
      </c>
      <c r="D869" s="110"/>
      <c r="E869" s="111" t="s">
        <v>2749</v>
      </c>
      <c r="F869" s="111"/>
    </row>
    <row r="870" spans="1:6">
      <c r="A870" s="109" t="s">
        <v>1065</v>
      </c>
      <c r="B870" s="112" t="s">
        <v>3650</v>
      </c>
      <c r="C870" s="112" t="s">
        <v>3651</v>
      </c>
      <c r="D870" s="110"/>
      <c r="E870" s="111" t="s">
        <v>2749</v>
      </c>
      <c r="F870" s="111"/>
    </row>
    <row r="871" spans="1:6">
      <c r="A871" s="109" t="s">
        <v>1065</v>
      </c>
      <c r="B871" s="112" t="s">
        <v>3652</v>
      </c>
      <c r="C871" s="112" t="s">
        <v>2752</v>
      </c>
      <c r="D871" s="110"/>
      <c r="E871" s="111" t="s">
        <v>2751</v>
      </c>
      <c r="F871" s="111"/>
    </row>
    <row r="872" spans="1:6">
      <c r="A872" s="109" t="s">
        <v>1065</v>
      </c>
      <c r="B872" s="112" t="s">
        <v>3653</v>
      </c>
      <c r="C872" s="112" t="s">
        <v>3654</v>
      </c>
      <c r="D872" s="110"/>
      <c r="E872" s="111" t="s">
        <v>2751</v>
      </c>
      <c r="F872" s="111"/>
    </row>
    <row r="873" spans="1:6">
      <c r="A873" s="109" t="s">
        <v>1065</v>
      </c>
      <c r="B873" s="112" t="s">
        <v>3655</v>
      </c>
      <c r="C873" s="112" t="s">
        <v>3656</v>
      </c>
      <c r="D873" s="110"/>
      <c r="E873" s="111" t="s">
        <v>2753</v>
      </c>
      <c r="F873" s="111"/>
    </row>
    <row r="874" spans="1:6">
      <c r="A874" s="109" t="s">
        <v>1065</v>
      </c>
      <c r="B874" s="112" t="s">
        <v>3657</v>
      </c>
      <c r="C874" s="112" t="s">
        <v>3658</v>
      </c>
      <c r="D874" s="110"/>
      <c r="E874" s="111" t="s">
        <v>2753</v>
      </c>
      <c r="F874" s="111"/>
    </row>
    <row r="875" spans="1:6">
      <c r="A875" s="109" t="s">
        <v>1065</v>
      </c>
      <c r="B875" s="112" t="s">
        <v>3659</v>
      </c>
      <c r="C875" s="112" t="s">
        <v>2756</v>
      </c>
      <c r="D875" s="110"/>
      <c r="E875" s="111" t="s">
        <v>2755</v>
      </c>
      <c r="F875" s="111"/>
    </row>
    <row r="876" spans="1:6">
      <c r="A876" s="109" t="s">
        <v>1065</v>
      </c>
      <c r="B876" s="112" t="s">
        <v>3660</v>
      </c>
      <c r="C876" s="112" t="s">
        <v>3661</v>
      </c>
      <c r="D876" s="110"/>
      <c r="E876" s="111" t="s">
        <v>2755</v>
      </c>
      <c r="F876" s="111"/>
    </row>
    <row r="877" spans="1:6">
      <c r="A877" s="109" t="s">
        <v>1065</v>
      </c>
      <c r="B877" s="112" t="s">
        <v>3662</v>
      </c>
      <c r="C877" s="112" t="s">
        <v>2758</v>
      </c>
      <c r="D877" s="110"/>
      <c r="E877" s="111" t="s">
        <v>2757</v>
      </c>
      <c r="F877" s="111"/>
    </row>
    <row r="878" spans="1:6">
      <c r="A878" s="109" t="s">
        <v>1065</v>
      </c>
      <c r="B878" s="112" t="s">
        <v>3663</v>
      </c>
      <c r="C878" s="112" t="s">
        <v>3664</v>
      </c>
      <c r="D878" s="110"/>
      <c r="E878" s="111" t="s">
        <v>2757</v>
      </c>
      <c r="F878" s="111"/>
    </row>
    <row r="879" spans="1:6">
      <c r="A879" s="109" t="s">
        <v>1065</v>
      </c>
      <c r="B879" s="112" t="s">
        <v>3665</v>
      </c>
      <c r="C879" s="112" t="s">
        <v>3666</v>
      </c>
      <c r="D879" s="110"/>
      <c r="E879" s="111" t="s">
        <v>2757</v>
      </c>
      <c r="F879" s="111"/>
    </row>
    <row r="880" spans="1:6">
      <c r="A880" s="109" t="s">
        <v>1065</v>
      </c>
      <c r="B880" s="112" t="s">
        <v>3667</v>
      </c>
      <c r="C880" s="112" t="s">
        <v>3668</v>
      </c>
      <c r="D880" s="110"/>
      <c r="E880" s="111" t="s">
        <v>2757</v>
      </c>
      <c r="F880" s="111"/>
    </row>
    <row r="881" spans="1:6">
      <c r="A881" s="109" t="s">
        <v>1065</v>
      </c>
      <c r="B881" s="112" t="s">
        <v>3669</v>
      </c>
      <c r="C881" s="112" t="s">
        <v>3603</v>
      </c>
      <c r="D881" s="110"/>
      <c r="E881" s="111" t="s">
        <v>2759</v>
      </c>
      <c r="F881" s="111"/>
    </row>
    <row r="882" spans="1:6">
      <c r="A882" s="109" t="s">
        <v>1065</v>
      </c>
      <c r="B882" s="112" t="s">
        <v>3670</v>
      </c>
      <c r="C882" s="112" t="s">
        <v>3671</v>
      </c>
      <c r="D882" s="110"/>
      <c r="E882" s="111" t="s">
        <v>2759</v>
      </c>
      <c r="F882" s="111"/>
    </row>
    <row r="883" spans="1:6">
      <c r="A883" s="109" t="s">
        <v>1065</v>
      </c>
      <c r="B883" s="112" t="s">
        <v>3672</v>
      </c>
      <c r="C883" s="112" t="s">
        <v>2762</v>
      </c>
      <c r="D883" s="110"/>
      <c r="E883" s="111" t="s">
        <v>2761</v>
      </c>
      <c r="F883" s="111"/>
    </row>
    <row r="884" spans="1:6">
      <c r="A884" s="109" t="s">
        <v>1065</v>
      </c>
      <c r="B884" s="112" t="s">
        <v>3673</v>
      </c>
      <c r="C884" s="112" t="s">
        <v>3674</v>
      </c>
      <c r="D884" s="110"/>
      <c r="E884" s="111" t="s">
        <v>2761</v>
      </c>
      <c r="F884" s="111"/>
    </row>
    <row r="885" spans="1:6">
      <c r="A885" s="109" t="s">
        <v>1065</v>
      </c>
      <c r="B885" s="112" t="s">
        <v>3675</v>
      </c>
      <c r="C885" s="112" t="s">
        <v>3676</v>
      </c>
      <c r="D885" s="110"/>
      <c r="E885" s="111" t="s">
        <v>2761</v>
      </c>
      <c r="F885" s="111"/>
    </row>
    <row r="886" spans="1:6">
      <c r="A886" s="109" t="s">
        <v>1065</v>
      </c>
      <c r="B886" s="112" t="s">
        <v>3677</v>
      </c>
      <c r="C886" s="112" t="s">
        <v>3678</v>
      </c>
      <c r="D886" s="110"/>
      <c r="E886" s="111" t="s">
        <v>2761</v>
      </c>
      <c r="F886" s="111"/>
    </row>
    <row r="887" spans="1:6">
      <c r="A887" s="109" t="s">
        <v>1065</v>
      </c>
      <c r="B887" s="112" t="s">
        <v>3679</v>
      </c>
      <c r="C887" s="112" t="s">
        <v>3680</v>
      </c>
      <c r="D887" s="110"/>
      <c r="E887" s="111" t="s">
        <v>2763</v>
      </c>
      <c r="F887" s="111"/>
    </row>
    <row r="888" spans="1:6">
      <c r="A888" s="109" t="s">
        <v>1065</v>
      </c>
      <c r="B888" s="112" t="s">
        <v>3681</v>
      </c>
      <c r="C888" s="112" t="s">
        <v>3682</v>
      </c>
      <c r="D888" s="110"/>
      <c r="E888" s="111" t="s">
        <v>2763</v>
      </c>
      <c r="F888" s="111"/>
    </row>
    <row r="889" spans="1:6">
      <c r="A889" s="109" t="s">
        <v>1065</v>
      </c>
      <c r="B889" s="112" t="s">
        <v>3683</v>
      </c>
      <c r="C889" s="112" t="s">
        <v>3623</v>
      </c>
      <c r="D889" s="110"/>
      <c r="E889" s="111" t="s">
        <v>2763</v>
      </c>
      <c r="F889" s="111"/>
    </row>
    <row r="890" spans="1:6">
      <c r="A890" s="109" t="s">
        <v>1065</v>
      </c>
      <c r="B890" s="112" t="s">
        <v>3684</v>
      </c>
      <c r="C890" s="112" t="s">
        <v>2765</v>
      </c>
      <c r="D890" s="110"/>
      <c r="E890" s="111" t="s">
        <v>2764</v>
      </c>
      <c r="F890" s="111"/>
    </row>
    <row r="891" spans="1:6">
      <c r="A891" s="109" t="s">
        <v>1065</v>
      </c>
      <c r="B891" s="112" t="s">
        <v>3685</v>
      </c>
      <c r="C891" s="112" t="s">
        <v>3686</v>
      </c>
      <c r="D891" s="110"/>
      <c r="E891" s="111" t="s">
        <v>2764</v>
      </c>
      <c r="F891" s="111"/>
    </row>
    <row r="892" spans="1:6">
      <c r="A892" s="109" t="s">
        <v>1065</v>
      </c>
      <c r="B892" s="112" t="s">
        <v>3687</v>
      </c>
      <c r="C892" s="112" t="s">
        <v>3688</v>
      </c>
      <c r="D892" s="110"/>
      <c r="E892" s="111" t="s">
        <v>2764</v>
      </c>
      <c r="F892" s="111"/>
    </row>
    <row r="893" spans="1:6">
      <c r="A893" s="109" t="s">
        <v>1065</v>
      </c>
      <c r="B893" s="112" t="s">
        <v>3689</v>
      </c>
      <c r="C893" s="112" t="s">
        <v>3690</v>
      </c>
      <c r="D893" s="110"/>
      <c r="E893" s="111" t="s">
        <v>2766</v>
      </c>
      <c r="F893" s="111"/>
    </row>
    <row r="894" spans="1:6">
      <c r="A894" s="109" t="s">
        <v>1065</v>
      </c>
      <c r="B894" s="112" t="s">
        <v>3691</v>
      </c>
      <c r="C894" s="112" t="s">
        <v>2767</v>
      </c>
      <c r="D894" s="110"/>
      <c r="E894" s="111" t="s">
        <v>2766</v>
      </c>
      <c r="F894" s="111"/>
    </row>
    <row r="895" spans="1:6">
      <c r="A895" s="109" t="s">
        <v>1065</v>
      </c>
      <c r="B895" s="112" t="s">
        <v>3692</v>
      </c>
      <c r="C895" s="112" t="s">
        <v>3693</v>
      </c>
      <c r="D895" s="110"/>
      <c r="E895" s="111" t="s">
        <v>2766</v>
      </c>
      <c r="F895" s="111"/>
    </row>
    <row r="896" spans="1:6">
      <c r="A896" s="109" t="s">
        <v>1065</v>
      </c>
      <c r="B896" s="112" t="s">
        <v>3694</v>
      </c>
      <c r="C896" s="112" t="s">
        <v>3695</v>
      </c>
      <c r="D896" s="110"/>
      <c r="E896" s="111" t="s">
        <v>2766</v>
      </c>
      <c r="F896" s="111"/>
    </row>
    <row r="897" spans="1:6">
      <c r="A897" s="109" t="s">
        <v>1065</v>
      </c>
      <c r="B897" s="112" t="s">
        <v>3696</v>
      </c>
      <c r="C897" s="112" t="s">
        <v>2769</v>
      </c>
      <c r="D897" s="110"/>
      <c r="E897" s="111" t="s">
        <v>2768</v>
      </c>
      <c r="F897" s="111"/>
    </row>
    <row r="898" spans="1:6">
      <c r="A898" s="109" t="s">
        <v>1065</v>
      </c>
      <c r="B898" s="112" t="s">
        <v>3697</v>
      </c>
      <c r="C898" s="112" t="s">
        <v>3698</v>
      </c>
      <c r="D898" s="110"/>
      <c r="E898" s="111" t="s">
        <v>2768</v>
      </c>
      <c r="F898" s="111"/>
    </row>
    <row r="899" spans="1:6">
      <c r="A899" s="109" t="s">
        <v>1065</v>
      </c>
      <c r="B899" s="112" t="s">
        <v>3699</v>
      </c>
      <c r="C899" s="112" t="s">
        <v>3700</v>
      </c>
      <c r="D899" s="110"/>
      <c r="E899" s="111" t="s">
        <v>2768</v>
      </c>
      <c r="F899" s="111"/>
    </row>
    <row r="900" spans="1:6">
      <c r="A900" s="109" t="s">
        <v>1065</v>
      </c>
      <c r="B900" s="112" t="s">
        <v>3701</v>
      </c>
      <c r="C900" s="112" t="s">
        <v>3702</v>
      </c>
      <c r="D900" s="110"/>
      <c r="E900" s="111" t="s">
        <v>2768</v>
      </c>
      <c r="F900" s="111"/>
    </row>
    <row r="901" spans="1:6">
      <c r="A901" s="109" t="s">
        <v>1065</v>
      </c>
      <c r="B901" s="112" t="s">
        <v>3703</v>
      </c>
      <c r="C901" s="112" t="s">
        <v>2771</v>
      </c>
      <c r="D901" s="110"/>
      <c r="E901" s="111" t="s">
        <v>2770</v>
      </c>
      <c r="F901" s="111"/>
    </row>
    <row r="902" spans="1:6">
      <c r="A902" s="109" t="s">
        <v>1065</v>
      </c>
      <c r="B902" s="112" t="s">
        <v>3704</v>
      </c>
      <c r="C902" s="112" t="s">
        <v>3705</v>
      </c>
      <c r="D902" s="110"/>
      <c r="E902" s="111" t="s">
        <v>2770</v>
      </c>
      <c r="F902" s="111"/>
    </row>
    <row r="903" spans="1:6">
      <c r="A903" s="109" t="s">
        <v>1065</v>
      </c>
      <c r="B903" s="112" t="s">
        <v>3706</v>
      </c>
      <c r="C903" s="112" t="s">
        <v>3707</v>
      </c>
      <c r="D903" s="110"/>
      <c r="E903" s="111" t="s">
        <v>2770</v>
      </c>
      <c r="F903" s="111"/>
    </row>
    <row r="904" spans="1:6">
      <c r="A904" s="109" t="s">
        <v>1065</v>
      </c>
      <c r="B904" s="112" t="s">
        <v>3708</v>
      </c>
      <c r="C904" s="112" t="s">
        <v>2773</v>
      </c>
      <c r="D904" s="110"/>
      <c r="E904" s="111" t="s">
        <v>2772</v>
      </c>
      <c r="F904" s="111"/>
    </row>
    <row r="905" spans="1:6">
      <c r="A905" s="109" t="s">
        <v>1065</v>
      </c>
      <c r="B905" s="112" t="s">
        <v>3709</v>
      </c>
      <c r="C905" s="112" t="s">
        <v>3710</v>
      </c>
      <c r="D905" s="110"/>
      <c r="E905" s="111" t="s">
        <v>2772</v>
      </c>
      <c r="F905" s="111"/>
    </row>
    <row r="906" spans="1:6">
      <c r="A906" s="109" t="s">
        <v>1065</v>
      </c>
      <c r="B906" s="112" t="s">
        <v>3711</v>
      </c>
      <c r="C906" s="112" t="s">
        <v>3712</v>
      </c>
      <c r="D906" s="110"/>
      <c r="E906" s="111" t="s">
        <v>2772</v>
      </c>
      <c r="F906" s="111"/>
    </row>
    <row r="907" spans="1:6">
      <c r="A907" s="109" t="s">
        <v>1065</v>
      </c>
      <c r="B907" s="112" t="s">
        <v>3713</v>
      </c>
      <c r="C907" s="112" t="s">
        <v>3714</v>
      </c>
      <c r="D907" s="110"/>
      <c r="E907" s="111" t="s">
        <v>2774</v>
      </c>
      <c r="F907" s="111"/>
    </row>
    <row r="908" spans="1:6">
      <c r="A908" s="109" t="s">
        <v>1065</v>
      </c>
      <c r="B908" s="112" t="s">
        <v>3715</v>
      </c>
      <c r="C908" s="112" t="s">
        <v>3716</v>
      </c>
      <c r="D908" s="110"/>
      <c r="E908" s="111" t="s">
        <v>2774</v>
      </c>
      <c r="F908" s="111"/>
    </row>
    <row r="909" spans="1:6">
      <c r="A909" s="109" t="s">
        <v>1065</v>
      </c>
      <c r="B909" s="112" t="s">
        <v>3717</v>
      </c>
      <c r="C909" s="112" t="s">
        <v>3718</v>
      </c>
      <c r="D909" s="110"/>
      <c r="E909" s="111" t="s">
        <v>2774</v>
      </c>
      <c r="F909" s="111"/>
    </row>
    <row r="910" spans="1:6">
      <c r="A910" s="109" t="s">
        <v>1065</v>
      </c>
      <c r="B910" s="112" t="s">
        <v>3719</v>
      </c>
      <c r="C910" s="112" t="s">
        <v>2777</v>
      </c>
      <c r="D910" s="110"/>
      <c r="E910" s="111" t="s">
        <v>2776</v>
      </c>
      <c r="F910" s="111"/>
    </row>
    <row r="911" spans="1:6">
      <c r="A911" s="109" t="s">
        <v>1065</v>
      </c>
      <c r="B911" s="112" t="s">
        <v>3720</v>
      </c>
      <c r="C911" s="112" t="s">
        <v>3721</v>
      </c>
      <c r="D911" s="110"/>
      <c r="E911" s="111" t="s">
        <v>2776</v>
      </c>
      <c r="F911" s="111"/>
    </row>
    <row r="912" spans="1:6">
      <c r="A912" s="109" t="s">
        <v>1065</v>
      </c>
      <c r="B912" s="112" t="s">
        <v>3722</v>
      </c>
      <c r="C912" s="112" t="s">
        <v>3723</v>
      </c>
      <c r="D912" s="110"/>
      <c r="E912" s="111" t="s">
        <v>2776</v>
      </c>
      <c r="F912" s="111"/>
    </row>
    <row r="913" spans="1:6">
      <c r="A913" s="109" t="s">
        <v>1065</v>
      </c>
      <c r="B913" s="112" t="s">
        <v>3724</v>
      </c>
      <c r="C913" s="112" t="s">
        <v>2779</v>
      </c>
      <c r="D913" s="110"/>
      <c r="E913" s="111" t="s">
        <v>2778</v>
      </c>
      <c r="F913" s="111"/>
    </row>
    <row r="914" spans="1:6">
      <c r="A914" s="109" t="s">
        <v>1065</v>
      </c>
      <c r="B914" s="112" t="s">
        <v>3725</v>
      </c>
      <c r="C914" s="112" t="s">
        <v>3726</v>
      </c>
      <c r="D914" s="110"/>
      <c r="E914" s="111" t="s">
        <v>2778</v>
      </c>
      <c r="F914" s="111"/>
    </row>
    <row r="915" spans="1:6">
      <c r="A915" s="109" t="s">
        <v>1065</v>
      </c>
      <c r="B915" s="112" t="s">
        <v>3727</v>
      </c>
      <c r="C915" s="112" t="s">
        <v>3728</v>
      </c>
      <c r="D915" s="110"/>
      <c r="E915" s="111" t="s">
        <v>2778</v>
      </c>
      <c r="F915" s="111"/>
    </row>
    <row r="916" spans="1:6">
      <c r="A916" s="109" t="s">
        <v>1065</v>
      </c>
      <c r="B916" s="112" t="s">
        <v>3729</v>
      </c>
      <c r="C916" s="112" t="s">
        <v>3730</v>
      </c>
      <c r="D916" s="110"/>
      <c r="E916" s="111" t="s">
        <v>2778</v>
      </c>
      <c r="F916" s="111"/>
    </row>
    <row r="917" spans="1:6">
      <c r="A917" s="109" t="s">
        <v>1065</v>
      </c>
      <c r="B917" s="112" t="s">
        <v>3731</v>
      </c>
      <c r="C917" s="112" t="s">
        <v>3732</v>
      </c>
      <c r="D917" s="110"/>
      <c r="E917" s="111" t="s">
        <v>2780</v>
      </c>
      <c r="F917" s="111"/>
    </row>
    <row r="918" spans="1:6">
      <c r="A918" s="109" t="s">
        <v>1065</v>
      </c>
      <c r="B918" s="112" t="s">
        <v>3733</v>
      </c>
      <c r="C918" s="112" t="s">
        <v>3734</v>
      </c>
      <c r="D918" s="110"/>
      <c r="E918" s="111" t="s">
        <v>2780</v>
      </c>
      <c r="F918" s="111"/>
    </row>
    <row r="919" spans="1:6">
      <c r="A919" s="109" t="s">
        <v>1065</v>
      </c>
      <c r="B919" s="112" t="s">
        <v>3735</v>
      </c>
      <c r="C919" s="112" t="s">
        <v>3736</v>
      </c>
      <c r="D919" s="110"/>
      <c r="E919" s="111" t="s">
        <v>2780</v>
      </c>
      <c r="F919" s="111"/>
    </row>
    <row r="920" spans="1:6">
      <c r="A920" s="109" t="s">
        <v>1065</v>
      </c>
      <c r="B920" s="112" t="s">
        <v>3737</v>
      </c>
      <c r="C920" s="112" t="s">
        <v>3738</v>
      </c>
      <c r="D920" s="110"/>
      <c r="E920" s="111" t="s">
        <v>2780</v>
      </c>
      <c r="F920" s="111"/>
    </row>
    <row r="921" spans="1:6">
      <c r="A921" s="109" t="s">
        <v>1065</v>
      </c>
      <c r="B921" s="112" t="s">
        <v>3739</v>
      </c>
      <c r="C921" s="112" t="s">
        <v>2782</v>
      </c>
      <c r="D921" s="110"/>
      <c r="E921" s="111" t="s">
        <v>2781</v>
      </c>
      <c r="F921" s="111"/>
    </row>
    <row r="922" spans="1:6">
      <c r="A922" s="109" t="s">
        <v>1065</v>
      </c>
      <c r="B922" s="112" t="s">
        <v>3740</v>
      </c>
      <c r="C922" s="112" t="s">
        <v>3741</v>
      </c>
      <c r="D922" s="110"/>
      <c r="E922" s="111" t="s">
        <v>2781</v>
      </c>
      <c r="F922" s="111"/>
    </row>
    <row r="923" spans="1:6">
      <c r="A923" s="109" t="s">
        <v>1065</v>
      </c>
      <c r="B923" s="112" t="s">
        <v>3742</v>
      </c>
      <c r="C923" s="112" t="s">
        <v>3743</v>
      </c>
      <c r="D923" s="110"/>
      <c r="E923" s="111" t="s">
        <v>2781</v>
      </c>
      <c r="F923" s="111"/>
    </row>
    <row r="924" spans="1:6">
      <c r="A924" s="109" t="s">
        <v>1065</v>
      </c>
      <c r="B924" s="112" t="s">
        <v>3744</v>
      </c>
      <c r="C924" s="112" t="s">
        <v>3745</v>
      </c>
      <c r="D924" s="110"/>
      <c r="E924" s="111" t="s">
        <v>2781</v>
      </c>
      <c r="F924" s="111"/>
    </row>
    <row r="925" spans="1:6">
      <c r="A925" s="109" t="s">
        <v>1065</v>
      </c>
      <c r="B925" s="112" t="s">
        <v>3746</v>
      </c>
      <c r="C925" s="112" t="s">
        <v>3747</v>
      </c>
      <c r="D925" s="110"/>
      <c r="E925" s="111" t="s">
        <v>2781</v>
      </c>
      <c r="F925" s="111"/>
    </row>
    <row r="926" spans="1:6">
      <c r="A926" s="109" t="s">
        <v>1065</v>
      </c>
      <c r="B926" s="112" t="s">
        <v>3748</v>
      </c>
      <c r="C926" s="112" t="s">
        <v>2784</v>
      </c>
      <c r="D926" s="110"/>
      <c r="E926" s="111" t="s">
        <v>2783</v>
      </c>
      <c r="F926" s="111"/>
    </row>
    <row r="927" spans="1:6">
      <c r="A927" s="109" t="s">
        <v>1065</v>
      </c>
      <c r="B927" s="112" t="s">
        <v>3749</v>
      </c>
      <c r="C927" s="112" t="s">
        <v>3750</v>
      </c>
      <c r="D927" s="110"/>
      <c r="E927" s="111" t="s">
        <v>2783</v>
      </c>
      <c r="F927" s="111"/>
    </row>
    <row r="928" spans="1:6">
      <c r="A928" s="109" t="s">
        <v>1065</v>
      </c>
      <c r="B928" s="112" t="s">
        <v>3751</v>
      </c>
      <c r="C928" s="112" t="s">
        <v>3752</v>
      </c>
      <c r="D928" s="110"/>
      <c r="E928" s="111" t="s">
        <v>2783</v>
      </c>
      <c r="F928" s="111"/>
    </row>
    <row r="929" spans="1:6">
      <c r="A929" s="109" t="s">
        <v>1065</v>
      </c>
      <c r="B929" s="112" t="s">
        <v>3753</v>
      </c>
      <c r="C929" s="112" t="s">
        <v>3754</v>
      </c>
      <c r="D929" s="110"/>
      <c r="E929" s="111" t="s">
        <v>2783</v>
      </c>
      <c r="F929" s="111"/>
    </row>
    <row r="930" spans="1:6">
      <c r="A930" s="109" t="s">
        <v>1065</v>
      </c>
      <c r="B930" s="112" t="s">
        <v>3755</v>
      </c>
      <c r="C930" s="112" t="s">
        <v>3756</v>
      </c>
      <c r="D930" s="110"/>
      <c r="E930" s="111" t="s">
        <v>2783</v>
      </c>
      <c r="F930" s="111"/>
    </row>
    <row r="931" spans="1:6">
      <c r="A931" s="109" t="s">
        <v>1065</v>
      </c>
      <c r="B931" s="112" t="s">
        <v>3757</v>
      </c>
      <c r="C931" s="112" t="s">
        <v>3758</v>
      </c>
      <c r="D931" s="110"/>
      <c r="E931" s="111" t="s">
        <v>2785</v>
      </c>
      <c r="F931" s="111"/>
    </row>
    <row r="932" spans="1:6">
      <c r="A932" s="109" t="s">
        <v>1065</v>
      </c>
      <c r="B932" s="112" t="s">
        <v>3759</v>
      </c>
      <c r="C932" s="112" t="s">
        <v>2786</v>
      </c>
      <c r="D932" s="110"/>
      <c r="E932" s="111" t="s">
        <v>2785</v>
      </c>
      <c r="F932" s="111"/>
    </row>
    <row r="933" spans="1:6">
      <c r="A933" s="109" t="s">
        <v>1065</v>
      </c>
      <c r="B933" s="112" t="s">
        <v>3760</v>
      </c>
      <c r="C933" s="112" t="s">
        <v>3761</v>
      </c>
      <c r="D933" s="110"/>
      <c r="E933" s="111" t="s">
        <v>2785</v>
      </c>
      <c r="F933" s="111"/>
    </row>
    <row r="934" spans="1:6">
      <c r="A934" s="109" t="s">
        <v>1065</v>
      </c>
      <c r="B934" s="112" t="s">
        <v>3762</v>
      </c>
      <c r="C934" s="112" t="s">
        <v>3763</v>
      </c>
      <c r="D934" s="110"/>
      <c r="E934" s="111" t="s">
        <v>2785</v>
      </c>
      <c r="F934" s="111"/>
    </row>
    <row r="935" spans="1:6">
      <c r="A935" s="109" t="s">
        <v>1065</v>
      </c>
      <c r="B935" s="112" t="s">
        <v>3764</v>
      </c>
      <c r="C935" s="112" t="s">
        <v>3765</v>
      </c>
      <c r="D935" s="110"/>
      <c r="E935" s="111" t="s">
        <v>2785</v>
      </c>
      <c r="F935" s="111"/>
    </row>
    <row r="936" spans="1:6">
      <c r="A936" s="109" t="s">
        <v>1065</v>
      </c>
      <c r="B936" s="112" t="s">
        <v>3766</v>
      </c>
      <c r="C936" s="112" t="s">
        <v>3767</v>
      </c>
      <c r="D936" s="110"/>
      <c r="E936" s="111" t="s">
        <v>2787</v>
      </c>
      <c r="F936" s="111"/>
    </row>
    <row r="937" spans="1:6">
      <c r="A937" s="109" t="s">
        <v>1065</v>
      </c>
      <c r="B937" s="112" t="s">
        <v>3768</v>
      </c>
      <c r="C937" s="112" t="s">
        <v>3769</v>
      </c>
      <c r="D937" s="110"/>
      <c r="E937" s="111" t="s">
        <v>2787</v>
      </c>
      <c r="F937" s="111"/>
    </row>
    <row r="938" spans="1:6">
      <c r="A938" s="109" t="s">
        <v>1065</v>
      </c>
      <c r="B938" s="112" t="s">
        <v>3770</v>
      </c>
      <c r="C938" s="112" t="s">
        <v>3771</v>
      </c>
      <c r="D938" s="110"/>
      <c r="E938" s="111" t="s">
        <v>2787</v>
      </c>
      <c r="F938" s="111"/>
    </row>
    <row r="939" spans="1:6">
      <c r="A939" s="109" t="s">
        <v>1065</v>
      </c>
      <c r="B939" s="112" t="s">
        <v>3772</v>
      </c>
      <c r="C939" s="112" t="s">
        <v>3773</v>
      </c>
      <c r="D939" s="110"/>
      <c r="E939" s="111" t="s">
        <v>2787</v>
      </c>
      <c r="F939" s="111"/>
    </row>
    <row r="940" spans="1:6">
      <c r="A940" s="109" t="s">
        <v>1065</v>
      </c>
      <c r="B940" s="112" t="s">
        <v>3774</v>
      </c>
      <c r="C940" s="112" t="s">
        <v>3775</v>
      </c>
      <c r="D940" s="110"/>
      <c r="E940" s="111" t="s">
        <v>2787</v>
      </c>
      <c r="F940" s="111"/>
    </row>
    <row r="941" spans="1:6">
      <c r="A941" s="109" t="s">
        <v>1065</v>
      </c>
      <c r="B941" s="112" t="s">
        <v>3776</v>
      </c>
      <c r="C941" s="112" t="s">
        <v>3777</v>
      </c>
      <c r="D941" s="110"/>
      <c r="E941" s="111" t="s">
        <v>2787</v>
      </c>
      <c r="F941" s="111"/>
    </row>
    <row r="942" spans="1:6">
      <c r="A942" s="109" t="s">
        <v>1065</v>
      </c>
      <c r="B942" s="112" t="s">
        <v>3778</v>
      </c>
      <c r="C942" s="112" t="s">
        <v>2790</v>
      </c>
      <c r="D942" s="110"/>
      <c r="E942" s="111" t="s">
        <v>2789</v>
      </c>
      <c r="F942" s="111"/>
    </row>
    <row r="943" spans="1:6">
      <c r="A943" s="109" t="s">
        <v>1065</v>
      </c>
      <c r="B943" s="112" t="s">
        <v>3779</v>
      </c>
      <c r="C943" s="112" t="s">
        <v>3780</v>
      </c>
      <c r="D943" s="110"/>
      <c r="E943" s="111" t="s">
        <v>2789</v>
      </c>
      <c r="F943" s="111"/>
    </row>
    <row r="944" spans="1:6">
      <c r="A944" s="109" t="s">
        <v>1065</v>
      </c>
      <c r="B944" s="112" t="s">
        <v>3781</v>
      </c>
      <c r="C944" s="112" t="s">
        <v>3782</v>
      </c>
      <c r="D944" s="110"/>
      <c r="E944" s="111" t="s">
        <v>2789</v>
      </c>
      <c r="F944" s="111"/>
    </row>
    <row r="945" spans="1:6">
      <c r="A945" s="109" t="s">
        <v>1065</v>
      </c>
      <c r="B945" s="112" t="s">
        <v>3783</v>
      </c>
      <c r="C945" s="112" t="s">
        <v>3784</v>
      </c>
      <c r="D945" s="110"/>
      <c r="E945" s="111" t="s">
        <v>2789</v>
      </c>
      <c r="F945" s="111"/>
    </row>
    <row r="946" spans="1:6">
      <c r="A946" s="109" t="s">
        <v>1065</v>
      </c>
      <c r="B946" s="112" t="s">
        <v>3785</v>
      </c>
      <c r="C946" s="112" t="s">
        <v>3786</v>
      </c>
      <c r="D946" s="110"/>
      <c r="E946" s="111" t="s">
        <v>2789</v>
      </c>
      <c r="F946" s="111"/>
    </row>
    <row r="947" spans="1:6">
      <c r="A947" s="109" t="s">
        <v>1065</v>
      </c>
      <c r="B947" s="112" t="s">
        <v>3787</v>
      </c>
      <c r="C947" s="112" t="s">
        <v>3788</v>
      </c>
      <c r="D947" s="110"/>
      <c r="E947" s="111" t="s">
        <v>2791</v>
      </c>
      <c r="F947" s="111"/>
    </row>
    <row r="948" spans="1:6">
      <c r="A948" s="109" t="s">
        <v>1065</v>
      </c>
      <c r="B948" s="112" t="s">
        <v>3789</v>
      </c>
      <c r="C948" s="112" t="s">
        <v>3790</v>
      </c>
      <c r="D948" s="110"/>
      <c r="E948" s="111" t="s">
        <v>2791</v>
      </c>
      <c r="F948" s="111"/>
    </row>
    <row r="949" spans="1:6">
      <c r="A949" s="109" t="s">
        <v>1065</v>
      </c>
      <c r="B949" s="112" t="s">
        <v>3791</v>
      </c>
      <c r="C949" s="112" t="s">
        <v>3792</v>
      </c>
      <c r="D949" s="110"/>
      <c r="E949" s="111" t="s">
        <v>2791</v>
      </c>
      <c r="F949" s="111"/>
    </row>
    <row r="950" spans="1:6">
      <c r="A950" s="109" t="s">
        <v>1065</v>
      </c>
      <c r="B950" s="112" t="s">
        <v>3793</v>
      </c>
      <c r="C950" s="112" t="s">
        <v>3794</v>
      </c>
      <c r="D950" s="110"/>
      <c r="E950" s="111" t="s">
        <v>2791</v>
      </c>
      <c r="F950" s="111"/>
    </row>
    <row r="951" spans="1:6">
      <c r="A951" s="109" t="s">
        <v>1065</v>
      </c>
      <c r="B951" s="112" t="s">
        <v>3795</v>
      </c>
      <c r="C951" s="112" t="s">
        <v>3796</v>
      </c>
      <c r="D951" s="110"/>
      <c r="E951" s="111" t="s">
        <v>2791</v>
      </c>
      <c r="F951" s="111"/>
    </row>
    <row r="952" spans="1:6">
      <c r="A952" s="109" t="s">
        <v>1065</v>
      </c>
      <c r="B952" s="112" t="s">
        <v>3797</v>
      </c>
      <c r="C952" s="112" t="s">
        <v>2758</v>
      </c>
      <c r="D952" s="110"/>
      <c r="E952" s="111" t="s">
        <v>2791</v>
      </c>
      <c r="F952" s="111"/>
    </row>
    <row r="953" spans="1:6">
      <c r="A953" s="109" t="s">
        <v>1065</v>
      </c>
      <c r="B953" s="112" t="s">
        <v>3798</v>
      </c>
      <c r="C953" s="112" t="s">
        <v>3799</v>
      </c>
      <c r="D953" s="110"/>
      <c r="E953" s="111" t="s">
        <v>2791</v>
      </c>
      <c r="F953" s="111"/>
    </row>
    <row r="954" spans="1:6">
      <c r="A954" s="109" t="s">
        <v>1065</v>
      </c>
      <c r="B954" s="112" t="s">
        <v>3800</v>
      </c>
      <c r="C954" s="112" t="s">
        <v>3801</v>
      </c>
      <c r="D954" s="110"/>
      <c r="E954" s="111" t="s">
        <v>2791</v>
      </c>
      <c r="F954" s="111"/>
    </row>
    <row r="955" spans="1:6">
      <c r="A955" s="109" t="s">
        <v>1065</v>
      </c>
      <c r="B955" s="112" t="s">
        <v>3802</v>
      </c>
      <c r="C955" s="112" t="s">
        <v>3803</v>
      </c>
      <c r="D955" s="110"/>
      <c r="E955" s="111" t="s">
        <v>2791</v>
      </c>
      <c r="F955" s="111"/>
    </row>
    <row r="956" spans="1:6">
      <c r="A956" s="109" t="s">
        <v>1065</v>
      </c>
      <c r="B956" s="112" t="s">
        <v>3804</v>
      </c>
      <c r="C956" s="112" t="s">
        <v>3805</v>
      </c>
      <c r="D956" s="110"/>
      <c r="E956" s="111" t="s">
        <v>2792</v>
      </c>
      <c r="F956" s="111"/>
    </row>
    <row r="957" spans="1:6">
      <c r="A957" s="109" t="s">
        <v>1065</v>
      </c>
      <c r="B957" s="112" t="s">
        <v>3806</v>
      </c>
      <c r="C957" s="112" t="s">
        <v>3807</v>
      </c>
      <c r="D957" s="110"/>
      <c r="E957" s="111" t="s">
        <v>2792</v>
      </c>
      <c r="F957" s="111"/>
    </row>
    <row r="958" spans="1:6">
      <c r="A958" s="109" t="s">
        <v>1065</v>
      </c>
      <c r="B958" s="112" t="s">
        <v>3808</v>
      </c>
      <c r="C958" s="112" t="s">
        <v>2793</v>
      </c>
      <c r="D958" s="110"/>
      <c r="E958" s="111" t="s">
        <v>2792</v>
      </c>
      <c r="F958" s="111"/>
    </row>
    <row r="959" spans="1:6">
      <c r="A959" s="109" t="s">
        <v>1065</v>
      </c>
      <c r="B959" s="112" t="s">
        <v>3809</v>
      </c>
      <c r="C959" s="112" t="s">
        <v>3810</v>
      </c>
      <c r="D959" s="110"/>
      <c r="E959" s="111" t="s">
        <v>2792</v>
      </c>
      <c r="F959" s="111"/>
    </row>
    <row r="960" spans="1:6">
      <c r="A960" s="109" t="s">
        <v>1065</v>
      </c>
      <c r="B960" s="112" t="s">
        <v>3811</v>
      </c>
      <c r="C960" s="112" t="s">
        <v>3812</v>
      </c>
      <c r="D960" s="110"/>
      <c r="E960" s="111" t="s">
        <v>2792</v>
      </c>
      <c r="F960" s="111"/>
    </row>
    <row r="961" spans="1:6">
      <c r="A961" s="109" t="s">
        <v>1065</v>
      </c>
      <c r="B961" s="112" t="s">
        <v>3813</v>
      </c>
      <c r="C961" s="112" t="s">
        <v>2795</v>
      </c>
      <c r="D961" s="110"/>
      <c r="E961" s="111" t="s">
        <v>2794</v>
      </c>
      <c r="F961" s="111"/>
    </row>
    <row r="962" spans="1:6">
      <c r="A962" s="109" t="s">
        <v>1065</v>
      </c>
      <c r="B962" s="112" t="s">
        <v>3814</v>
      </c>
      <c r="C962" s="112" t="s">
        <v>3815</v>
      </c>
      <c r="D962" s="110"/>
      <c r="E962" s="111" t="s">
        <v>2794</v>
      </c>
      <c r="F962" s="111"/>
    </row>
    <row r="963" spans="1:6">
      <c r="A963" s="109" t="s">
        <v>1065</v>
      </c>
      <c r="B963" s="112" t="s">
        <v>3816</v>
      </c>
      <c r="C963" s="112" t="s">
        <v>3817</v>
      </c>
      <c r="D963" s="110"/>
      <c r="E963" s="111" t="s">
        <v>2794</v>
      </c>
      <c r="F963" s="111"/>
    </row>
    <row r="964" spans="1:6">
      <c r="A964" s="109" t="s">
        <v>1065</v>
      </c>
      <c r="B964" s="112" t="s">
        <v>3818</v>
      </c>
      <c r="C964" s="112" t="s">
        <v>2797</v>
      </c>
      <c r="D964" s="110"/>
      <c r="E964" s="111" t="s">
        <v>2796</v>
      </c>
      <c r="F964" s="111"/>
    </row>
    <row r="965" spans="1:6">
      <c r="A965" s="109" t="s">
        <v>1065</v>
      </c>
      <c r="B965" s="112" t="s">
        <v>3819</v>
      </c>
      <c r="C965" s="112" t="s">
        <v>3820</v>
      </c>
      <c r="D965" s="110"/>
      <c r="E965" s="111" t="s">
        <v>2796</v>
      </c>
      <c r="F965" s="111"/>
    </row>
    <row r="966" spans="1:6">
      <c r="A966" s="109" t="s">
        <v>1065</v>
      </c>
      <c r="B966" s="112" t="s">
        <v>3821</v>
      </c>
      <c r="C966" s="112" t="s">
        <v>3822</v>
      </c>
      <c r="D966" s="110"/>
      <c r="E966" s="111" t="s">
        <v>2796</v>
      </c>
      <c r="F966" s="111"/>
    </row>
    <row r="967" spans="1:6">
      <c r="A967" s="109" t="s">
        <v>1065</v>
      </c>
      <c r="B967" s="112" t="s">
        <v>3823</v>
      </c>
      <c r="C967" s="112" t="s">
        <v>3824</v>
      </c>
      <c r="D967" s="110"/>
      <c r="E967" s="111" t="s">
        <v>2796</v>
      </c>
      <c r="F967" s="111"/>
    </row>
    <row r="968" spans="1:6">
      <c r="A968" s="109" t="s">
        <v>1065</v>
      </c>
      <c r="B968" s="112" t="s">
        <v>3825</v>
      </c>
      <c r="C968" s="112" t="s">
        <v>3826</v>
      </c>
      <c r="D968" s="110"/>
      <c r="E968" s="111" t="s">
        <v>2796</v>
      </c>
      <c r="F968" s="111"/>
    </row>
    <row r="969" spans="1:6">
      <c r="A969" s="109" t="s">
        <v>1065</v>
      </c>
      <c r="B969" s="112" t="s">
        <v>3827</v>
      </c>
      <c r="C969" s="112" t="s">
        <v>2799</v>
      </c>
      <c r="D969" s="110"/>
      <c r="E969" s="111" t="s">
        <v>2798</v>
      </c>
      <c r="F969" s="111"/>
    </row>
    <row r="970" spans="1:6">
      <c r="A970" s="109" t="s">
        <v>1065</v>
      </c>
      <c r="B970" s="112" t="s">
        <v>3828</v>
      </c>
      <c r="C970" s="112" t="s">
        <v>3829</v>
      </c>
      <c r="D970" s="110"/>
      <c r="E970" s="111" t="s">
        <v>2798</v>
      </c>
      <c r="F970" s="111"/>
    </row>
    <row r="971" spans="1:6">
      <c r="A971" s="109" t="s">
        <v>1065</v>
      </c>
      <c r="B971" s="112" t="s">
        <v>3830</v>
      </c>
      <c r="C971" s="112" t="s">
        <v>3831</v>
      </c>
      <c r="D971" s="110"/>
      <c r="E971" s="111" t="s">
        <v>2800</v>
      </c>
      <c r="F971" s="111"/>
    </row>
    <row r="972" spans="1:6">
      <c r="A972" s="109" t="s">
        <v>1065</v>
      </c>
      <c r="B972" s="112" t="s">
        <v>3832</v>
      </c>
      <c r="C972" s="112" t="s">
        <v>3833</v>
      </c>
      <c r="D972" s="110"/>
      <c r="E972" s="111" t="s">
        <v>2800</v>
      </c>
      <c r="F972" s="111"/>
    </row>
    <row r="973" spans="1:6">
      <c r="A973" s="109" t="s">
        <v>1065</v>
      </c>
      <c r="B973" s="112" t="s">
        <v>3834</v>
      </c>
      <c r="C973" s="112" t="s">
        <v>3835</v>
      </c>
      <c r="D973" s="110"/>
      <c r="E973" s="111" t="s">
        <v>2800</v>
      </c>
      <c r="F973" s="111"/>
    </row>
    <row r="974" spans="1:6">
      <c r="A974" s="109" t="s">
        <v>1065</v>
      </c>
      <c r="B974" s="112" t="s">
        <v>3836</v>
      </c>
      <c r="C974" s="112" t="s">
        <v>3837</v>
      </c>
      <c r="D974" s="110"/>
      <c r="E974" s="111" t="s">
        <v>2800</v>
      </c>
      <c r="F974" s="111"/>
    </row>
    <row r="975" spans="1:6">
      <c r="A975" s="109" t="s">
        <v>1065</v>
      </c>
      <c r="B975" s="112" t="s">
        <v>3838</v>
      </c>
      <c r="C975" s="112" t="s">
        <v>3839</v>
      </c>
      <c r="D975" s="110"/>
      <c r="E975" s="111" t="s">
        <v>2802</v>
      </c>
      <c r="F975" s="111"/>
    </row>
    <row r="976" spans="1:6">
      <c r="A976" s="109" t="s">
        <v>1065</v>
      </c>
      <c r="B976" s="112" t="s">
        <v>3840</v>
      </c>
      <c r="C976" s="112" t="s">
        <v>3841</v>
      </c>
      <c r="D976" s="110"/>
      <c r="E976" s="111" t="s">
        <v>2802</v>
      </c>
      <c r="F976" s="111"/>
    </row>
    <row r="977" spans="1:6">
      <c r="A977" s="109" t="s">
        <v>1065</v>
      </c>
      <c r="B977" s="112" t="s">
        <v>3842</v>
      </c>
      <c r="C977" s="112" t="s">
        <v>3843</v>
      </c>
      <c r="D977" s="110"/>
      <c r="E977" s="111" t="s">
        <v>2802</v>
      </c>
      <c r="F977" s="111"/>
    </row>
    <row r="978" spans="1:6">
      <c r="A978" s="109" t="s">
        <v>1065</v>
      </c>
      <c r="B978" s="112" t="s">
        <v>3844</v>
      </c>
      <c r="C978" s="112" t="s">
        <v>3845</v>
      </c>
      <c r="D978" s="110"/>
      <c r="E978" s="111" t="s">
        <v>2802</v>
      </c>
      <c r="F978" s="111"/>
    </row>
    <row r="979" spans="1:6">
      <c r="A979" s="109" t="s">
        <v>1065</v>
      </c>
      <c r="B979" s="112" t="s">
        <v>3846</v>
      </c>
      <c r="C979" s="112" t="s">
        <v>3847</v>
      </c>
      <c r="D979" s="110"/>
      <c r="E979" s="111" t="s">
        <v>2802</v>
      </c>
      <c r="F979" s="111"/>
    </row>
    <row r="980" spans="1:6">
      <c r="A980" s="109" t="s">
        <v>1065</v>
      </c>
      <c r="B980" s="112" t="s">
        <v>3848</v>
      </c>
      <c r="C980" s="112" t="s">
        <v>3849</v>
      </c>
      <c r="D980" s="110"/>
      <c r="E980" s="111" t="s">
        <v>2802</v>
      </c>
      <c r="F980" s="111"/>
    </row>
    <row r="981" spans="1:6">
      <c r="A981" s="109" t="s">
        <v>1065</v>
      </c>
      <c r="B981" s="112" t="s">
        <v>3850</v>
      </c>
      <c r="C981" s="112" t="s">
        <v>3851</v>
      </c>
      <c r="D981" s="110"/>
      <c r="E981" s="111" t="s">
        <v>2802</v>
      </c>
      <c r="F981" s="111"/>
    </row>
    <row r="982" spans="1:6">
      <c r="A982" s="109" t="s">
        <v>1065</v>
      </c>
      <c r="B982" s="112" t="s">
        <v>3852</v>
      </c>
      <c r="C982" s="112" t="s">
        <v>3853</v>
      </c>
      <c r="D982" s="110"/>
      <c r="E982" s="111" t="s">
        <v>2802</v>
      </c>
      <c r="F982" s="111"/>
    </row>
    <row r="983" spans="1:6">
      <c r="A983" s="109" t="s">
        <v>1065</v>
      </c>
      <c r="B983" s="112" t="s">
        <v>3854</v>
      </c>
      <c r="C983" s="112" t="s">
        <v>3855</v>
      </c>
      <c r="D983" s="110"/>
      <c r="E983" s="111" t="s">
        <v>2802</v>
      </c>
      <c r="F983" s="111"/>
    </row>
    <row r="984" spans="1:6">
      <c r="A984" s="109" t="s">
        <v>1065</v>
      </c>
      <c r="B984" s="112" t="s">
        <v>3856</v>
      </c>
      <c r="C984" s="112" t="s">
        <v>3857</v>
      </c>
      <c r="D984" s="110"/>
      <c r="E984" s="111" t="s">
        <v>2802</v>
      </c>
      <c r="F984" s="111"/>
    </row>
    <row r="985" spans="1:6">
      <c r="A985" s="109" t="s">
        <v>1065</v>
      </c>
      <c r="B985" s="112" t="s">
        <v>3858</v>
      </c>
      <c r="C985" s="112" t="s">
        <v>2804</v>
      </c>
      <c r="D985" s="110"/>
      <c r="E985" s="111" t="s">
        <v>2803</v>
      </c>
      <c r="F985" s="111"/>
    </row>
    <row r="986" spans="1:6">
      <c r="A986" s="109" t="s">
        <v>1065</v>
      </c>
      <c r="B986" s="112" t="s">
        <v>3859</v>
      </c>
      <c r="C986" s="112" t="s">
        <v>3860</v>
      </c>
      <c r="D986" s="110"/>
      <c r="E986" s="111" t="s">
        <v>2803</v>
      </c>
      <c r="F986" s="111"/>
    </row>
    <row r="987" spans="1:6">
      <c r="A987" s="109" t="s">
        <v>1065</v>
      </c>
      <c r="B987" s="112" t="s">
        <v>3861</v>
      </c>
      <c r="C987" s="112" t="s">
        <v>3862</v>
      </c>
      <c r="D987" s="110"/>
      <c r="E987" s="111" t="s">
        <v>2803</v>
      </c>
      <c r="F987" s="111"/>
    </row>
    <row r="988" spans="1:6">
      <c r="A988" s="109" t="s">
        <v>1065</v>
      </c>
      <c r="B988" s="112" t="s">
        <v>3863</v>
      </c>
      <c r="C988" s="112" t="s">
        <v>3864</v>
      </c>
      <c r="D988" s="110"/>
      <c r="E988" s="111" t="s">
        <v>2803</v>
      </c>
      <c r="F988" s="111"/>
    </row>
    <row r="989" spans="1:6">
      <c r="A989" s="109" t="s">
        <v>1065</v>
      </c>
      <c r="B989" s="112" t="s">
        <v>3865</v>
      </c>
      <c r="C989" s="112" t="s">
        <v>3866</v>
      </c>
      <c r="D989" s="110"/>
      <c r="E989" s="111" t="s">
        <v>2803</v>
      </c>
      <c r="F989" s="111"/>
    </row>
    <row r="990" spans="1:6">
      <c r="A990" s="109" t="s">
        <v>1065</v>
      </c>
      <c r="B990" s="112" t="s">
        <v>3867</v>
      </c>
      <c r="C990" s="112" t="s">
        <v>2806</v>
      </c>
      <c r="D990" s="110"/>
      <c r="E990" s="111" t="s">
        <v>2805</v>
      </c>
      <c r="F990" s="111"/>
    </row>
    <row r="991" spans="1:6">
      <c r="A991" s="109" t="s">
        <v>1065</v>
      </c>
      <c r="B991" s="112" t="s">
        <v>3868</v>
      </c>
      <c r="C991" s="112" t="s">
        <v>3869</v>
      </c>
      <c r="D991" s="110"/>
      <c r="E991" s="111" t="s">
        <v>2805</v>
      </c>
      <c r="F991" s="111"/>
    </row>
    <row r="992" spans="1:6">
      <c r="A992" s="109" t="s">
        <v>1065</v>
      </c>
      <c r="B992" s="112" t="s">
        <v>3870</v>
      </c>
      <c r="C992" s="112" t="s">
        <v>3871</v>
      </c>
      <c r="D992" s="110"/>
      <c r="E992" s="111" t="s">
        <v>2805</v>
      </c>
      <c r="F992" s="111"/>
    </row>
    <row r="993" spans="1:6">
      <c r="A993" s="109" t="s">
        <v>1065</v>
      </c>
      <c r="B993" s="112" t="s">
        <v>3872</v>
      </c>
      <c r="C993" s="112" t="s">
        <v>3873</v>
      </c>
      <c r="D993" s="110"/>
      <c r="E993" s="111" t="s">
        <v>2805</v>
      </c>
      <c r="F993" s="111"/>
    </row>
    <row r="994" spans="1:6">
      <c r="A994" s="109" t="s">
        <v>1065</v>
      </c>
      <c r="B994" s="112" t="s">
        <v>3874</v>
      </c>
      <c r="C994" s="112" t="s">
        <v>2808</v>
      </c>
      <c r="D994" s="110"/>
      <c r="E994" s="111" t="s">
        <v>2807</v>
      </c>
      <c r="F994" s="111"/>
    </row>
    <row r="995" spans="1:6">
      <c r="A995" s="109" t="s">
        <v>1065</v>
      </c>
      <c r="B995" s="112" t="s">
        <v>3875</v>
      </c>
      <c r="C995" s="112" t="s">
        <v>3876</v>
      </c>
      <c r="D995" s="110"/>
      <c r="E995" s="111" t="s">
        <v>2807</v>
      </c>
      <c r="F995" s="111"/>
    </row>
    <row r="996" spans="1:6">
      <c r="A996" s="109" t="s">
        <v>1065</v>
      </c>
      <c r="B996" s="112" t="s">
        <v>3877</v>
      </c>
      <c r="C996" s="112" t="s">
        <v>3878</v>
      </c>
      <c r="D996" s="110"/>
      <c r="E996" s="111" t="s">
        <v>2807</v>
      </c>
      <c r="F996" s="111"/>
    </row>
    <row r="997" spans="1:6">
      <c r="A997" s="109" t="s">
        <v>1065</v>
      </c>
      <c r="B997" s="112" t="s">
        <v>3879</v>
      </c>
      <c r="C997" s="112" t="s">
        <v>2810</v>
      </c>
      <c r="D997" s="110"/>
      <c r="E997" s="111" t="s">
        <v>2809</v>
      </c>
      <c r="F997" s="111"/>
    </row>
    <row r="998" spans="1:6">
      <c r="A998" s="109" t="s">
        <v>1065</v>
      </c>
      <c r="B998" s="112" t="s">
        <v>3880</v>
      </c>
      <c r="C998" s="112" t="s">
        <v>3881</v>
      </c>
      <c r="D998" s="110"/>
      <c r="E998" s="111" t="s">
        <v>2809</v>
      </c>
      <c r="F998" s="111"/>
    </row>
    <row r="999" spans="1:6">
      <c r="A999" s="109" t="s">
        <v>1065</v>
      </c>
      <c r="B999" s="112" t="s">
        <v>3882</v>
      </c>
      <c r="C999" s="112" t="s">
        <v>3883</v>
      </c>
      <c r="D999" s="110"/>
      <c r="E999" s="111" t="s">
        <v>2809</v>
      </c>
      <c r="F999" s="111"/>
    </row>
    <row r="1000" spans="1:6">
      <c r="A1000" s="109" t="s">
        <v>1065</v>
      </c>
      <c r="B1000" s="112" t="s">
        <v>3884</v>
      </c>
      <c r="C1000" s="112" t="s">
        <v>3885</v>
      </c>
      <c r="D1000" s="110"/>
      <c r="E1000" s="111" t="s">
        <v>2809</v>
      </c>
      <c r="F1000" s="111"/>
    </row>
    <row r="1001" spans="1:6">
      <c r="A1001" s="109" t="s">
        <v>1065</v>
      </c>
      <c r="B1001" s="112" t="s">
        <v>3886</v>
      </c>
      <c r="C1001" s="112" t="s">
        <v>3887</v>
      </c>
      <c r="D1001" s="110"/>
      <c r="E1001" s="111" t="s">
        <v>2809</v>
      </c>
      <c r="F1001" s="111"/>
    </row>
    <row r="1002" spans="1:6">
      <c r="A1002" s="109" t="s">
        <v>1065</v>
      </c>
      <c r="B1002" s="112" t="s">
        <v>3888</v>
      </c>
      <c r="C1002" s="112" t="s">
        <v>2812</v>
      </c>
      <c r="D1002" s="110"/>
      <c r="E1002" s="111" t="s">
        <v>2809</v>
      </c>
      <c r="F1002" s="111"/>
    </row>
    <row r="1003" spans="1:6">
      <c r="A1003" s="109" t="s">
        <v>1065</v>
      </c>
      <c r="B1003" s="112" t="s">
        <v>3889</v>
      </c>
      <c r="C1003" s="112" t="s">
        <v>3890</v>
      </c>
      <c r="D1003" s="110"/>
      <c r="E1003" s="111" t="s">
        <v>2809</v>
      </c>
      <c r="F1003" s="111"/>
    </row>
    <row r="1004" spans="1:6">
      <c r="A1004" s="109" t="s">
        <v>1065</v>
      </c>
      <c r="B1004" s="112" t="s">
        <v>3891</v>
      </c>
      <c r="C1004" s="112" t="s">
        <v>3892</v>
      </c>
      <c r="D1004" s="110"/>
      <c r="E1004" s="111" t="s">
        <v>2809</v>
      </c>
      <c r="F1004" s="111"/>
    </row>
    <row r="1005" spans="1:6">
      <c r="A1005" s="109" t="s">
        <v>1065</v>
      </c>
      <c r="B1005" s="112" t="s">
        <v>3893</v>
      </c>
      <c r="C1005" s="112" t="s">
        <v>3894</v>
      </c>
      <c r="D1005" s="110"/>
      <c r="E1005" s="111" t="s">
        <v>2809</v>
      </c>
      <c r="F1005" s="111"/>
    </row>
    <row r="1006" spans="1:6">
      <c r="A1006" s="109" t="s">
        <v>1065</v>
      </c>
      <c r="B1006" s="112" t="s">
        <v>3895</v>
      </c>
      <c r="C1006" s="112" t="s">
        <v>3896</v>
      </c>
      <c r="D1006" s="110"/>
      <c r="E1006" s="111" t="s">
        <v>2813</v>
      </c>
      <c r="F1006" s="111"/>
    </row>
    <row r="1007" spans="1:6">
      <c r="A1007" s="109" t="s">
        <v>1065</v>
      </c>
      <c r="B1007" s="112" t="s">
        <v>3897</v>
      </c>
      <c r="C1007" s="112" t="s">
        <v>3898</v>
      </c>
      <c r="D1007" s="110"/>
      <c r="E1007" s="111" t="s">
        <v>2813</v>
      </c>
      <c r="F1007" s="111"/>
    </row>
    <row r="1008" spans="1:6">
      <c r="A1008" s="109" t="s">
        <v>1065</v>
      </c>
      <c r="B1008" s="112" t="s">
        <v>3899</v>
      </c>
      <c r="C1008" s="112" t="s">
        <v>3900</v>
      </c>
      <c r="D1008" s="110"/>
      <c r="E1008" s="111" t="s">
        <v>2813</v>
      </c>
      <c r="F1008" s="111"/>
    </row>
    <row r="1009" spans="1:6">
      <c r="A1009" s="109" t="s">
        <v>1065</v>
      </c>
      <c r="B1009" s="112" t="s">
        <v>3901</v>
      </c>
      <c r="C1009" s="112" t="s">
        <v>3902</v>
      </c>
      <c r="D1009" s="110"/>
      <c r="E1009" s="111" t="s">
        <v>2813</v>
      </c>
      <c r="F1009" s="111"/>
    </row>
    <row r="1010" spans="1:6">
      <c r="A1010" s="109" t="s">
        <v>1065</v>
      </c>
      <c r="B1010" s="112" t="s">
        <v>3903</v>
      </c>
      <c r="C1010" s="112" t="s">
        <v>3904</v>
      </c>
      <c r="D1010" s="110"/>
      <c r="E1010" s="111" t="s">
        <v>2813</v>
      </c>
      <c r="F1010" s="111"/>
    </row>
    <row r="1011" spans="1:6">
      <c r="A1011" s="109" t="s">
        <v>1065</v>
      </c>
      <c r="B1011" s="112" t="s">
        <v>3905</v>
      </c>
      <c r="C1011" s="112" t="s">
        <v>3906</v>
      </c>
      <c r="D1011" s="110"/>
      <c r="E1011" s="111" t="s">
        <v>2813</v>
      </c>
      <c r="F1011" s="111"/>
    </row>
    <row r="1012" spans="1:6">
      <c r="A1012" s="109" t="s">
        <v>1065</v>
      </c>
      <c r="B1012" s="112" t="s">
        <v>3907</v>
      </c>
      <c r="C1012" s="112" t="s">
        <v>3908</v>
      </c>
      <c r="D1012" s="110"/>
      <c r="E1012" s="111" t="s">
        <v>2813</v>
      </c>
      <c r="F1012" s="111"/>
    </row>
    <row r="1013" spans="1:6">
      <c r="A1013" s="109" t="s">
        <v>1065</v>
      </c>
      <c r="B1013" s="112" t="s">
        <v>3909</v>
      </c>
      <c r="C1013" s="112" t="s">
        <v>3910</v>
      </c>
      <c r="D1013" s="110"/>
      <c r="E1013" s="111" t="s">
        <v>2813</v>
      </c>
      <c r="F1013" s="111"/>
    </row>
    <row r="1014" spans="1:6">
      <c r="A1014" s="109" t="s">
        <v>1065</v>
      </c>
      <c r="B1014" s="112" t="s">
        <v>3911</v>
      </c>
      <c r="C1014" s="112" t="s">
        <v>3912</v>
      </c>
      <c r="D1014" s="110"/>
      <c r="E1014" s="111" t="s">
        <v>2813</v>
      </c>
      <c r="F1014" s="111"/>
    </row>
    <row r="1015" spans="1:6">
      <c r="A1015" s="109" t="s">
        <v>1065</v>
      </c>
      <c r="B1015" s="112" t="s">
        <v>3913</v>
      </c>
      <c r="C1015" s="112" t="s">
        <v>3914</v>
      </c>
      <c r="D1015" s="110"/>
      <c r="E1015" s="111" t="s">
        <v>2813</v>
      </c>
      <c r="F1015" s="111"/>
    </row>
    <row r="1016" spans="1:6">
      <c r="A1016" s="109" t="s">
        <v>1065</v>
      </c>
      <c r="B1016" s="112" t="s">
        <v>3915</v>
      </c>
      <c r="C1016" s="112" t="s">
        <v>3916</v>
      </c>
      <c r="D1016" s="110"/>
      <c r="E1016" s="111" t="s">
        <v>2813</v>
      </c>
      <c r="F1016" s="111"/>
    </row>
    <row r="1017" spans="1:6">
      <c r="A1017" s="109" t="s">
        <v>1065</v>
      </c>
      <c r="B1017" s="112" t="s">
        <v>3917</v>
      </c>
      <c r="C1017" s="112" t="s">
        <v>3918</v>
      </c>
      <c r="D1017" s="110"/>
      <c r="E1017" s="111" t="s">
        <v>2814</v>
      </c>
      <c r="F1017" s="111"/>
    </row>
    <row r="1018" spans="1:6">
      <c r="A1018" s="109" t="s">
        <v>1065</v>
      </c>
      <c r="B1018" s="112" t="s">
        <v>3919</v>
      </c>
      <c r="C1018" s="112" t="s">
        <v>3920</v>
      </c>
      <c r="D1018" s="110"/>
      <c r="E1018" s="111" t="s">
        <v>2814</v>
      </c>
      <c r="F1018" s="111"/>
    </row>
    <row r="1019" spans="1:6">
      <c r="A1019" s="109" t="s">
        <v>1065</v>
      </c>
      <c r="B1019" s="112" t="s">
        <v>3921</v>
      </c>
      <c r="C1019" s="112" t="s">
        <v>3922</v>
      </c>
      <c r="D1019" s="110"/>
      <c r="E1019" s="111" t="s">
        <v>2814</v>
      </c>
      <c r="F1019" s="111"/>
    </row>
    <row r="1020" spans="1:6">
      <c r="A1020" s="109" t="s">
        <v>1065</v>
      </c>
      <c r="B1020" s="112" t="s">
        <v>3923</v>
      </c>
      <c r="C1020" s="112" t="s">
        <v>3924</v>
      </c>
      <c r="D1020" s="110"/>
      <c r="E1020" s="111" t="s">
        <v>2814</v>
      </c>
      <c r="F1020" s="111"/>
    </row>
    <row r="1021" spans="1:6">
      <c r="A1021" s="109" t="s">
        <v>1065</v>
      </c>
      <c r="B1021" s="112" t="s">
        <v>3925</v>
      </c>
      <c r="C1021" s="112" t="s">
        <v>3926</v>
      </c>
      <c r="D1021" s="110"/>
      <c r="E1021" s="111" t="s">
        <v>2814</v>
      </c>
      <c r="F1021" s="111"/>
    </row>
    <row r="1022" spans="1:6">
      <c r="A1022" s="109" t="s">
        <v>1065</v>
      </c>
      <c r="B1022" s="112" t="s">
        <v>3927</v>
      </c>
      <c r="C1022" s="112" t="s">
        <v>3928</v>
      </c>
      <c r="D1022" s="110"/>
      <c r="E1022" s="111" t="s">
        <v>2814</v>
      </c>
      <c r="F1022" s="111"/>
    </row>
    <row r="1023" spans="1:6">
      <c r="A1023" s="109" t="s">
        <v>1065</v>
      </c>
      <c r="B1023" s="112" t="s">
        <v>3929</v>
      </c>
      <c r="C1023" s="112" t="s">
        <v>2817</v>
      </c>
      <c r="D1023" s="110"/>
      <c r="E1023" s="111" t="s">
        <v>2816</v>
      </c>
      <c r="F1023" s="111"/>
    </row>
    <row r="1024" spans="1:6">
      <c r="A1024" s="109" t="s">
        <v>1065</v>
      </c>
      <c r="B1024" s="112" t="s">
        <v>3930</v>
      </c>
      <c r="C1024" s="112" t="s">
        <v>3931</v>
      </c>
      <c r="D1024" s="110"/>
      <c r="E1024" s="111" t="s">
        <v>2816</v>
      </c>
      <c r="F1024" s="111"/>
    </row>
    <row r="1025" spans="1:6">
      <c r="A1025" s="109" t="s">
        <v>1065</v>
      </c>
      <c r="B1025" s="112" t="s">
        <v>3932</v>
      </c>
      <c r="C1025" s="112" t="s">
        <v>3933</v>
      </c>
      <c r="D1025" s="110"/>
      <c r="E1025" s="111" t="s">
        <v>2816</v>
      </c>
      <c r="F1025" s="111"/>
    </row>
    <row r="1026" spans="1:6">
      <c r="A1026" s="109" t="s">
        <v>1065</v>
      </c>
      <c r="B1026" s="112" t="s">
        <v>3934</v>
      </c>
      <c r="C1026" s="112" t="s">
        <v>3935</v>
      </c>
      <c r="D1026" s="110"/>
      <c r="E1026" s="111" t="s">
        <v>2816</v>
      </c>
      <c r="F1026" s="111"/>
    </row>
    <row r="1027" spans="1:6">
      <c r="A1027" s="109" t="s">
        <v>1065</v>
      </c>
      <c r="B1027" s="112" t="s">
        <v>3936</v>
      </c>
      <c r="C1027" s="112" t="s">
        <v>3937</v>
      </c>
      <c r="D1027" s="110"/>
      <c r="E1027" s="111" t="s">
        <v>2818</v>
      </c>
      <c r="F1027" s="111"/>
    </row>
    <row r="1028" spans="1:6">
      <c r="A1028" s="109" t="s">
        <v>1065</v>
      </c>
      <c r="B1028" s="112" t="s">
        <v>3938</v>
      </c>
      <c r="C1028" s="112" t="s">
        <v>3939</v>
      </c>
      <c r="D1028" s="110"/>
      <c r="E1028" s="111" t="s">
        <v>2818</v>
      </c>
      <c r="F1028" s="111"/>
    </row>
    <row r="1029" spans="1:6">
      <c r="A1029" s="109" t="s">
        <v>1065</v>
      </c>
      <c r="B1029" s="112" t="s">
        <v>3940</v>
      </c>
      <c r="C1029" s="112" t="s">
        <v>3941</v>
      </c>
      <c r="D1029" s="110"/>
      <c r="E1029" s="111" t="s">
        <v>2818</v>
      </c>
      <c r="F1029" s="111"/>
    </row>
    <row r="1030" spans="1:6">
      <c r="A1030" s="109" t="s">
        <v>1065</v>
      </c>
      <c r="B1030" s="112" t="s">
        <v>3942</v>
      </c>
      <c r="C1030" s="112" t="s">
        <v>3943</v>
      </c>
      <c r="D1030" s="110"/>
      <c r="E1030" s="111" t="s">
        <v>2820</v>
      </c>
      <c r="F1030" s="111"/>
    </row>
    <row r="1031" spans="1:6">
      <c r="A1031" s="109" t="s">
        <v>1065</v>
      </c>
      <c r="B1031" s="112" t="s">
        <v>3944</v>
      </c>
      <c r="C1031" s="112" t="s">
        <v>3945</v>
      </c>
      <c r="D1031" s="110"/>
      <c r="E1031" s="111" t="s">
        <v>2820</v>
      </c>
      <c r="F1031" s="111"/>
    </row>
    <row r="1032" spans="1:6">
      <c r="A1032" s="109" t="s">
        <v>1065</v>
      </c>
      <c r="B1032" s="112" t="s">
        <v>3946</v>
      </c>
      <c r="C1032" s="112" t="s">
        <v>3947</v>
      </c>
      <c r="D1032" s="110"/>
      <c r="E1032" s="111" t="s">
        <v>2820</v>
      </c>
      <c r="F1032" s="111"/>
    </row>
    <row r="1033" spans="1:6">
      <c r="A1033" s="109" t="s">
        <v>1065</v>
      </c>
      <c r="B1033" s="112" t="s">
        <v>3948</v>
      </c>
      <c r="C1033" s="112" t="s">
        <v>3949</v>
      </c>
      <c r="D1033" s="110"/>
      <c r="E1033" s="111" t="s">
        <v>2820</v>
      </c>
      <c r="F1033" s="111"/>
    </row>
    <row r="1034" spans="1:6">
      <c r="A1034" s="109" t="s">
        <v>1065</v>
      </c>
      <c r="B1034" s="112" t="s">
        <v>3950</v>
      </c>
      <c r="C1034" s="112" t="s">
        <v>3951</v>
      </c>
      <c r="D1034" s="110"/>
      <c r="E1034" s="111" t="s">
        <v>2820</v>
      </c>
      <c r="F1034" s="111"/>
    </row>
    <row r="1035" spans="1:6">
      <c r="A1035" s="109" t="s">
        <v>1065</v>
      </c>
      <c r="B1035" s="112" t="s">
        <v>3952</v>
      </c>
      <c r="C1035" s="112" t="s">
        <v>3953</v>
      </c>
      <c r="D1035" s="110"/>
      <c r="E1035" s="111" t="s">
        <v>2820</v>
      </c>
      <c r="F1035" s="111"/>
    </row>
    <row r="1036" spans="1:6">
      <c r="A1036" s="109" t="s">
        <v>1065</v>
      </c>
      <c r="B1036" s="112" t="s">
        <v>3954</v>
      </c>
      <c r="C1036" s="112" t="s">
        <v>2823</v>
      </c>
      <c r="D1036" s="110"/>
      <c r="E1036" s="111" t="s">
        <v>2822</v>
      </c>
      <c r="F1036" s="111"/>
    </row>
    <row r="1037" spans="1:6">
      <c r="A1037" s="109" t="s">
        <v>1065</v>
      </c>
      <c r="B1037" s="112" t="s">
        <v>3955</v>
      </c>
      <c r="C1037" s="112" t="s">
        <v>3956</v>
      </c>
      <c r="D1037" s="110"/>
      <c r="E1037" s="111" t="s">
        <v>2822</v>
      </c>
      <c r="F1037" s="111"/>
    </row>
    <row r="1038" spans="1:6">
      <c r="A1038" s="109" t="s">
        <v>1065</v>
      </c>
      <c r="B1038" s="112" t="s">
        <v>3957</v>
      </c>
      <c r="C1038" s="112" t="s">
        <v>3958</v>
      </c>
      <c r="D1038" s="110"/>
      <c r="E1038" s="111" t="s">
        <v>2822</v>
      </c>
      <c r="F1038" s="111"/>
    </row>
    <row r="1039" spans="1:6">
      <c r="A1039" s="109" t="s">
        <v>1065</v>
      </c>
      <c r="B1039" s="112" t="s">
        <v>3959</v>
      </c>
      <c r="C1039" s="112" t="s">
        <v>3960</v>
      </c>
      <c r="D1039" s="110"/>
      <c r="E1039" s="111" t="s">
        <v>2824</v>
      </c>
      <c r="F1039" s="111"/>
    </row>
    <row r="1040" spans="1:6">
      <c r="A1040" s="109" t="s">
        <v>1065</v>
      </c>
      <c r="B1040" s="112" t="s">
        <v>3961</v>
      </c>
      <c r="C1040" s="112" t="s">
        <v>3962</v>
      </c>
      <c r="D1040" s="110"/>
      <c r="E1040" s="111" t="s">
        <v>2824</v>
      </c>
      <c r="F1040" s="111"/>
    </row>
    <row r="1041" spans="1:6">
      <c r="A1041" s="109" t="s">
        <v>1065</v>
      </c>
      <c r="B1041" s="112" t="s">
        <v>3963</v>
      </c>
      <c r="C1041" s="112" t="s">
        <v>3964</v>
      </c>
      <c r="D1041" s="110"/>
      <c r="E1041" s="111" t="s">
        <v>2824</v>
      </c>
      <c r="F1041" s="111"/>
    </row>
    <row r="1042" spans="1:6">
      <c r="A1042" s="109" t="s">
        <v>1065</v>
      </c>
      <c r="B1042" s="112" t="s">
        <v>3965</v>
      </c>
      <c r="C1042" s="112" t="s">
        <v>3966</v>
      </c>
      <c r="D1042" s="110"/>
      <c r="E1042" s="111" t="s">
        <v>2824</v>
      </c>
      <c r="F1042" s="111"/>
    </row>
    <row r="1043" spans="1:6">
      <c r="A1043" s="109" t="s">
        <v>1065</v>
      </c>
      <c r="B1043" s="112" t="s">
        <v>3967</v>
      </c>
      <c r="C1043" s="112" t="s">
        <v>3968</v>
      </c>
      <c r="D1043" s="110"/>
      <c r="E1043" s="111" t="s">
        <v>2824</v>
      </c>
      <c r="F1043" s="111"/>
    </row>
    <row r="1044" spans="1:6">
      <c r="A1044" s="109" t="s">
        <v>1065</v>
      </c>
      <c r="B1044" s="112" t="s">
        <v>3969</v>
      </c>
      <c r="C1044" s="112" t="s">
        <v>3970</v>
      </c>
      <c r="D1044" s="110"/>
      <c r="E1044" s="111" t="s">
        <v>2824</v>
      </c>
      <c r="F1044" s="111"/>
    </row>
    <row r="1045" spans="1:6">
      <c r="A1045" s="109" t="s">
        <v>1065</v>
      </c>
      <c r="B1045" s="112" t="s">
        <v>3971</v>
      </c>
      <c r="C1045" s="112" t="s">
        <v>2826</v>
      </c>
      <c r="D1045" s="110"/>
      <c r="E1045" s="111" t="s">
        <v>2825</v>
      </c>
      <c r="F1045" s="111"/>
    </row>
    <row r="1046" spans="1:6">
      <c r="A1046" s="109" t="s">
        <v>1065</v>
      </c>
      <c r="B1046" s="112" t="s">
        <v>3972</v>
      </c>
      <c r="C1046" s="112" t="s">
        <v>3973</v>
      </c>
      <c r="D1046" s="110"/>
      <c r="E1046" s="111" t="s">
        <v>2825</v>
      </c>
      <c r="F1046" s="111"/>
    </row>
    <row r="1047" spans="1:6">
      <c r="A1047" s="109" t="s">
        <v>1065</v>
      </c>
      <c r="B1047" s="112" t="s">
        <v>3974</v>
      </c>
      <c r="C1047" s="112" t="s">
        <v>3061</v>
      </c>
      <c r="D1047" s="110"/>
      <c r="E1047" s="111" t="s">
        <v>2827</v>
      </c>
      <c r="F1047" s="111"/>
    </row>
    <row r="1048" spans="1:6">
      <c r="A1048" s="109" t="s">
        <v>1065</v>
      </c>
      <c r="B1048" s="112" t="s">
        <v>3975</v>
      </c>
      <c r="C1048" s="112" t="s">
        <v>3976</v>
      </c>
      <c r="D1048" s="110"/>
      <c r="E1048" s="111" t="s">
        <v>2827</v>
      </c>
      <c r="F1048" s="111"/>
    </row>
    <row r="1049" spans="1:6">
      <c r="A1049" s="109" t="s">
        <v>1065</v>
      </c>
      <c r="B1049" s="112" t="s">
        <v>3977</v>
      </c>
      <c r="C1049" s="112" t="s">
        <v>3978</v>
      </c>
      <c r="D1049" s="110"/>
      <c r="E1049" s="111" t="s">
        <v>2827</v>
      </c>
      <c r="F1049" s="111"/>
    </row>
    <row r="1050" spans="1:6">
      <c r="A1050" s="109" t="s">
        <v>1065</v>
      </c>
      <c r="B1050" s="112" t="s">
        <v>3979</v>
      </c>
      <c r="C1050" s="112" t="s">
        <v>3980</v>
      </c>
      <c r="D1050" s="110"/>
      <c r="E1050" s="111" t="s">
        <v>2827</v>
      </c>
      <c r="F1050" s="111"/>
    </row>
    <row r="1051" spans="1:6">
      <c r="A1051" s="109" t="s">
        <v>1065</v>
      </c>
      <c r="B1051" s="112" t="s">
        <v>3981</v>
      </c>
      <c r="C1051" s="112" t="s">
        <v>3982</v>
      </c>
      <c r="D1051" s="110"/>
      <c r="E1051" s="111" t="s">
        <v>2829</v>
      </c>
      <c r="F1051" s="111"/>
    </row>
    <row r="1052" spans="1:6">
      <c r="A1052" s="109" t="s">
        <v>1065</v>
      </c>
      <c r="B1052" s="112" t="s">
        <v>3983</v>
      </c>
      <c r="C1052" s="112" t="s">
        <v>3984</v>
      </c>
      <c r="D1052" s="110"/>
      <c r="E1052" s="111" t="s">
        <v>2829</v>
      </c>
      <c r="F1052" s="111"/>
    </row>
    <row r="1053" spans="1:6">
      <c r="A1053" s="109" t="s">
        <v>1065</v>
      </c>
      <c r="B1053" s="112" t="s">
        <v>3985</v>
      </c>
      <c r="C1053" s="112" t="s">
        <v>3986</v>
      </c>
      <c r="D1053" s="110"/>
      <c r="E1053" s="111" t="s">
        <v>2829</v>
      </c>
      <c r="F1053" s="111"/>
    </row>
    <row r="1054" spans="1:6">
      <c r="A1054" s="109" t="s">
        <v>1065</v>
      </c>
      <c r="B1054" s="112" t="s">
        <v>3987</v>
      </c>
      <c r="C1054" s="112" t="s">
        <v>3988</v>
      </c>
      <c r="D1054" s="110"/>
      <c r="E1054" s="111" t="s">
        <v>2829</v>
      </c>
      <c r="F1054" s="111"/>
    </row>
    <row r="1055" spans="1:6">
      <c r="A1055" s="109" t="s">
        <v>1065</v>
      </c>
      <c r="B1055" s="112" t="s">
        <v>3989</v>
      </c>
      <c r="C1055" s="112" t="s">
        <v>3990</v>
      </c>
      <c r="D1055" s="110"/>
      <c r="E1055" s="111" t="s">
        <v>2829</v>
      </c>
      <c r="F1055" s="111"/>
    </row>
    <row r="1056" spans="1:6">
      <c r="A1056" s="109" t="s">
        <v>1065</v>
      </c>
      <c r="B1056" s="112" t="s">
        <v>3991</v>
      </c>
      <c r="C1056" s="112" t="s">
        <v>3992</v>
      </c>
      <c r="D1056" s="110"/>
      <c r="E1056" s="111" t="s">
        <v>2829</v>
      </c>
      <c r="F1056" s="111"/>
    </row>
    <row r="1057" spans="1:6">
      <c r="A1057" s="109" t="s">
        <v>1065</v>
      </c>
      <c r="B1057" s="112" t="s">
        <v>3993</v>
      </c>
      <c r="C1057" s="112" t="s">
        <v>3994</v>
      </c>
      <c r="D1057" s="110"/>
      <c r="E1057" s="111" t="s">
        <v>2829</v>
      </c>
      <c r="F1057" s="111"/>
    </row>
    <row r="1058" spans="1:6">
      <c r="A1058" s="109" t="s">
        <v>1065</v>
      </c>
      <c r="B1058" s="112" t="s">
        <v>3995</v>
      </c>
      <c r="C1058" s="112" t="s">
        <v>2832</v>
      </c>
      <c r="D1058" s="110"/>
      <c r="E1058" s="111" t="s">
        <v>2831</v>
      </c>
      <c r="F1058" s="111"/>
    </row>
    <row r="1059" spans="1:6">
      <c r="A1059" s="109" t="s">
        <v>1065</v>
      </c>
      <c r="B1059" s="112" t="s">
        <v>3996</v>
      </c>
      <c r="C1059" s="112" t="s">
        <v>3997</v>
      </c>
      <c r="D1059" s="110"/>
      <c r="E1059" s="111" t="s">
        <v>2831</v>
      </c>
      <c r="F1059" s="111"/>
    </row>
    <row r="1060" spans="1:6">
      <c r="A1060" s="109" t="s">
        <v>1065</v>
      </c>
      <c r="B1060" s="112" t="s">
        <v>3998</v>
      </c>
      <c r="C1060" s="112" t="s">
        <v>3999</v>
      </c>
      <c r="D1060" s="110"/>
      <c r="E1060" s="111" t="s">
        <v>2833</v>
      </c>
      <c r="F1060" s="111"/>
    </row>
    <row r="1061" spans="1:6">
      <c r="A1061" s="109" t="s">
        <v>1065</v>
      </c>
      <c r="B1061" s="112" t="s">
        <v>4000</v>
      </c>
      <c r="C1061" s="112" t="s">
        <v>4001</v>
      </c>
      <c r="D1061" s="110"/>
      <c r="E1061" s="111" t="s">
        <v>2833</v>
      </c>
      <c r="F1061" s="111"/>
    </row>
    <row r="1062" spans="1:6">
      <c r="A1062" s="109" t="s">
        <v>1065</v>
      </c>
      <c r="B1062" s="112" t="s">
        <v>4002</v>
      </c>
      <c r="C1062" s="112" t="s">
        <v>2266</v>
      </c>
      <c r="D1062" s="110"/>
      <c r="E1062" s="111" t="s">
        <v>2835</v>
      </c>
      <c r="F1062" s="111"/>
    </row>
    <row r="1063" spans="1:6">
      <c r="A1063" s="109" t="s">
        <v>1065</v>
      </c>
      <c r="B1063" s="112" t="s">
        <v>4003</v>
      </c>
      <c r="C1063" s="112" t="s">
        <v>4004</v>
      </c>
      <c r="D1063" s="110"/>
      <c r="E1063" s="111" t="s">
        <v>2835</v>
      </c>
      <c r="F1063" s="111"/>
    </row>
    <row r="1064" spans="1:6">
      <c r="A1064" s="109" t="s">
        <v>1065</v>
      </c>
      <c r="B1064" s="112" t="s">
        <v>4005</v>
      </c>
      <c r="C1064" s="112" t="s">
        <v>4006</v>
      </c>
      <c r="D1064" s="110"/>
      <c r="E1064" s="111" t="s">
        <v>2835</v>
      </c>
      <c r="F1064" s="111"/>
    </row>
    <row r="1065" spans="1:6">
      <c r="A1065" s="109" t="s">
        <v>1065</v>
      </c>
      <c r="B1065" s="112" t="s">
        <v>4007</v>
      </c>
      <c r="C1065" s="112" t="s">
        <v>4008</v>
      </c>
      <c r="D1065" s="110"/>
      <c r="E1065" s="111" t="s">
        <v>2836</v>
      </c>
      <c r="F1065" s="111"/>
    </row>
    <row r="1066" spans="1:6">
      <c r="A1066" s="109" t="s">
        <v>1065</v>
      </c>
      <c r="B1066" s="112" t="s">
        <v>4009</v>
      </c>
      <c r="C1066" s="112" t="s">
        <v>3389</v>
      </c>
      <c r="D1066" s="110"/>
      <c r="E1066" s="111" t="s">
        <v>2836</v>
      </c>
      <c r="F1066" s="111"/>
    </row>
    <row r="1067" spans="1:6">
      <c r="A1067" s="109" t="s">
        <v>1065</v>
      </c>
      <c r="B1067" s="112" t="s">
        <v>4010</v>
      </c>
      <c r="C1067" s="112" t="s">
        <v>4011</v>
      </c>
      <c r="D1067" s="110"/>
      <c r="E1067" s="111" t="s">
        <v>2836</v>
      </c>
      <c r="F1067" s="111"/>
    </row>
    <row r="1068" spans="1:6">
      <c r="A1068" s="109" t="s">
        <v>1065</v>
      </c>
      <c r="B1068" s="112" t="s">
        <v>4012</v>
      </c>
      <c r="C1068" s="112" t="s">
        <v>2839</v>
      </c>
      <c r="D1068" s="110"/>
      <c r="E1068" s="111" t="s">
        <v>2838</v>
      </c>
      <c r="F1068" s="111"/>
    </row>
    <row r="1069" spans="1:6">
      <c r="A1069" s="109" t="s">
        <v>1065</v>
      </c>
      <c r="B1069" s="112" t="s">
        <v>4013</v>
      </c>
      <c r="C1069" s="112" t="s">
        <v>4014</v>
      </c>
      <c r="D1069" s="110"/>
      <c r="E1069" s="111" t="s">
        <v>2838</v>
      </c>
      <c r="F1069" s="111"/>
    </row>
    <row r="1070" spans="1:6">
      <c r="A1070" s="109" t="s">
        <v>1065</v>
      </c>
      <c r="B1070" s="112" t="s">
        <v>4015</v>
      </c>
      <c r="C1070" s="112" t="s">
        <v>4016</v>
      </c>
      <c r="D1070" s="110"/>
      <c r="E1070" s="111" t="s">
        <v>2840</v>
      </c>
      <c r="F1070" s="111"/>
    </row>
    <row r="1071" spans="1:6">
      <c r="A1071" s="109" t="s">
        <v>1065</v>
      </c>
      <c r="B1071" s="112" t="s">
        <v>4017</v>
      </c>
      <c r="C1071" s="112" t="s">
        <v>4018</v>
      </c>
      <c r="D1071" s="110"/>
      <c r="E1071" s="111" t="s">
        <v>2840</v>
      </c>
      <c r="F1071" s="111"/>
    </row>
    <row r="1072" spans="1:6">
      <c r="A1072" s="109" t="s">
        <v>1065</v>
      </c>
      <c r="B1072" s="112" t="s">
        <v>4019</v>
      </c>
      <c r="C1072" s="112" t="s">
        <v>2843</v>
      </c>
      <c r="D1072" s="110"/>
      <c r="E1072" s="111" t="s">
        <v>2842</v>
      </c>
      <c r="F1072" s="111"/>
    </row>
    <row r="1073" spans="1:6">
      <c r="A1073" s="109" t="s">
        <v>1065</v>
      </c>
      <c r="B1073" s="112" t="s">
        <v>4020</v>
      </c>
      <c r="C1073" s="112" t="s">
        <v>4021</v>
      </c>
      <c r="D1073" s="110"/>
      <c r="E1073" s="111" t="s">
        <v>2842</v>
      </c>
      <c r="F1073" s="111"/>
    </row>
    <row r="1074" spans="1:6">
      <c r="A1074" s="109" t="s">
        <v>1065</v>
      </c>
      <c r="B1074" s="112" t="s">
        <v>4022</v>
      </c>
      <c r="C1074" s="112" t="s">
        <v>2845</v>
      </c>
      <c r="D1074" s="110"/>
      <c r="E1074" s="111" t="s">
        <v>2844</v>
      </c>
      <c r="F1074" s="111"/>
    </row>
    <row r="1075" spans="1:6">
      <c r="A1075" s="109" t="s">
        <v>1065</v>
      </c>
      <c r="B1075" s="112" t="s">
        <v>4023</v>
      </c>
      <c r="C1075" s="112" t="s">
        <v>4024</v>
      </c>
      <c r="D1075" s="110"/>
      <c r="E1075" s="111" t="s">
        <v>2844</v>
      </c>
      <c r="F1075" s="111"/>
    </row>
    <row r="1076" spans="1:6">
      <c r="A1076" s="109" t="s">
        <v>1065</v>
      </c>
      <c r="B1076" s="112" t="s">
        <v>4025</v>
      </c>
      <c r="C1076" s="112" t="s">
        <v>4026</v>
      </c>
      <c r="D1076" s="110"/>
      <c r="E1076" s="111" t="s">
        <v>2846</v>
      </c>
      <c r="F1076" s="111"/>
    </row>
    <row r="1077" spans="1:6">
      <c r="A1077" s="109" t="s">
        <v>1065</v>
      </c>
      <c r="B1077" s="112" t="s">
        <v>4027</v>
      </c>
      <c r="C1077" s="112" t="s">
        <v>4028</v>
      </c>
      <c r="D1077" s="110"/>
      <c r="E1077" s="111" t="s">
        <v>2846</v>
      </c>
      <c r="F1077" s="111"/>
    </row>
    <row r="1078" spans="1:6">
      <c r="A1078" s="109" t="s">
        <v>1065</v>
      </c>
      <c r="B1078" s="112" t="s">
        <v>4029</v>
      </c>
      <c r="C1078" s="112" t="s">
        <v>4030</v>
      </c>
      <c r="D1078" s="110"/>
      <c r="E1078" s="111" t="s">
        <v>2846</v>
      </c>
      <c r="F1078" s="111"/>
    </row>
    <row r="1079" spans="1:6">
      <c r="A1079" s="109" t="s">
        <v>1065</v>
      </c>
      <c r="B1079" s="112" t="s">
        <v>4031</v>
      </c>
      <c r="C1079" s="112" t="s">
        <v>4032</v>
      </c>
      <c r="D1079" s="110"/>
      <c r="E1079" s="111" t="s">
        <v>2846</v>
      </c>
      <c r="F1079" s="111"/>
    </row>
    <row r="1080" spans="1:6">
      <c r="A1080" s="109" t="s">
        <v>1065</v>
      </c>
      <c r="B1080" s="112" t="s">
        <v>4033</v>
      </c>
      <c r="C1080" s="112" t="s">
        <v>4034</v>
      </c>
      <c r="D1080" s="110"/>
      <c r="E1080" s="111" t="s">
        <v>2846</v>
      </c>
      <c r="F1080" s="111"/>
    </row>
    <row r="1081" spans="1:6">
      <c r="A1081" s="109" t="s">
        <v>1065</v>
      </c>
      <c r="B1081" s="112" t="s">
        <v>4035</v>
      </c>
      <c r="C1081" s="112" t="s">
        <v>4036</v>
      </c>
      <c r="D1081" s="110"/>
      <c r="E1081" s="111" t="s">
        <v>2846</v>
      </c>
      <c r="F1081" s="111"/>
    </row>
    <row r="1082" spans="1:6">
      <c r="A1082" s="109" t="s">
        <v>1065</v>
      </c>
      <c r="B1082" s="112" t="s">
        <v>4037</v>
      </c>
      <c r="C1082" s="112" t="s">
        <v>4038</v>
      </c>
      <c r="D1082" s="110"/>
      <c r="E1082" s="111" t="s">
        <v>2846</v>
      </c>
      <c r="F1082" s="111"/>
    </row>
    <row r="1083" spans="1:6">
      <c r="A1083" s="109" t="s">
        <v>1065</v>
      </c>
      <c r="B1083" s="112" t="s">
        <v>4039</v>
      </c>
      <c r="C1083" s="112" t="s">
        <v>4040</v>
      </c>
      <c r="D1083" s="110"/>
      <c r="E1083" s="111" t="s">
        <v>2846</v>
      </c>
      <c r="F1083" s="111"/>
    </row>
    <row r="1084" spans="1:6">
      <c r="A1084" s="109" t="s">
        <v>1065</v>
      </c>
      <c r="B1084" s="112" t="s">
        <v>4041</v>
      </c>
      <c r="C1084" s="112" t="s">
        <v>4042</v>
      </c>
      <c r="D1084" s="110"/>
      <c r="E1084" s="111" t="s">
        <v>2846</v>
      </c>
      <c r="F1084" s="111"/>
    </row>
    <row r="1085" spans="1:6">
      <c r="A1085" s="109" t="s">
        <v>1065</v>
      </c>
      <c r="B1085" s="112" t="s">
        <v>4043</v>
      </c>
      <c r="C1085" s="112" t="s">
        <v>4044</v>
      </c>
      <c r="D1085" s="110"/>
      <c r="E1085" s="111" t="s">
        <v>2846</v>
      </c>
      <c r="F1085" s="111"/>
    </row>
    <row r="1086" spans="1:6">
      <c r="A1086" s="109" t="s">
        <v>1065</v>
      </c>
      <c r="B1086" s="112" t="s">
        <v>4045</v>
      </c>
      <c r="C1086" s="112" t="s">
        <v>4046</v>
      </c>
      <c r="D1086" s="110"/>
      <c r="E1086" s="111" t="s">
        <v>2846</v>
      </c>
      <c r="F1086" s="111"/>
    </row>
    <row r="1087" spans="1:6">
      <c r="A1087" s="109" t="s">
        <v>1065</v>
      </c>
      <c r="B1087" s="112" t="s">
        <v>4047</v>
      </c>
      <c r="C1087" s="112" t="s">
        <v>4048</v>
      </c>
      <c r="D1087" s="110"/>
      <c r="E1087" s="111" t="s">
        <v>2846</v>
      </c>
      <c r="F1087" s="111"/>
    </row>
    <row r="1088" spans="1:6">
      <c r="A1088" s="109" t="s">
        <v>1065</v>
      </c>
      <c r="B1088" s="112" t="s">
        <v>4049</v>
      </c>
      <c r="C1088" s="112" t="s">
        <v>4050</v>
      </c>
      <c r="D1088" s="110"/>
      <c r="E1088" s="111" t="s">
        <v>2846</v>
      </c>
      <c r="F1088" s="111"/>
    </row>
    <row r="1089" spans="1:6">
      <c r="A1089" s="109" t="s">
        <v>1065</v>
      </c>
      <c r="B1089" s="112" t="s">
        <v>4051</v>
      </c>
      <c r="C1089" s="112" t="s">
        <v>4052</v>
      </c>
      <c r="D1089" s="110"/>
      <c r="E1089" s="111" t="s">
        <v>2847</v>
      </c>
      <c r="F1089" s="111"/>
    </row>
    <row r="1090" spans="1:6">
      <c r="A1090" s="109" t="s">
        <v>1065</v>
      </c>
      <c r="B1090" s="112" t="s">
        <v>4053</v>
      </c>
      <c r="C1090" s="112" t="s">
        <v>4054</v>
      </c>
      <c r="D1090" s="110"/>
      <c r="E1090" s="111" t="s">
        <v>2847</v>
      </c>
      <c r="F1090" s="111"/>
    </row>
    <row r="1091" spans="1:6">
      <c r="A1091" s="109" t="s">
        <v>1065</v>
      </c>
      <c r="B1091" s="112" t="s">
        <v>4055</v>
      </c>
      <c r="C1091" s="112" t="s">
        <v>4056</v>
      </c>
      <c r="D1091" s="110"/>
      <c r="E1091" s="111" t="s">
        <v>2847</v>
      </c>
      <c r="F1091" s="111"/>
    </row>
    <row r="1092" spans="1:6">
      <c r="A1092" s="109" t="s">
        <v>1065</v>
      </c>
      <c r="B1092" s="112" t="s">
        <v>4057</v>
      </c>
      <c r="C1092" s="112" t="s">
        <v>4058</v>
      </c>
      <c r="D1092" s="110"/>
      <c r="E1092" s="111" t="s">
        <v>2847</v>
      </c>
      <c r="F1092" s="111"/>
    </row>
    <row r="1093" spans="1:6">
      <c r="A1093" s="109" t="s">
        <v>1065</v>
      </c>
      <c r="B1093" s="112" t="s">
        <v>4059</v>
      </c>
      <c r="C1093" s="112" t="s">
        <v>4060</v>
      </c>
      <c r="D1093" s="110"/>
      <c r="E1093" s="111" t="s">
        <v>2847</v>
      </c>
      <c r="F1093" s="111"/>
    </row>
    <row r="1094" spans="1:6">
      <c r="A1094" s="109" t="s">
        <v>1065</v>
      </c>
      <c r="B1094" s="112" t="s">
        <v>4061</v>
      </c>
      <c r="C1094" s="112" t="s">
        <v>4062</v>
      </c>
      <c r="D1094" s="110"/>
      <c r="E1094" s="111" t="s">
        <v>2847</v>
      </c>
      <c r="F1094" s="111"/>
    </row>
    <row r="1095" spans="1:6">
      <c r="A1095" s="109" t="s">
        <v>1065</v>
      </c>
      <c r="B1095" s="112" t="s">
        <v>4063</v>
      </c>
      <c r="C1095" s="112" t="s">
        <v>4064</v>
      </c>
      <c r="D1095" s="110"/>
      <c r="E1095" s="111" t="s">
        <v>2847</v>
      </c>
      <c r="F1095" s="111"/>
    </row>
    <row r="1096" spans="1:6">
      <c r="A1096" s="109" t="s">
        <v>1065</v>
      </c>
      <c r="B1096" s="112" t="s">
        <v>4065</v>
      </c>
      <c r="C1096" s="112" t="s">
        <v>4066</v>
      </c>
      <c r="D1096" s="110"/>
      <c r="E1096" s="111" t="s">
        <v>2847</v>
      </c>
      <c r="F1096" s="111"/>
    </row>
    <row r="1097" spans="1:6">
      <c r="A1097" s="109" t="s">
        <v>1065</v>
      </c>
      <c r="B1097" s="112" t="s">
        <v>4067</v>
      </c>
      <c r="C1097" s="112" t="s">
        <v>4068</v>
      </c>
      <c r="D1097" s="110"/>
      <c r="E1097" s="111" t="s">
        <v>2847</v>
      </c>
      <c r="F1097" s="111"/>
    </row>
    <row r="1098" spans="1:6">
      <c r="A1098" s="109" t="s">
        <v>1065</v>
      </c>
      <c r="B1098" s="112" t="s">
        <v>4069</v>
      </c>
      <c r="C1098" s="112" t="s">
        <v>2850</v>
      </c>
      <c r="D1098" s="110"/>
      <c r="E1098" s="111" t="s">
        <v>2849</v>
      </c>
      <c r="F1098" s="111"/>
    </row>
    <row r="1099" spans="1:6">
      <c r="A1099" s="109" t="s">
        <v>1065</v>
      </c>
      <c r="B1099" s="112" t="s">
        <v>4070</v>
      </c>
      <c r="C1099" s="112" t="s">
        <v>2834</v>
      </c>
      <c r="D1099" s="110"/>
      <c r="E1099" s="111" t="s">
        <v>2849</v>
      </c>
      <c r="F1099" s="111"/>
    </row>
    <row r="1100" spans="1:6">
      <c r="A1100" s="109" t="s">
        <v>1065</v>
      </c>
      <c r="B1100" s="112" t="s">
        <v>4071</v>
      </c>
      <c r="C1100" s="112" t="s">
        <v>4072</v>
      </c>
      <c r="D1100" s="110"/>
      <c r="E1100" s="111" t="s">
        <v>2849</v>
      </c>
      <c r="F1100" s="111"/>
    </row>
    <row r="1101" spans="1:6">
      <c r="A1101" s="109" t="s">
        <v>1065</v>
      </c>
      <c r="B1101" s="112" t="s">
        <v>4073</v>
      </c>
      <c r="C1101" s="112" t="s">
        <v>4074</v>
      </c>
      <c r="D1101" s="110"/>
      <c r="E1101" s="111" t="s">
        <v>2849</v>
      </c>
      <c r="F1101" s="111"/>
    </row>
    <row r="1102" spans="1:6">
      <c r="A1102" s="109" t="s">
        <v>1065</v>
      </c>
      <c r="B1102" s="112" t="s">
        <v>4075</v>
      </c>
      <c r="C1102" s="112" t="s">
        <v>4076</v>
      </c>
      <c r="D1102" s="110"/>
      <c r="E1102" s="111" t="s">
        <v>2849</v>
      </c>
      <c r="F1102" s="111"/>
    </row>
    <row r="1103" spans="1:6">
      <c r="A1103" s="109" t="s">
        <v>1065</v>
      </c>
      <c r="B1103" s="112" t="s">
        <v>4077</v>
      </c>
      <c r="C1103" s="112" t="s">
        <v>4078</v>
      </c>
      <c r="D1103" s="110"/>
      <c r="E1103" s="111" t="s">
        <v>2849</v>
      </c>
      <c r="F1103" s="111"/>
    </row>
    <row r="1104" spans="1:6">
      <c r="A1104" s="109" t="s">
        <v>1065</v>
      </c>
      <c r="B1104" s="112" t="s">
        <v>4079</v>
      </c>
      <c r="C1104" s="112" t="s">
        <v>2852</v>
      </c>
      <c r="D1104" s="110"/>
      <c r="E1104" s="111" t="s">
        <v>2851</v>
      </c>
      <c r="F1104" s="111"/>
    </row>
    <row r="1105" spans="1:6">
      <c r="A1105" s="109" t="s">
        <v>1065</v>
      </c>
      <c r="B1105" s="112" t="s">
        <v>4080</v>
      </c>
      <c r="C1105" s="112" t="s">
        <v>4081</v>
      </c>
      <c r="D1105" s="110"/>
      <c r="E1105" s="111" t="s">
        <v>2851</v>
      </c>
      <c r="F1105" s="111"/>
    </row>
    <row r="1106" spans="1:6">
      <c r="A1106" s="109" t="s">
        <v>1065</v>
      </c>
      <c r="B1106" s="112" t="s">
        <v>4082</v>
      </c>
      <c r="C1106" s="112" t="s">
        <v>4083</v>
      </c>
      <c r="D1106" s="110"/>
      <c r="E1106" s="111" t="s">
        <v>2851</v>
      </c>
      <c r="F1106" s="111"/>
    </row>
    <row r="1107" spans="1:6">
      <c r="A1107" s="109" t="s">
        <v>1065</v>
      </c>
      <c r="B1107" s="112" t="s">
        <v>4084</v>
      </c>
      <c r="C1107" s="112" t="s">
        <v>4085</v>
      </c>
      <c r="D1107" s="110"/>
      <c r="E1107" s="111" t="s">
        <v>2851</v>
      </c>
      <c r="F1107" s="111"/>
    </row>
    <row r="1108" spans="1:6">
      <c r="A1108" s="109" t="s">
        <v>1065</v>
      </c>
      <c r="B1108" s="112" t="s">
        <v>4086</v>
      </c>
      <c r="C1108" s="112" t="s">
        <v>4087</v>
      </c>
      <c r="D1108" s="110"/>
      <c r="E1108" s="111" t="s">
        <v>2851</v>
      </c>
      <c r="F1108" s="111"/>
    </row>
    <row r="1109" spans="1:6">
      <c r="A1109" s="109" t="s">
        <v>1065</v>
      </c>
      <c r="B1109" s="112" t="s">
        <v>4088</v>
      </c>
      <c r="C1109" s="112" t="s">
        <v>4089</v>
      </c>
      <c r="D1109" s="110"/>
      <c r="E1109" s="111" t="s">
        <v>2851</v>
      </c>
      <c r="F1109" s="111"/>
    </row>
    <row r="1110" spans="1:6">
      <c r="A1110" s="109" t="s">
        <v>1065</v>
      </c>
      <c r="B1110" s="112" t="s">
        <v>4090</v>
      </c>
      <c r="C1110" s="112" t="s">
        <v>2854</v>
      </c>
      <c r="D1110" s="110"/>
      <c r="E1110" s="111" t="s">
        <v>2853</v>
      </c>
      <c r="F1110" s="111"/>
    </row>
    <row r="1111" spans="1:6">
      <c r="A1111" s="109" t="s">
        <v>1065</v>
      </c>
      <c r="B1111" s="112" t="s">
        <v>4091</v>
      </c>
      <c r="C1111" s="112" t="s">
        <v>4092</v>
      </c>
      <c r="D1111" s="110"/>
      <c r="E1111" s="111" t="s">
        <v>2853</v>
      </c>
      <c r="F1111" s="111"/>
    </row>
    <row r="1112" spans="1:6">
      <c r="A1112" s="109" t="s">
        <v>1065</v>
      </c>
      <c r="B1112" s="112" t="s">
        <v>4093</v>
      </c>
      <c r="C1112" s="112" t="s">
        <v>4094</v>
      </c>
      <c r="D1112" s="110"/>
      <c r="E1112" s="111" t="s">
        <v>2853</v>
      </c>
      <c r="F1112" s="111"/>
    </row>
    <row r="1113" spans="1:6">
      <c r="A1113" s="109" t="s">
        <v>1065</v>
      </c>
      <c r="B1113" s="112" t="s">
        <v>4095</v>
      </c>
      <c r="C1113" s="112" t="s">
        <v>4096</v>
      </c>
      <c r="D1113" s="110"/>
      <c r="E1113" s="111" t="s">
        <v>2853</v>
      </c>
      <c r="F1113" s="111"/>
    </row>
    <row r="1114" spans="1:6">
      <c r="A1114" s="109" t="s">
        <v>1065</v>
      </c>
      <c r="B1114" s="112" t="s">
        <v>4097</v>
      </c>
      <c r="C1114" s="112" t="s">
        <v>4098</v>
      </c>
      <c r="D1114" s="110"/>
      <c r="E1114" s="111" t="s">
        <v>2853</v>
      </c>
      <c r="F1114" s="111"/>
    </row>
    <row r="1115" spans="1:6">
      <c r="A1115" s="109" t="s">
        <v>1065</v>
      </c>
      <c r="B1115" s="112" t="s">
        <v>4099</v>
      </c>
      <c r="C1115" s="112" t="s">
        <v>4100</v>
      </c>
      <c r="D1115" s="110"/>
      <c r="E1115" s="111" t="s">
        <v>2855</v>
      </c>
      <c r="F1115" s="111"/>
    </row>
    <row r="1116" spans="1:6">
      <c r="A1116" s="109" t="s">
        <v>1065</v>
      </c>
      <c r="B1116" s="112" t="s">
        <v>4101</v>
      </c>
      <c r="C1116" s="112" t="s">
        <v>4102</v>
      </c>
      <c r="D1116" s="110"/>
      <c r="E1116" s="111" t="s">
        <v>2855</v>
      </c>
      <c r="F1116" s="111"/>
    </row>
    <row r="1117" spans="1:6">
      <c r="A1117" s="109" t="s">
        <v>1065</v>
      </c>
      <c r="B1117" s="112" t="s">
        <v>4103</v>
      </c>
      <c r="C1117" s="112" t="s">
        <v>4104</v>
      </c>
      <c r="D1117" s="110"/>
      <c r="E1117" s="111" t="s">
        <v>2855</v>
      </c>
      <c r="F1117" s="111"/>
    </row>
    <row r="1118" spans="1:6">
      <c r="A1118" s="109" t="s">
        <v>1065</v>
      </c>
      <c r="B1118" s="112" t="s">
        <v>4105</v>
      </c>
      <c r="C1118" s="112" t="s">
        <v>4106</v>
      </c>
      <c r="D1118" s="110"/>
      <c r="E1118" s="111" t="s">
        <v>2855</v>
      </c>
      <c r="F1118" s="111"/>
    </row>
    <row r="1119" spans="1:6">
      <c r="A1119" s="109" t="s">
        <v>1065</v>
      </c>
      <c r="B1119" s="112" t="s">
        <v>4107</v>
      </c>
      <c r="C1119" s="112" t="s">
        <v>4108</v>
      </c>
      <c r="D1119" s="110"/>
      <c r="E1119" s="111" t="s">
        <v>2855</v>
      </c>
      <c r="F1119" s="111"/>
    </row>
    <row r="1120" spans="1:6">
      <c r="A1120" s="109" t="s">
        <v>1065</v>
      </c>
      <c r="B1120" s="112" t="s">
        <v>4109</v>
      </c>
      <c r="C1120" s="112" t="s">
        <v>4110</v>
      </c>
      <c r="D1120" s="110"/>
      <c r="E1120" s="111" t="s">
        <v>2855</v>
      </c>
      <c r="F1120" s="111"/>
    </row>
    <row r="1121" spans="1:6">
      <c r="A1121" s="109" t="s">
        <v>1065</v>
      </c>
      <c r="B1121" s="112" t="s">
        <v>4111</v>
      </c>
      <c r="C1121" s="112" t="s">
        <v>4112</v>
      </c>
      <c r="D1121" s="110"/>
      <c r="E1121" s="111" t="s">
        <v>2855</v>
      </c>
      <c r="F1121" s="111"/>
    </row>
    <row r="1122" spans="1:6">
      <c r="A1122" s="109" t="s">
        <v>1065</v>
      </c>
      <c r="B1122" s="112" t="s">
        <v>4113</v>
      </c>
      <c r="C1122" s="112" t="s">
        <v>2858</v>
      </c>
      <c r="D1122" s="110"/>
      <c r="E1122" s="111" t="s">
        <v>2857</v>
      </c>
      <c r="F1122" s="111"/>
    </row>
    <row r="1123" spans="1:6">
      <c r="A1123" s="109" t="s">
        <v>1065</v>
      </c>
      <c r="B1123" s="112" t="s">
        <v>4114</v>
      </c>
      <c r="C1123" s="112" t="s">
        <v>2993</v>
      </c>
      <c r="D1123" s="110"/>
      <c r="E1123" s="111" t="s">
        <v>2857</v>
      </c>
      <c r="F1123" s="111"/>
    </row>
    <row r="1124" spans="1:6">
      <c r="A1124" s="109" t="s">
        <v>1065</v>
      </c>
      <c r="B1124" s="112" t="s">
        <v>4115</v>
      </c>
      <c r="C1124" s="112" t="s">
        <v>4116</v>
      </c>
      <c r="D1124" s="110"/>
      <c r="E1124" s="111" t="s">
        <v>2857</v>
      </c>
      <c r="F1124" s="111"/>
    </row>
    <row r="1125" spans="1:6">
      <c r="A1125" s="109" t="s">
        <v>1065</v>
      </c>
      <c r="B1125" s="112" t="s">
        <v>4117</v>
      </c>
      <c r="C1125" s="112" t="s">
        <v>2860</v>
      </c>
      <c r="D1125" s="110"/>
      <c r="E1125" s="111" t="s">
        <v>2859</v>
      </c>
      <c r="F1125" s="111"/>
    </row>
    <row r="1126" spans="1:6">
      <c r="A1126" s="109" t="s">
        <v>1065</v>
      </c>
      <c r="B1126" s="112" t="s">
        <v>4118</v>
      </c>
      <c r="C1126" s="112" t="s">
        <v>4119</v>
      </c>
      <c r="D1126" s="110"/>
      <c r="E1126" s="111" t="s">
        <v>2859</v>
      </c>
      <c r="F1126" s="111"/>
    </row>
    <row r="1127" spans="1:6">
      <c r="A1127" s="109" t="s">
        <v>1065</v>
      </c>
      <c r="B1127" s="112" t="s">
        <v>4120</v>
      </c>
      <c r="C1127" s="112" t="s">
        <v>4121</v>
      </c>
      <c r="D1127" s="110"/>
      <c r="E1127" s="111" t="s">
        <v>2859</v>
      </c>
      <c r="F1127" s="111"/>
    </row>
    <row r="1128" spans="1:6">
      <c r="A1128" s="109" t="s">
        <v>1065</v>
      </c>
      <c r="B1128" s="112" t="s">
        <v>4122</v>
      </c>
      <c r="C1128" s="112" t="s">
        <v>2862</v>
      </c>
      <c r="D1128" s="110"/>
      <c r="E1128" s="111" t="s">
        <v>2861</v>
      </c>
      <c r="F1128" s="111"/>
    </row>
    <row r="1129" spans="1:6">
      <c r="A1129" s="109" t="s">
        <v>1065</v>
      </c>
      <c r="B1129" s="112" t="s">
        <v>4123</v>
      </c>
      <c r="C1129" s="112" t="s">
        <v>3110</v>
      </c>
      <c r="D1129" s="110"/>
      <c r="E1129" s="111" t="s">
        <v>2861</v>
      </c>
      <c r="F1129" s="111"/>
    </row>
    <row r="1130" spans="1:6">
      <c r="A1130" s="109" t="s">
        <v>1065</v>
      </c>
      <c r="B1130" s="112" t="s">
        <v>4124</v>
      </c>
      <c r="C1130" s="112" t="s">
        <v>2683</v>
      </c>
      <c r="D1130" s="110"/>
      <c r="E1130" s="111" t="s">
        <v>2861</v>
      </c>
      <c r="F1130" s="111"/>
    </row>
    <row r="1131" spans="1:6">
      <c r="A1131" s="109" t="s">
        <v>1065</v>
      </c>
      <c r="B1131" s="112" t="s">
        <v>4125</v>
      </c>
      <c r="C1131" s="112" t="s">
        <v>2864</v>
      </c>
      <c r="D1131" s="110"/>
      <c r="E1131" s="111" t="s">
        <v>2863</v>
      </c>
      <c r="F1131" s="111"/>
    </row>
    <row r="1132" spans="1:6">
      <c r="A1132" s="109" t="s">
        <v>1065</v>
      </c>
      <c r="B1132" s="112" t="s">
        <v>4126</v>
      </c>
      <c r="C1132" s="112" t="s">
        <v>4127</v>
      </c>
      <c r="D1132" s="110"/>
      <c r="E1132" s="111" t="s">
        <v>2863</v>
      </c>
      <c r="F1132" s="111"/>
    </row>
    <row r="1133" spans="1:6">
      <c r="A1133" s="109" t="s">
        <v>1065</v>
      </c>
      <c r="B1133" s="112" t="s">
        <v>4128</v>
      </c>
      <c r="C1133" s="112" t="s">
        <v>4129</v>
      </c>
      <c r="D1133" s="110"/>
      <c r="E1133" s="111" t="s">
        <v>2865</v>
      </c>
      <c r="F1133" s="111"/>
    </row>
    <row r="1134" spans="1:6">
      <c r="A1134" s="109" t="s">
        <v>1065</v>
      </c>
      <c r="B1134" s="112" t="s">
        <v>4130</v>
      </c>
      <c r="C1134" s="112" t="s">
        <v>4131</v>
      </c>
      <c r="D1134" s="110"/>
      <c r="E1134" s="111" t="s">
        <v>2865</v>
      </c>
      <c r="F1134" s="111"/>
    </row>
    <row r="1135" spans="1:6">
      <c r="A1135" s="109" t="s">
        <v>1065</v>
      </c>
      <c r="B1135" s="112" t="s">
        <v>4132</v>
      </c>
      <c r="C1135" s="112" t="s">
        <v>4133</v>
      </c>
      <c r="D1135" s="110"/>
      <c r="E1135" s="111" t="s">
        <v>2865</v>
      </c>
      <c r="F1135" s="111"/>
    </row>
    <row r="1136" spans="1:6">
      <c r="A1136" s="109" t="s">
        <v>1065</v>
      </c>
      <c r="B1136" s="112" t="s">
        <v>4134</v>
      </c>
      <c r="C1136" s="112" t="s">
        <v>4135</v>
      </c>
      <c r="D1136" s="110"/>
      <c r="E1136" s="111" t="s">
        <v>2865</v>
      </c>
      <c r="F1136" s="111"/>
    </row>
    <row r="1137" spans="1:6">
      <c r="A1137" s="109" t="s">
        <v>1065</v>
      </c>
      <c r="B1137" s="112" t="s">
        <v>4136</v>
      </c>
      <c r="C1137" s="112" t="s">
        <v>4137</v>
      </c>
      <c r="D1137" s="110"/>
      <c r="E1137" s="111" t="s">
        <v>2865</v>
      </c>
      <c r="F1137" s="111"/>
    </row>
    <row r="1138" spans="1:6">
      <c r="A1138" s="109" t="s">
        <v>1065</v>
      </c>
      <c r="B1138" s="112" t="s">
        <v>4138</v>
      </c>
      <c r="C1138" s="112" t="s">
        <v>4139</v>
      </c>
      <c r="D1138" s="110"/>
      <c r="E1138" s="111" t="s">
        <v>2865</v>
      </c>
      <c r="F1138" s="111"/>
    </row>
    <row r="1139" spans="1:6">
      <c r="A1139" s="109" t="s">
        <v>1065</v>
      </c>
      <c r="B1139" s="112" t="s">
        <v>4140</v>
      </c>
      <c r="C1139" s="112" t="s">
        <v>4141</v>
      </c>
      <c r="D1139" s="110"/>
      <c r="E1139" s="111" t="s">
        <v>2865</v>
      </c>
      <c r="F1139" s="111"/>
    </row>
    <row r="1140" spans="1:6">
      <c r="A1140" s="109" t="s">
        <v>1065</v>
      </c>
      <c r="B1140" s="112" t="s">
        <v>4142</v>
      </c>
      <c r="C1140" s="112" t="s">
        <v>4143</v>
      </c>
      <c r="D1140" s="110"/>
      <c r="E1140" s="111" t="s">
        <v>2865</v>
      </c>
      <c r="F1140" s="111"/>
    </row>
    <row r="1141" spans="1:6">
      <c r="A1141" s="109" t="s">
        <v>1065</v>
      </c>
      <c r="B1141" s="112" t="s">
        <v>4144</v>
      </c>
      <c r="C1141" s="112" t="s">
        <v>4145</v>
      </c>
      <c r="D1141" s="110"/>
      <c r="E1141" s="111" t="s">
        <v>2865</v>
      </c>
      <c r="F1141" s="111"/>
    </row>
    <row r="1142" spans="1:6">
      <c r="A1142" s="109" t="s">
        <v>1065</v>
      </c>
      <c r="B1142" s="112" t="s">
        <v>4146</v>
      </c>
      <c r="C1142" s="112" t="s">
        <v>4147</v>
      </c>
      <c r="D1142" s="110"/>
      <c r="E1142" s="111" t="s">
        <v>2865</v>
      </c>
      <c r="F1142" s="111"/>
    </row>
    <row r="1143" spans="1:6">
      <c r="A1143" s="109" t="s">
        <v>1065</v>
      </c>
      <c r="B1143" s="112" t="s">
        <v>4148</v>
      </c>
      <c r="C1143" s="112" t="s">
        <v>4149</v>
      </c>
      <c r="D1143" s="110"/>
      <c r="E1143" s="111" t="s">
        <v>2865</v>
      </c>
      <c r="F1143" s="111"/>
    </row>
    <row r="1144" spans="1:6">
      <c r="A1144" s="109" t="s">
        <v>1065</v>
      </c>
      <c r="B1144" s="112" t="s">
        <v>4150</v>
      </c>
      <c r="C1144" s="112" t="s">
        <v>4151</v>
      </c>
      <c r="D1144" s="110"/>
      <c r="E1144" s="111" t="s">
        <v>2865</v>
      </c>
      <c r="F1144" s="111"/>
    </row>
    <row r="1145" spans="1:6">
      <c r="A1145" s="109" t="s">
        <v>1065</v>
      </c>
      <c r="B1145" s="112" t="s">
        <v>4152</v>
      </c>
      <c r="C1145" s="112" t="s">
        <v>4153</v>
      </c>
      <c r="D1145" s="110"/>
      <c r="E1145" s="111" t="s">
        <v>2866</v>
      </c>
      <c r="F1145" s="111"/>
    </row>
    <row r="1146" spans="1:6">
      <c r="A1146" s="109" t="s">
        <v>1065</v>
      </c>
      <c r="B1146" s="112" t="s">
        <v>4154</v>
      </c>
      <c r="C1146" s="112" t="s">
        <v>4155</v>
      </c>
      <c r="D1146" s="110"/>
      <c r="E1146" s="111" t="s">
        <v>2866</v>
      </c>
      <c r="F1146" s="111"/>
    </row>
    <row r="1147" spans="1:6">
      <c r="A1147" s="109" t="s">
        <v>1065</v>
      </c>
      <c r="B1147" s="112" t="s">
        <v>4156</v>
      </c>
      <c r="C1147" s="112" t="s">
        <v>2867</v>
      </c>
      <c r="D1147" s="110"/>
      <c r="E1147" s="111" t="s">
        <v>2866</v>
      </c>
      <c r="F1147" s="111"/>
    </row>
    <row r="1148" spans="1:6">
      <c r="A1148" s="109" t="s">
        <v>1065</v>
      </c>
      <c r="B1148" s="112" t="s">
        <v>4157</v>
      </c>
      <c r="C1148" s="112" t="s">
        <v>4158</v>
      </c>
      <c r="D1148" s="110"/>
      <c r="E1148" s="111" t="s">
        <v>2866</v>
      </c>
      <c r="F1148" s="111"/>
    </row>
    <row r="1149" spans="1:6">
      <c r="A1149" s="109" t="s">
        <v>1065</v>
      </c>
      <c r="B1149" s="112" t="s">
        <v>4159</v>
      </c>
      <c r="C1149" s="112" t="s">
        <v>4160</v>
      </c>
      <c r="D1149" s="110"/>
      <c r="E1149" s="111" t="s">
        <v>2866</v>
      </c>
      <c r="F1149" s="111"/>
    </row>
    <row r="1150" spans="1:6">
      <c r="A1150" s="109" t="s">
        <v>1065</v>
      </c>
      <c r="B1150" s="112" t="s">
        <v>4161</v>
      </c>
      <c r="C1150" s="112" t="s">
        <v>4162</v>
      </c>
      <c r="D1150" s="110"/>
      <c r="E1150" s="111" t="s">
        <v>2866</v>
      </c>
      <c r="F1150" s="111"/>
    </row>
    <row r="1151" spans="1:6">
      <c r="A1151" s="109" t="s">
        <v>1065</v>
      </c>
      <c r="B1151" s="112" t="s">
        <v>4163</v>
      </c>
      <c r="C1151" s="112" t="s">
        <v>4164</v>
      </c>
      <c r="D1151" s="110"/>
      <c r="E1151" s="111" t="s">
        <v>2866</v>
      </c>
      <c r="F1151" s="111"/>
    </row>
    <row r="1152" spans="1:6">
      <c r="A1152" s="109" t="s">
        <v>1065</v>
      </c>
      <c r="B1152" s="112" t="s">
        <v>4165</v>
      </c>
      <c r="C1152" s="112" t="s">
        <v>4166</v>
      </c>
      <c r="D1152" s="110"/>
      <c r="E1152" s="111" t="s">
        <v>2868</v>
      </c>
      <c r="F1152" s="111"/>
    </row>
    <row r="1153" spans="1:6">
      <c r="A1153" s="109" t="s">
        <v>1065</v>
      </c>
      <c r="B1153" s="112" t="s">
        <v>4167</v>
      </c>
      <c r="C1153" s="112" t="s">
        <v>4168</v>
      </c>
      <c r="D1153" s="110"/>
      <c r="E1153" s="111" t="s">
        <v>2868</v>
      </c>
      <c r="F1153" s="111"/>
    </row>
    <row r="1154" spans="1:6">
      <c r="A1154" s="109" t="s">
        <v>1065</v>
      </c>
      <c r="B1154" s="112" t="s">
        <v>4169</v>
      </c>
      <c r="C1154" s="112" t="s">
        <v>4170</v>
      </c>
      <c r="D1154" s="110"/>
      <c r="E1154" s="111" t="s">
        <v>2868</v>
      </c>
      <c r="F1154" s="111"/>
    </row>
    <row r="1155" spans="1:6">
      <c r="A1155" s="109" t="s">
        <v>1065</v>
      </c>
      <c r="B1155" s="112" t="s">
        <v>4171</v>
      </c>
      <c r="C1155" s="112" t="s">
        <v>4172</v>
      </c>
      <c r="D1155" s="110"/>
      <c r="E1155" s="111" t="s">
        <v>2868</v>
      </c>
      <c r="F1155" s="111"/>
    </row>
    <row r="1156" spans="1:6">
      <c r="A1156" s="109" t="s">
        <v>1065</v>
      </c>
      <c r="B1156" s="112" t="s">
        <v>4173</v>
      </c>
      <c r="C1156" s="112" t="s">
        <v>4174</v>
      </c>
      <c r="D1156" s="110"/>
      <c r="E1156" s="111" t="s">
        <v>2868</v>
      </c>
      <c r="F1156" s="111"/>
    </row>
    <row r="1157" spans="1:6">
      <c r="A1157" s="109" t="s">
        <v>1065</v>
      </c>
      <c r="B1157" s="112" t="s">
        <v>4175</v>
      </c>
      <c r="C1157" s="112" t="s">
        <v>4176</v>
      </c>
      <c r="D1157" s="110"/>
      <c r="E1157" s="111" t="s">
        <v>2868</v>
      </c>
      <c r="F1157" s="111"/>
    </row>
    <row r="1158" spans="1:6">
      <c r="A1158" s="109" t="s">
        <v>1065</v>
      </c>
      <c r="B1158" s="112" t="s">
        <v>4177</v>
      </c>
      <c r="C1158" s="112" t="s">
        <v>4178</v>
      </c>
      <c r="D1158" s="110"/>
      <c r="E1158" s="111" t="s">
        <v>2868</v>
      </c>
      <c r="F1158" s="111"/>
    </row>
    <row r="1159" spans="1:6">
      <c r="A1159" s="109" t="s">
        <v>1065</v>
      </c>
      <c r="B1159" s="112" t="s">
        <v>4179</v>
      </c>
      <c r="C1159" s="112" t="s">
        <v>4180</v>
      </c>
      <c r="D1159" s="110"/>
      <c r="E1159" s="111" t="s">
        <v>2868</v>
      </c>
      <c r="F1159" s="111"/>
    </row>
    <row r="1160" spans="1:6">
      <c r="A1160" s="109" t="s">
        <v>1065</v>
      </c>
      <c r="B1160" s="112" t="s">
        <v>4181</v>
      </c>
      <c r="C1160" s="112" t="s">
        <v>4182</v>
      </c>
      <c r="D1160" s="110"/>
      <c r="E1160" s="111" t="s">
        <v>2870</v>
      </c>
      <c r="F1160" s="111"/>
    </row>
    <row r="1161" spans="1:6">
      <c r="A1161" s="109" t="s">
        <v>1065</v>
      </c>
      <c r="B1161" s="112" t="s">
        <v>4183</v>
      </c>
      <c r="C1161" s="112" t="s">
        <v>4184</v>
      </c>
      <c r="D1161" s="110"/>
      <c r="E1161" s="111" t="s">
        <v>2870</v>
      </c>
      <c r="F1161" s="111"/>
    </row>
    <row r="1162" spans="1:6">
      <c r="A1162" s="109" t="s">
        <v>1065</v>
      </c>
      <c r="B1162" s="112" t="s">
        <v>4185</v>
      </c>
      <c r="C1162" s="112" t="s">
        <v>3171</v>
      </c>
      <c r="D1162" s="110"/>
      <c r="E1162" s="111" t="s">
        <v>2870</v>
      </c>
      <c r="F1162" s="111"/>
    </row>
    <row r="1163" spans="1:6">
      <c r="A1163" s="109" t="s">
        <v>1065</v>
      </c>
      <c r="B1163" s="112" t="s">
        <v>4186</v>
      </c>
      <c r="C1163" s="112" t="s">
        <v>4187</v>
      </c>
      <c r="D1163" s="110"/>
      <c r="E1163" s="111" t="s">
        <v>2870</v>
      </c>
      <c r="F1163" s="111"/>
    </row>
    <row r="1164" spans="1:6">
      <c r="A1164" s="109" t="s">
        <v>1065</v>
      </c>
      <c r="B1164" s="112" t="s">
        <v>4188</v>
      </c>
      <c r="C1164" s="112" t="s">
        <v>4189</v>
      </c>
      <c r="D1164" s="110"/>
      <c r="E1164" s="111" t="s">
        <v>2870</v>
      </c>
      <c r="F1164" s="111"/>
    </row>
    <row r="1165" spans="1:6">
      <c r="A1165" s="109" t="s">
        <v>1065</v>
      </c>
      <c r="B1165" s="112" t="s">
        <v>4190</v>
      </c>
      <c r="C1165" s="112" t="s">
        <v>2873</v>
      </c>
      <c r="D1165" s="110"/>
      <c r="E1165" s="111" t="s">
        <v>2872</v>
      </c>
      <c r="F1165" s="111"/>
    </row>
    <row r="1166" spans="1:6">
      <c r="A1166" s="109" t="s">
        <v>1065</v>
      </c>
      <c r="B1166" s="112" t="s">
        <v>4191</v>
      </c>
      <c r="C1166" s="112" t="s">
        <v>4192</v>
      </c>
      <c r="D1166" s="110"/>
      <c r="E1166" s="111" t="s">
        <v>2872</v>
      </c>
      <c r="F1166" s="111"/>
    </row>
    <row r="1167" spans="1:6">
      <c r="A1167" s="109" t="s">
        <v>1065</v>
      </c>
      <c r="B1167" s="112" t="s">
        <v>4193</v>
      </c>
      <c r="C1167" s="112" t="s">
        <v>2875</v>
      </c>
      <c r="D1167" s="110"/>
      <c r="E1167" s="111" t="s">
        <v>2874</v>
      </c>
      <c r="F1167" s="111"/>
    </row>
    <row r="1168" spans="1:6">
      <c r="A1168" s="109" t="s">
        <v>1065</v>
      </c>
      <c r="B1168" s="112" t="s">
        <v>4194</v>
      </c>
      <c r="C1168" s="112" t="s">
        <v>3157</v>
      </c>
      <c r="D1168" s="110"/>
      <c r="E1168" s="111" t="s">
        <v>2874</v>
      </c>
      <c r="F1168" s="111"/>
    </row>
    <row r="1169" spans="1:6">
      <c r="A1169" s="109" t="s">
        <v>1065</v>
      </c>
      <c r="B1169" s="112" t="s">
        <v>4195</v>
      </c>
      <c r="C1169" s="112" t="s">
        <v>4196</v>
      </c>
      <c r="D1169" s="110"/>
      <c r="E1169" s="111" t="s">
        <v>2874</v>
      </c>
      <c r="F1169" s="111"/>
    </row>
    <row r="1170" spans="1:6">
      <c r="A1170" s="109" t="s">
        <v>1065</v>
      </c>
      <c r="B1170" s="112" t="s">
        <v>4197</v>
      </c>
      <c r="C1170" s="112" t="s">
        <v>4198</v>
      </c>
      <c r="D1170" s="110"/>
      <c r="E1170" s="111" t="s">
        <v>2876</v>
      </c>
      <c r="F1170" s="111"/>
    </row>
    <row r="1171" spans="1:6">
      <c r="A1171" s="109" t="s">
        <v>1065</v>
      </c>
      <c r="B1171" s="112" t="s">
        <v>4199</v>
      </c>
      <c r="C1171" s="112" t="s">
        <v>2877</v>
      </c>
      <c r="D1171" s="110"/>
      <c r="E1171" s="111" t="s">
        <v>2876</v>
      </c>
      <c r="F1171" s="111"/>
    </row>
    <row r="1172" spans="1:6">
      <c r="A1172" s="109" t="s">
        <v>1065</v>
      </c>
      <c r="B1172" s="112" t="s">
        <v>4200</v>
      </c>
      <c r="C1172" s="112" t="s">
        <v>4201</v>
      </c>
      <c r="D1172" s="110"/>
      <c r="E1172" s="111" t="s">
        <v>2876</v>
      </c>
      <c r="F1172" s="111"/>
    </row>
    <row r="1173" spans="1:6">
      <c r="A1173" s="109" t="s">
        <v>1065</v>
      </c>
      <c r="B1173" s="112" t="s">
        <v>4202</v>
      </c>
      <c r="C1173" s="112" t="s">
        <v>4203</v>
      </c>
      <c r="D1173" s="110"/>
      <c r="E1173" s="111" t="s">
        <v>2876</v>
      </c>
      <c r="F1173" s="111"/>
    </row>
    <row r="1174" spans="1:6">
      <c r="A1174" s="109" t="s">
        <v>1065</v>
      </c>
      <c r="B1174" s="112" t="s">
        <v>4204</v>
      </c>
      <c r="C1174" s="112" t="s">
        <v>4205</v>
      </c>
      <c r="D1174" s="110"/>
      <c r="E1174" s="111" t="s">
        <v>2876</v>
      </c>
      <c r="F1174" s="111"/>
    </row>
    <row r="1175" spans="1:6">
      <c r="A1175" s="109" t="s">
        <v>1065</v>
      </c>
      <c r="B1175" s="112" t="s">
        <v>4206</v>
      </c>
      <c r="C1175" s="112" t="s">
        <v>4207</v>
      </c>
      <c r="D1175" s="110"/>
      <c r="E1175" s="111" t="s">
        <v>2876</v>
      </c>
      <c r="F1175" s="111"/>
    </row>
    <row r="1176" spans="1:6">
      <c r="A1176" s="109" t="s">
        <v>1065</v>
      </c>
      <c r="B1176" s="112" t="s">
        <v>4208</v>
      </c>
      <c r="C1176" s="112" t="s">
        <v>2879</v>
      </c>
      <c r="D1176" s="110"/>
      <c r="E1176" s="111" t="s">
        <v>2878</v>
      </c>
      <c r="F1176" s="111"/>
    </row>
    <row r="1177" spans="1:6">
      <c r="A1177" s="109" t="s">
        <v>1065</v>
      </c>
      <c r="B1177" s="112" t="s">
        <v>4209</v>
      </c>
      <c r="C1177" s="112" t="s">
        <v>4210</v>
      </c>
      <c r="D1177" s="110"/>
      <c r="E1177" s="111" t="s">
        <v>2878</v>
      </c>
      <c r="F1177" s="111"/>
    </row>
    <row r="1178" spans="1:6">
      <c r="A1178" s="109" t="s">
        <v>1065</v>
      </c>
      <c r="B1178" s="112" t="s">
        <v>4211</v>
      </c>
      <c r="C1178" s="112" t="s">
        <v>4212</v>
      </c>
      <c r="D1178" s="110"/>
      <c r="E1178" s="111" t="s">
        <v>2878</v>
      </c>
      <c r="F1178" s="111"/>
    </row>
    <row r="1179" spans="1:6">
      <c r="A1179" s="109" t="s">
        <v>1065</v>
      </c>
      <c r="B1179" s="112" t="s">
        <v>4213</v>
      </c>
      <c r="C1179" s="112" t="s">
        <v>4214</v>
      </c>
      <c r="D1179" s="110"/>
      <c r="E1179" s="111" t="s">
        <v>2880</v>
      </c>
      <c r="F1179" s="111"/>
    </row>
    <row r="1180" spans="1:6">
      <c r="A1180" s="109" t="s">
        <v>1065</v>
      </c>
      <c r="B1180" s="112" t="s">
        <v>4215</v>
      </c>
      <c r="C1180" s="112" t="s">
        <v>4216</v>
      </c>
      <c r="D1180" s="110"/>
      <c r="E1180" s="111" t="s">
        <v>2880</v>
      </c>
      <c r="F1180" s="111"/>
    </row>
    <row r="1181" spans="1:6">
      <c r="A1181" s="109" t="s">
        <v>1065</v>
      </c>
      <c r="B1181" s="112" t="s">
        <v>4217</v>
      </c>
      <c r="C1181" s="112" t="s">
        <v>4218</v>
      </c>
      <c r="D1181" s="110"/>
      <c r="E1181" s="111" t="s">
        <v>2880</v>
      </c>
      <c r="F1181" s="111"/>
    </row>
    <row r="1182" spans="1:6">
      <c r="A1182" s="109" t="s">
        <v>1065</v>
      </c>
      <c r="B1182" s="112" t="s">
        <v>4219</v>
      </c>
      <c r="C1182" s="112" t="s">
        <v>4220</v>
      </c>
      <c r="D1182" s="110"/>
      <c r="E1182" s="111" t="s">
        <v>2880</v>
      </c>
      <c r="F1182" s="111"/>
    </row>
    <row r="1183" spans="1:6">
      <c r="A1183" s="109" t="s">
        <v>1065</v>
      </c>
      <c r="B1183" s="112" t="s">
        <v>4221</v>
      </c>
      <c r="C1183" s="112" t="s">
        <v>3328</v>
      </c>
      <c r="D1183" s="110"/>
      <c r="E1183" s="111" t="s">
        <v>2880</v>
      </c>
      <c r="F1183" s="111"/>
    </row>
    <row r="1184" spans="1:6">
      <c r="A1184" s="109" t="s">
        <v>1065</v>
      </c>
      <c r="B1184" s="112" t="s">
        <v>4222</v>
      </c>
      <c r="C1184" s="112" t="s">
        <v>4223</v>
      </c>
      <c r="D1184" s="110"/>
      <c r="E1184" s="111" t="s">
        <v>2880</v>
      </c>
      <c r="F1184" s="111"/>
    </row>
    <row r="1185" spans="1:6">
      <c r="A1185" s="109" t="s">
        <v>1065</v>
      </c>
      <c r="B1185" s="112" t="s">
        <v>4224</v>
      </c>
      <c r="C1185" s="112" t="s">
        <v>4225</v>
      </c>
      <c r="D1185" s="110"/>
      <c r="E1185" s="111" t="s">
        <v>2880</v>
      </c>
      <c r="F1185" s="111"/>
    </row>
    <row r="1186" spans="1:6">
      <c r="A1186" s="109" t="s">
        <v>1065</v>
      </c>
      <c r="B1186" s="112" t="s">
        <v>4226</v>
      </c>
      <c r="C1186" s="112" t="s">
        <v>4227</v>
      </c>
      <c r="D1186" s="110"/>
      <c r="E1186" s="111" t="s">
        <v>2880</v>
      </c>
      <c r="F1186" s="111"/>
    </row>
    <row r="1187" spans="1:6">
      <c r="A1187" s="109" t="s">
        <v>1065</v>
      </c>
      <c r="B1187" s="112" t="s">
        <v>4228</v>
      </c>
      <c r="C1187" s="112" t="s">
        <v>4229</v>
      </c>
      <c r="D1187" s="110"/>
      <c r="E1187" s="111" t="s">
        <v>2880</v>
      </c>
      <c r="F1187" s="111"/>
    </row>
    <row r="1188" spans="1:6">
      <c r="A1188" s="109" t="s">
        <v>1065</v>
      </c>
      <c r="B1188" s="112" t="s">
        <v>4230</v>
      </c>
      <c r="C1188" s="112" t="s">
        <v>2882</v>
      </c>
      <c r="D1188" s="110"/>
      <c r="E1188" s="111" t="s">
        <v>2881</v>
      </c>
      <c r="F1188" s="111"/>
    </row>
    <row r="1189" spans="1:6">
      <c r="A1189" s="109" t="s">
        <v>1065</v>
      </c>
      <c r="B1189" s="112" t="s">
        <v>4231</v>
      </c>
      <c r="C1189" s="112" t="s">
        <v>4232</v>
      </c>
      <c r="D1189" s="110"/>
      <c r="E1189" s="111" t="s">
        <v>2881</v>
      </c>
      <c r="F1189" s="111"/>
    </row>
    <row r="1190" spans="1:6">
      <c r="A1190" s="109" t="s">
        <v>1065</v>
      </c>
      <c r="B1190" s="112" t="s">
        <v>4233</v>
      </c>
      <c r="C1190" s="112" t="s">
        <v>4234</v>
      </c>
      <c r="D1190" s="110"/>
      <c r="E1190" s="111" t="s">
        <v>2881</v>
      </c>
      <c r="F1190" s="111"/>
    </row>
    <row r="1191" spans="1:6">
      <c r="A1191" s="109" t="s">
        <v>1065</v>
      </c>
      <c r="B1191" s="112" t="s">
        <v>4235</v>
      </c>
      <c r="C1191" s="112" t="s">
        <v>3052</v>
      </c>
      <c r="D1191" s="110"/>
      <c r="E1191" s="111" t="s">
        <v>2881</v>
      </c>
      <c r="F1191" s="111"/>
    </row>
    <row r="1192" spans="1:6">
      <c r="A1192" s="109" t="s">
        <v>1065</v>
      </c>
      <c r="B1192" s="112" t="s">
        <v>4236</v>
      </c>
      <c r="C1192" s="112" t="s">
        <v>4237</v>
      </c>
      <c r="D1192" s="110"/>
      <c r="E1192" s="111" t="s">
        <v>2883</v>
      </c>
      <c r="F1192" s="111"/>
    </row>
    <row r="1193" spans="1:6">
      <c r="A1193" s="109" t="s">
        <v>1065</v>
      </c>
      <c r="B1193" s="112" t="s">
        <v>4238</v>
      </c>
      <c r="C1193" s="112" t="s">
        <v>4239</v>
      </c>
      <c r="D1193" s="110"/>
      <c r="E1193" s="111" t="s">
        <v>2883</v>
      </c>
      <c r="F1193" s="111"/>
    </row>
    <row r="1194" spans="1:6">
      <c r="A1194" s="109" t="s">
        <v>1065</v>
      </c>
      <c r="B1194" s="112" t="s">
        <v>4240</v>
      </c>
      <c r="C1194" s="112" t="s">
        <v>4241</v>
      </c>
      <c r="D1194" s="110"/>
      <c r="E1194" s="111" t="s">
        <v>2883</v>
      </c>
      <c r="F1194" s="111"/>
    </row>
    <row r="1195" spans="1:6">
      <c r="A1195" s="109" t="s">
        <v>1065</v>
      </c>
      <c r="B1195" s="112" t="s">
        <v>4242</v>
      </c>
      <c r="C1195" s="112" t="s">
        <v>4243</v>
      </c>
      <c r="D1195" s="110"/>
      <c r="E1195" s="111" t="s">
        <v>2883</v>
      </c>
      <c r="F1195" s="111"/>
    </row>
    <row r="1196" spans="1:6">
      <c r="A1196" s="109" t="s">
        <v>1065</v>
      </c>
      <c r="B1196" s="112" t="s">
        <v>4244</v>
      </c>
      <c r="C1196" s="112" t="s">
        <v>4245</v>
      </c>
      <c r="D1196" s="110"/>
      <c r="E1196" s="111" t="s">
        <v>2883</v>
      </c>
      <c r="F1196" s="111"/>
    </row>
    <row r="1197" spans="1:6">
      <c r="A1197" s="109" t="s">
        <v>1065</v>
      </c>
      <c r="B1197" s="112" t="s">
        <v>4246</v>
      </c>
      <c r="C1197" s="112" t="s">
        <v>4247</v>
      </c>
      <c r="D1197" s="110"/>
      <c r="E1197" s="111" t="s">
        <v>2883</v>
      </c>
      <c r="F1197" s="111"/>
    </row>
    <row r="1198" spans="1:6">
      <c r="A1198" s="109" t="s">
        <v>1065</v>
      </c>
      <c r="B1198" s="112" t="s">
        <v>4248</v>
      </c>
      <c r="C1198" s="112" t="s">
        <v>4249</v>
      </c>
      <c r="D1198" s="110"/>
      <c r="E1198" s="111" t="s">
        <v>2883</v>
      </c>
      <c r="F1198" s="111"/>
    </row>
    <row r="1199" spans="1:6">
      <c r="A1199" s="109" t="s">
        <v>1065</v>
      </c>
      <c r="B1199" s="112" t="s">
        <v>4250</v>
      </c>
      <c r="C1199" s="112" t="s">
        <v>4251</v>
      </c>
      <c r="D1199" s="110"/>
      <c r="E1199" s="111" t="s">
        <v>2883</v>
      </c>
      <c r="F1199" s="111"/>
    </row>
    <row r="1200" spans="1:6">
      <c r="A1200" s="109" t="s">
        <v>1065</v>
      </c>
      <c r="B1200" s="112" t="s">
        <v>4252</v>
      </c>
      <c r="C1200" s="112" t="s">
        <v>4253</v>
      </c>
      <c r="D1200" s="110"/>
      <c r="E1200" s="111" t="s">
        <v>2883</v>
      </c>
      <c r="F1200" s="111"/>
    </row>
    <row r="1201" spans="1:6">
      <c r="A1201" s="109" t="s">
        <v>1065</v>
      </c>
      <c r="B1201" s="112" t="s">
        <v>4254</v>
      </c>
      <c r="C1201" s="112" t="s">
        <v>4255</v>
      </c>
      <c r="D1201" s="110"/>
      <c r="E1201" s="111" t="s">
        <v>2883</v>
      </c>
      <c r="F1201" s="111"/>
    </row>
    <row r="1202" spans="1:6">
      <c r="A1202" s="109" t="s">
        <v>1065</v>
      </c>
      <c r="B1202" s="112" t="s">
        <v>4256</v>
      </c>
      <c r="C1202" s="112" t="s">
        <v>4257</v>
      </c>
      <c r="D1202" s="110"/>
      <c r="E1202" s="111" t="s">
        <v>2883</v>
      </c>
      <c r="F1202" s="111"/>
    </row>
    <row r="1203" spans="1:6">
      <c r="A1203" s="109" t="s">
        <v>1065</v>
      </c>
      <c r="B1203" s="112" t="s">
        <v>4258</v>
      </c>
      <c r="C1203" s="112" t="s">
        <v>2886</v>
      </c>
      <c r="D1203" s="110"/>
      <c r="E1203" s="111" t="s">
        <v>2885</v>
      </c>
      <c r="F1203" s="111"/>
    </row>
    <row r="1204" spans="1:6">
      <c r="A1204" s="109" t="s">
        <v>1065</v>
      </c>
      <c r="B1204" s="112" t="s">
        <v>4259</v>
      </c>
      <c r="C1204" s="112" t="s">
        <v>4260</v>
      </c>
      <c r="D1204" s="110"/>
      <c r="E1204" s="111" t="s">
        <v>2885</v>
      </c>
      <c r="F1204" s="111"/>
    </row>
    <row r="1205" spans="1:6">
      <c r="A1205" s="109" t="s">
        <v>1065</v>
      </c>
      <c r="B1205" s="112" t="s">
        <v>4261</v>
      </c>
      <c r="C1205" s="112" t="s">
        <v>4262</v>
      </c>
      <c r="D1205" s="110"/>
      <c r="E1205" s="111" t="s">
        <v>2885</v>
      </c>
      <c r="F1205" s="111"/>
    </row>
    <row r="1206" spans="1:6">
      <c r="A1206" s="109" t="s">
        <v>1065</v>
      </c>
      <c r="B1206" s="112" t="s">
        <v>4263</v>
      </c>
      <c r="C1206" s="112" t="s">
        <v>4264</v>
      </c>
      <c r="D1206" s="110"/>
      <c r="E1206" s="111" t="s">
        <v>2885</v>
      </c>
      <c r="F1206" s="111"/>
    </row>
    <row r="1207" spans="1:6">
      <c r="A1207" s="109" t="s">
        <v>1065</v>
      </c>
      <c r="B1207" s="112" t="s">
        <v>4265</v>
      </c>
      <c r="C1207" s="112" t="s">
        <v>4266</v>
      </c>
      <c r="D1207" s="110"/>
      <c r="E1207" s="111" t="s">
        <v>2885</v>
      </c>
      <c r="F1207" s="111"/>
    </row>
    <row r="1208" spans="1:6">
      <c r="A1208" s="109" t="s">
        <v>1065</v>
      </c>
      <c r="B1208" s="112" t="s">
        <v>4267</v>
      </c>
      <c r="C1208" s="112" t="s">
        <v>4268</v>
      </c>
      <c r="D1208" s="110"/>
      <c r="E1208" s="111" t="s">
        <v>2885</v>
      </c>
      <c r="F1208" s="111"/>
    </row>
    <row r="1209" spans="1:6">
      <c r="A1209" s="109" t="s">
        <v>1065</v>
      </c>
      <c r="B1209" s="112" t="s">
        <v>4269</v>
      </c>
      <c r="C1209" s="112" t="s">
        <v>4016</v>
      </c>
      <c r="D1209" s="110"/>
      <c r="E1209" s="111" t="s">
        <v>2885</v>
      </c>
      <c r="F1209" s="111"/>
    </row>
    <row r="1210" spans="1:6">
      <c r="A1210" s="109" t="s">
        <v>1065</v>
      </c>
      <c r="B1210" s="112" t="s">
        <v>4270</v>
      </c>
      <c r="C1210" s="112" t="s">
        <v>4271</v>
      </c>
      <c r="D1210" s="110"/>
      <c r="E1210" s="111" t="s">
        <v>2885</v>
      </c>
      <c r="F1210" s="111"/>
    </row>
    <row r="1211" spans="1:6">
      <c r="A1211" s="109" t="s">
        <v>1065</v>
      </c>
      <c r="B1211" s="112" t="s">
        <v>4272</v>
      </c>
      <c r="C1211" s="112" t="s">
        <v>2888</v>
      </c>
      <c r="D1211" s="110"/>
      <c r="E1211" s="111" t="s">
        <v>2887</v>
      </c>
      <c r="F1211" s="111"/>
    </row>
    <row r="1212" spans="1:6">
      <c r="A1212" s="109" t="s">
        <v>1065</v>
      </c>
      <c r="B1212" s="112" t="s">
        <v>4273</v>
      </c>
      <c r="C1212" s="112" t="s">
        <v>4274</v>
      </c>
      <c r="D1212" s="110"/>
      <c r="E1212" s="111" t="s">
        <v>2887</v>
      </c>
      <c r="F1212" s="111"/>
    </row>
    <row r="1213" spans="1:6">
      <c r="A1213" s="109" t="s">
        <v>1065</v>
      </c>
      <c r="B1213" s="112" t="s">
        <v>4275</v>
      </c>
      <c r="C1213" s="112" t="s">
        <v>4276</v>
      </c>
      <c r="D1213" s="110"/>
      <c r="E1213" s="111" t="s">
        <v>2887</v>
      </c>
      <c r="F1213" s="111"/>
    </row>
    <row r="1214" spans="1:6">
      <c r="A1214" s="109" t="s">
        <v>1065</v>
      </c>
      <c r="B1214" s="112" t="s">
        <v>4277</v>
      </c>
      <c r="C1214" s="112" t="s">
        <v>2890</v>
      </c>
      <c r="D1214" s="110"/>
      <c r="E1214" s="111" t="s">
        <v>2889</v>
      </c>
      <c r="F1214" s="111"/>
    </row>
    <row r="1215" spans="1:6">
      <c r="A1215" s="109" t="s">
        <v>1065</v>
      </c>
      <c r="B1215" s="112" t="s">
        <v>4278</v>
      </c>
      <c r="C1215" s="112" t="s">
        <v>4279</v>
      </c>
      <c r="D1215" s="110"/>
      <c r="E1215" s="111" t="s">
        <v>2889</v>
      </c>
      <c r="F1215" s="111"/>
    </row>
    <row r="1216" spans="1:6">
      <c r="A1216" s="109" t="s">
        <v>1065</v>
      </c>
      <c r="B1216" s="112" t="s">
        <v>4280</v>
      </c>
      <c r="C1216" s="112" t="s">
        <v>4281</v>
      </c>
      <c r="D1216" s="110"/>
      <c r="E1216" s="111" t="s">
        <v>2889</v>
      </c>
      <c r="F1216" s="111"/>
    </row>
    <row r="1217" spans="1:6">
      <c r="A1217" s="109" t="s">
        <v>1065</v>
      </c>
      <c r="B1217" s="112" t="s">
        <v>4282</v>
      </c>
      <c r="C1217" s="112" t="s">
        <v>4283</v>
      </c>
      <c r="D1217" s="110"/>
      <c r="E1217" s="111" t="s">
        <v>2889</v>
      </c>
      <c r="F1217" s="111"/>
    </row>
    <row r="1218" spans="1:6">
      <c r="A1218" s="109" t="s">
        <v>1065</v>
      </c>
      <c r="B1218" s="112" t="s">
        <v>4284</v>
      </c>
      <c r="C1218" s="112" t="s">
        <v>2892</v>
      </c>
      <c r="D1218" s="110"/>
      <c r="E1218" s="111" t="s">
        <v>2891</v>
      </c>
      <c r="F1218" s="111"/>
    </row>
    <row r="1219" spans="1:6">
      <c r="A1219" s="109" t="s">
        <v>1065</v>
      </c>
      <c r="B1219" s="112" t="s">
        <v>4285</v>
      </c>
      <c r="C1219" s="112" t="s">
        <v>4286</v>
      </c>
      <c r="D1219" s="110"/>
      <c r="E1219" s="111" t="s">
        <v>2891</v>
      </c>
      <c r="F1219" s="111"/>
    </row>
    <row r="1220" spans="1:6">
      <c r="A1220" s="109" t="s">
        <v>1065</v>
      </c>
      <c r="B1220" s="112" t="s">
        <v>4287</v>
      </c>
      <c r="C1220" s="112" t="s">
        <v>4288</v>
      </c>
      <c r="D1220" s="110"/>
      <c r="E1220" s="111" t="s">
        <v>2891</v>
      </c>
      <c r="F1220" s="111"/>
    </row>
    <row r="1221" spans="1:6">
      <c r="A1221" s="109" t="s">
        <v>1065</v>
      </c>
      <c r="B1221" s="112" t="s">
        <v>4289</v>
      </c>
      <c r="C1221" s="112" t="s">
        <v>4290</v>
      </c>
      <c r="D1221" s="110"/>
      <c r="E1221" s="111" t="s">
        <v>2893</v>
      </c>
      <c r="F1221" s="111"/>
    </row>
    <row r="1222" spans="1:6">
      <c r="A1222" s="109" t="s">
        <v>1065</v>
      </c>
      <c r="B1222" s="112" t="s">
        <v>4291</v>
      </c>
      <c r="C1222" s="112" t="s">
        <v>4292</v>
      </c>
      <c r="D1222" s="110"/>
      <c r="E1222" s="111" t="s">
        <v>2893</v>
      </c>
      <c r="F1222" s="111"/>
    </row>
    <row r="1223" spans="1:6">
      <c r="A1223" s="109" t="s">
        <v>1065</v>
      </c>
      <c r="B1223" s="112" t="s">
        <v>4293</v>
      </c>
      <c r="C1223" s="112" t="s">
        <v>4294</v>
      </c>
      <c r="D1223" s="110"/>
      <c r="E1223" s="111" t="s">
        <v>2893</v>
      </c>
      <c r="F1223" s="111"/>
    </row>
    <row r="1224" spans="1:6">
      <c r="A1224" s="109" t="s">
        <v>1065</v>
      </c>
      <c r="B1224" s="112" t="s">
        <v>4295</v>
      </c>
      <c r="C1224" s="112" t="s">
        <v>4296</v>
      </c>
      <c r="D1224" s="110"/>
      <c r="E1224" s="111" t="s">
        <v>2893</v>
      </c>
      <c r="F1224" s="111"/>
    </row>
    <row r="1225" spans="1:6">
      <c r="A1225" s="109" t="s">
        <v>1065</v>
      </c>
      <c r="B1225" s="112" t="s">
        <v>4297</v>
      </c>
      <c r="C1225" s="112" t="s">
        <v>4298</v>
      </c>
      <c r="D1225" s="110"/>
      <c r="E1225" s="111" t="s">
        <v>2893</v>
      </c>
      <c r="F1225" s="111"/>
    </row>
    <row r="1226" spans="1:6">
      <c r="A1226" s="109" t="s">
        <v>1065</v>
      </c>
      <c r="B1226" s="112" t="s">
        <v>4299</v>
      </c>
      <c r="C1226" s="112" t="s">
        <v>4300</v>
      </c>
      <c r="D1226" s="110"/>
      <c r="E1226" s="111" t="s">
        <v>2893</v>
      </c>
      <c r="F1226" s="111"/>
    </row>
    <row r="1227" spans="1:6">
      <c r="A1227" s="109" t="s">
        <v>1065</v>
      </c>
      <c r="B1227" s="112" t="s">
        <v>4301</v>
      </c>
      <c r="C1227" s="112" t="s">
        <v>4302</v>
      </c>
      <c r="D1227" s="110"/>
      <c r="E1227" s="111" t="s">
        <v>2893</v>
      </c>
      <c r="F1227" s="111"/>
    </row>
    <row r="1228" spans="1:6">
      <c r="A1228" s="109" t="s">
        <v>1065</v>
      </c>
      <c r="B1228" s="112" t="s">
        <v>4303</v>
      </c>
      <c r="C1228" s="112" t="s">
        <v>4304</v>
      </c>
      <c r="D1228" s="110"/>
      <c r="E1228" s="111" t="s">
        <v>2893</v>
      </c>
      <c r="F1228" s="111"/>
    </row>
    <row r="1229" spans="1:6">
      <c r="A1229" s="109" t="s">
        <v>1065</v>
      </c>
      <c r="B1229" s="112" t="s">
        <v>4305</v>
      </c>
      <c r="C1229" s="112" t="s">
        <v>4306</v>
      </c>
      <c r="D1229" s="110"/>
      <c r="E1229" s="111" t="s">
        <v>2893</v>
      </c>
      <c r="F1229" s="111"/>
    </row>
    <row r="1230" spans="1:6">
      <c r="A1230" s="109" t="s">
        <v>1065</v>
      </c>
      <c r="B1230" s="112" t="s">
        <v>4307</v>
      </c>
      <c r="C1230" s="112" t="s">
        <v>4308</v>
      </c>
      <c r="D1230" s="110"/>
      <c r="E1230" s="111" t="s">
        <v>2893</v>
      </c>
      <c r="F1230" s="111"/>
    </row>
    <row r="1231" spans="1:6">
      <c r="A1231" s="109" t="s">
        <v>1065</v>
      </c>
      <c r="B1231" s="112" t="s">
        <v>4309</v>
      </c>
      <c r="C1231" s="112" t="s">
        <v>4310</v>
      </c>
      <c r="D1231" s="110"/>
      <c r="E1231" s="111" t="s">
        <v>2894</v>
      </c>
      <c r="F1231" s="111"/>
    </row>
    <row r="1232" spans="1:6">
      <c r="A1232" s="109" t="s">
        <v>1065</v>
      </c>
      <c r="B1232" s="112" t="s">
        <v>4311</v>
      </c>
      <c r="C1232" s="112" t="s">
        <v>4312</v>
      </c>
      <c r="D1232" s="110"/>
      <c r="E1232" s="111" t="s">
        <v>2894</v>
      </c>
      <c r="F1232" s="111"/>
    </row>
    <row r="1233" spans="1:6">
      <c r="A1233" s="109" t="s">
        <v>1065</v>
      </c>
      <c r="B1233" s="112" t="s">
        <v>4313</v>
      </c>
      <c r="C1233" s="112" t="s">
        <v>4314</v>
      </c>
      <c r="D1233" s="110"/>
      <c r="E1233" s="111" t="s">
        <v>2894</v>
      </c>
      <c r="F1233" s="111"/>
    </row>
    <row r="1234" spans="1:6">
      <c r="A1234" s="109" t="s">
        <v>1065</v>
      </c>
      <c r="B1234" s="112" t="s">
        <v>4315</v>
      </c>
      <c r="C1234" s="112" t="s">
        <v>2897</v>
      </c>
      <c r="D1234" s="110"/>
      <c r="E1234" s="111" t="s">
        <v>2896</v>
      </c>
      <c r="F1234" s="111"/>
    </row>
    <row r="1235" spans="1:6">
      <c r="A1235" s="109" t="s">
        <v>1065</v>
      </c>
      <c r="B1235" s="112" t="s">
        <v>4316</v>
      </c>
      <c r="C1235" s="112" t="s">
        <v>4317</v>
      </c>
      <c r="D1235" s="110"/>
      <c r="E1235" s="111" t="s">
        <v>2896</v>
      </c>
      <c r="F1235" s="111"/>
    </row>
    <row r="1236" spans="1:6">
      <c r="A1236" s="109" t="s">
        <v>1065</v>
      </c>
      <c r="B1236" s="112" t="s">
        <v>4318</v>
      </c>
      <c r="C1236" s="112" t="s">
        <v>4319</v>
      </c>
      <c r="D1236" s="110"/>
      <c r="E1236" s="111" t="s">
        <v>2898</v>
      </c>
      <c r="F1236" s="111"/>
    </row>
    <row r="1237" spans="1:6">
      <c r="A1237" s="109" t="s">
        <v>1065</v>
      </c>
      <c r="B1237" s="112" t="s">
        <v>4320</v>
      </c>
      <c r="C1237" s="112" t="s">
        <v>4321</v>
      </c>
      <c r="D1237" s="110"/>
      <c r="E1237" s="111" t="s">
        <v>2898</v>
      </c>
      <c r="F1237" s="111"/>
    </row>
    <row r="1238" spans="1:6">
      <c r="A1238" s="109" t="s">
        <v>1065</v>
      </c>
      <c r="B1238" s="112" t="s">
        <v>4322</v>
      </c>
      <c r="C1238" s="112" t="s">
        <v>4323</v>
      </c>
      <c r="D1238" s="110"/>
      <c r="E1238" s="111" t="s">
        <v>2898</v>
      </c>
      <c r="F1238" s="111"/>
    </row>
    <row r="1239" spans="1:6">
      <c r="A1239" s="109" t="s">
        <v>1065</v>
      </c>
      <c r="B1239" s="112" t="s">
        <v>4324</v>
      </c>
      <c r="C1239" s="112" t="s">
        <v>2901</v>
      </c>
      <c r="D1239" s="110"/>
      <c r="E1239" s="111" t="s">
        <v>2900</v>
      </c>
      <c r="F1239" s="111"/>
    </row>
    <row r="1240" spans="1:6">
      <c r="A1240" s="109" t="s">
        <v>1065</v>
      </c>
      <c r="B1240" s="112" t="s">
        <v>4325</v>
      </c>
      <c r="C1240" s="112" t="s">
        <v>4326</v>
      </c>
      <c r="D1240" s="110"/>
      <c r="E1240" s="111" t="s">
        <v>2900</v>
      </c>
      <c r="F1240" s="111"/>
    </row>
    <row r="1241" spans="1:6">
      <c r="A1241" s="109" t="s">
        <v>1065</v>
      </c>
      <c r="B1241" s="112" t="s">
        <v>4327</v>
      </c>
      <c r="C1241" s="112" t="s">
        <v>4328</v>
      </c>
      <c r="D1241" s="110"/>
      <c r="E1241" s="111" t="s">
        <v>2900</v>
      </c>
      <c r="F1241" s="111"/>
    </row>
    <row r="1242" spans="1:6">
      <c r="A1242" s="109" t="s">
        <v>1065</v>
      </c>
      <c r="B1242" s="112" t="s">
        <v>4329</v>
      </c>
      <c r="C1242" s="112" t="s">
        <v>4330</v>
      </c>
      <c r="D1242" s="110"/>
      <c r="E1242" s="111" t="s">
        <v>2902</v>
      </c>
      <c r="F1242" s="111"/>
    </row>
    <row r="1243" spans="1:6">
      <c r="A1243" s="109" t="s">
        <v>1065</v>
      </c>
      <c r="B1243" s="112" t="s">
        <v>4331</v>
      </c>
      <c r="C1243" s="112" t="s">
        <v>4332</v>
      </c>
      <c r="D1243" s="110"/>
      <c r="E1243" s="111" t="s">
        <v>2902</v>
      </c>
      <c r="F1243" s="111"/>
    </row>
    <row r="1244" spans="1:6">
      <c r="A1244" s="109" t="s">
        <v>1065</v>
      </c>
      <c r="B1244" s="112" t="s">
        <v>4333</v>
      </c>
      <c r="C1244" s="112" t="s">
        <v>4334</v>
      </c>
      <c r="D1244" s="110"/>
      <c r="E1244" s="111" t="s">
        <v>2902</v>
      </c>
      <c r="F1244" s="111"/>
    </row>
    <row r="1245" spans="1:6">
      <c r="A1245" s="109" t="s">
        <v>1065</v>
      </c>
      <c r="B1245" s="112" t="s">
        <v>4335</v>
      </c>
      <c r="C1245" s="112" t="s">
        <v>4336</v>
      </c>
      <c r="D1245" s="110"/>
      <c r="E1245" s="111" t="s">
        <v>2904</v>
      </c>
      <c r="F1245" s="111"/>
    </row>
    <row r="1246" spans="1:6">
      <c r="A1246" s="109" t="s">
        <v>1065</v>
      </c>
      <c r="B1246" s="112" t="s">
        <v>4337</v>
      </c>
      <c r="C1246" s="112" t="s">
        <v>4338</v>
      </c>
      <c r="D1246" s="110"/>
      <c r="E1246" s="111" t="s">
        <v>2904</v>
      </c>
      <c r="F1246" s="111"/>
    </row>
    <row r="1247" spans="1:6">
      <c r="A1247" s="109" t="s">
        <v>1065</v>
      </c>
      <c r="B1247" s="112" t="s">
        <v>4339</v>
      </c>
      <c r="C1247" s="112" t="s">
        <v>4340</v>
      </c>
      <c r="D1247" s="110"/>
      <c r="E1247" s="111" t="s">
        <v>2904</v>
      </c>
      <c r="F1247" s="111"/>
    </row>
    <row r="1248" spans="1:6">
      <c r="A1248" s="109" t="s">
        <v>1065</v>
      </c>
      <c r="B1248" s="112" t="s">
        <v>4341</v>
      </c>
      <c r="C1248" s="112" t="s">
        <v>4342</v>
      </c>
      <c r="D1248" s="110"/>
      <c r="E1248" s="111" t="s">
        <v>2904</v>
      </c>
      <c r="F1248" s="111"/>
    </row>
    <row r="1249" spans="1:6">
      <c r="A1249" s="109" t="s">
        <v>1065</v>
      </c>
      <c r="B1249" s="112" t="s">
        <v>4343</v>
      </c>
      <c r="C1249" s="112" t="s">
        <v>4344</v>
      </c>
      <c r="D1249" s="110"/>
      <c r="E1249" s="111" t="s">
        <v>2904</v>
      </c>
      <c r="F1249" s="111"/>
    </row>
    <row r="1250" spans="1:6">
      <c r="A1250" s="109" t="s">
        <v>1065</v>
      </c>
      <c r="B1250" s="112" t="s">
        <v>4345</v>
      </c>
      <c r="C1250" s="112" t="s">
        <v>4346</v>
      </c>
      <c r="D1250" s="110"/>
      <c r="E1250" s="111" t="s">
        <v>2904</v>
      </c>
      <c r="F1250" s="111"/>
    </row>
    <row r="1251" spans="1:6">
      <c r="A1251" s="109" t="s">
        <v>1065</v>
      </c>
      <c r="B1251" s="112" t="s">
        <v>4347</v>
      </c>
      <c r="C1251" s="112" t="s">
        <v>4348</v>
      </c>
      <c r="D1251" s="110"/>
      <c r="E1251" s="111" t="s">
        <v>2904</v>
      </c>
      <c r="F1251" s="111"/>
    </row>
    <row r="1252" spans="1:6">
      <c r="A1252" s="109" t="s">
        <v>1065</v>
      </c>
      <c r="B1252" s="112" t="s">
        <v>4349</v>
      </c>
      <c r="C1252" s="112" t="s">
        <v>4350</v>
      </c>
      <c r="D1252" s="110"/>
      <c r="E1252" s="111" t="s">
        <v>2904</v>
      </c>
      <c r="F1252" s="111"/>
    </row>
    <row r="1253" spans="1:6">
      <c r="A1253" s="109" t="s">
        <v>1065</v>
      </c>
      <c r="B1253" s="112" t="s">
        <v>4351</v>
      </c>
      <c r="C1253" s="112" t="s">
        <v>4352</v>
      </c>
      <c r="D1253" s="110"/>
      <c r="E1253" s="111" t="s">
        <v>2904</v>
      </c>
      <c r="F1253" s="111"/>
    </row>
    <row r="1254" spans="1:6">
      <c r="A1254" s="109" t="s">
        <v>1065</v>
      </c>
      <c r="B1254" s="112" t="s">
        <v>4353</v>
      </c>
      <c r="C1254" s="112" t="s">
        <v>4354</v>
      </c>
      <c r="D1254" s="110"/>
      <c r="E1254" s="111" t="s">
        <v>2904</v>
      </c>
      <c r="F1254" s="111"/>
    </row>
    <row r="1255" spans="1:6">
      <c r="A1255" s="109" t="s">
        <v>1065</v>
      </c>
      <c r="B1255" s="112" t="s">
        <v>4355</v>
      </c>
      <c r="C1255" s="112" t="s">
        <v>4356</v>
      </c>
      <c r="D1255" s="110"/>
      <c r="E1255" s="111" t="s">
        <v>2905</v>
      </c>
      <c r="F1255" s="111"/>
    </row>
    <row r="1256" spans="1:6">
      <c r="A1256" s="109" t="s">
        <v>1065</v>
      </c>
      <c r="B1256" s="112" t="s">
        <v>4357</v>
      </c>
      <c r="C1256" s="112" t="s">
        <v>2261</v>
      </c>
      <c r="D1256" s="110"/>
      <c r="E1256" s="111" t="s">
        <v>2905</v>
      </c>
      <c r="F1256" s="111"/>
    </row>
    <row r="1257" spans="1:6">
      <c r="A1257" s="109" t="s">
        <v>1065</v>
      </c>
      <c r="B1257" s="112" t="s">
        <v>4358</v>
      </c>
      <c r="C1257" s="112" t="s">
        <v>4359</v>
      </c>
      <c r="D1257" s="110"/>
      <c r="E1257" s="111" t="s">
        <v>2905</v>
      </c>
      <c r="F1257" s="111"/>
    </row>
    <row r="1258" spans="1:6">
      <c r="A1258" s="109" t="s">
        <v>1065</v>
      </c>
      <c r="B1258" s="112" t="s">
        <v>4360</v>
      </c>
      <c r="C1258" s="112" t="s">
        <v>2740</v>
      </c>
      <c r="D1258" s="110"/>
      <c r="E1258" s="111" t="s">
        <v>2905</v>
      </c>
      <c r="F1258" s="111"/>
    </row>
    <row r="1259" spans="1:6">
      <c r="A1259" s="109" t="s">
        <v>1065</v>
      </c>
      <c r="B1259" s="112" t="s">
        <v>4361</v>
      </c>
      <c r="C1259" s="112" t="s">
        <v>4362</v>
      </c>
      <c r="D1259" s="110"/>
      <c r="E1259" s="111" t="s">
        <v>2905</v>
      </c>
      <c r="F1259" s="111"/>
    </row>
    <row r="1260" spans="1:6">
      <c r="A1260" s="109" t="s">
        <v>1065</v>
      </c>
      <c r="B1260" s="112" t="s">
        <v>4363</v>
      </c>
      <c r="C1260" s="112" t="s">
        <v>4364</v>
      </c>
      <c r="D1260" s="110"/>
      <c r="E1260" s="111" t="s">
        <v>2905</v>
      </c>
      <c r="F1260" s="111"/>
    </row>
    <row r="1261" spans="1:6">
      <c r="A1261" s="109" t="s">
        <v>1065</v>
      </c>
      <c r="B1261" s="112" t="s">
        <v>4365</v>
      </c>
      <c r="C1261" s="112" t="s">
        <v>4366</v>
      </c>
      <c r="D1261" s="110"/>
      <c r="E1261" s="111" t="s">
        <v>2905</v>
      </c>
      <c r="F1261" s="111"/>
    </row>
    <row r="1262" spans="1:6">
      <c r="A1262" s="109" t="s">
        <v>1065</v>
      </c>
      <c r="B1262" s="112" t="s">
        <v>4367</v>
      </c>
      <c r="C1262" s="112" t="s">
        <v>4368</v>
      </c>
      <c r="D1262" s="110"/>
      <c r="E1262" s="111" t="s">
        <v>2905</v>
      </c>
      <c r="F1262" s="111"/>
    </row>
    <row r="1263" spans="1:6">
      <c r="A1263" s="109" t="s">
        <v>1065</v>
      </c>
      <c r="B1263" s="112" t="s">
        <v>4369</v>
      </c>
      <c r="C1263" s="112" t="s">
        <v>4370</v>
      </c>
      <c r="D1263" s="110"/>
      <c r="E1263" s="111" t="s">
        <v>2905</v>
      </c>
      <c r="F1263" s="111"/>
    </row>
    <row r="1264" spans="1:6">
      <c r="A1264" s="109" t="s">
        <v>1065</v>
      </c>
      <c r="B1264" s="112" t="s">
        <v>4371</v>
      </c>
      <c r="C1264" s="112" t="s">
        <v>4372</v>
      </c>
      <c r="D1264" s="110"/>
      <c r="E1264" s="111" t="s">
        <v>2905</v>
      </c>
      <c r="F1264" s="111"/>
    </row>
    <row r="1265" spans="1:6">
      <c r="A1265" s="109" t="s">
        <v>1065</v>
      </c>
      <c r="B1265" s="112" t="s">
        <v>4373</v>
      </c>
      <c r="C1265" s="112" t="s">
        <v>4374</v>
      </c>
      <c r="D1265" s="110"/>
      <c r="E1265" s="111" t="s">
        <v>2905</v>
      </c>
      <c r="F1265" s="111"/>
    </row>
    <row r="1266" spans="1:6">
      <c r="A1266" s="109" t="s">
        <v>1065</v>
      </c>
      <c r="B1266" s="112" t="s">
        <v>4375</v>
      </c>
      <c r="C1266" s="112" t="s">
        <v>4376</v>
      </c>
      <c r="D1266" s="110"/>
      <c r="E1266" s="111" t="s">
        <v>2905</v>
      </c>
      <c r="F1266" s="111"/>
    </row>
    <row r="1267" spans="1:6">
      <c r="A1267" s="109" t="s">
        <v>1065</v>
      </c>
      <c r="B1267" s="112" t="s">
        <v>4377</v>
      </c>
      <c r="C1267" s="112" t="s">
        <v>4378</v>
      </c>
      <c r="D1267" s="110"/>
      <c r="E1267" s="111" t="s">
        <v>2905</v>
      </c>
      <c r="F1267" s="111"/>
    </row>
    <row r="1268" spans="1:6">
      <c r="A1268" s="109" t="s">
        <v>1065</v>
      </c>
      <c r="B1268" s="112" t="s">
        <v>4379</v>
      </c>
      <c r="C1268" s="112" t="s">
        <v>4380</v>
      </c>
      <c r="D1268" s="110"/>
      <c r="E1268" s="111" t="s">
        <v>2905</v>
      </c>
      <c r="F1268" s="111"/>
    </row>
    <row r="1269" spans="1:6">
      <c r="A1269" s="109" t="s">
        <v>1065</v>
      </c>
      <c r="B1269" s="112" t="s">
        <v>4381</v>
      </c>
      <c r="C1269" s="112" t="s">
        <v>4382</v>
      </c>
      <c r="D1269" s="110"/>
      <c r="E1269" s="111" t="s">
        <v>2905</v>
      </c>
      <c r="F1269" s="111"/>
    </row>
    <row r="1270" spans="1:6">
      <c r="A1270" s="109" t="s">
        <v>1065</v>
      </c>
      <c r="B1270" s="112" t="s">
        <v>4383</v>
      </c>
      <c r="C1270" s="112" t="s">
        <v>4384</v>
      </c>
      <c r="D1270" s="110"/>
      <c r="E1270" s="111" t="s">
        <v>2905</v>
      </c>
      <c r="F1270" s="111"/>
    </row>
    <row r="1271" spans="1:6">
      <c r="A1271" s="109" t="s">
        <v>1065</v>
      </c>
      <c r="B1271" s="112" t="s">
        <v>4385</v>
      </c>
      <c r="C1271" s="112" t="s">
        <v>2251</v>
      </c>
      <c r="D1271" s="110"/>
      <c r="E1271" s="111" t="s">
        <v>2906</v>
      </c>
      <c r="F1271" s="111"/>
    </row>
    <row r="1272" spans="1:6">
      <c r="A1272" s="109" t="s">
        <v>1065</v>
      </c>
      <c r="B1272" s="112" t="s">
        <v>4386</v>
      </c>
      <c r="C1272" s="112" t="s">
        <v>4387</v>
      </c>
      <c r="D1272" s="110"/>
      <c r="E1272" s="111" t="s">
        <v>2906</v>
      </c>
      <c r="F1272" s="111"/>
    </row>
    <row r="1273" spans="1:6">
      <c r="A1273" s="109" t="s">
        <v>1065</v>
      </c>
      <c r="B1273" s="112" t="s">
        <v>4388</v>
      </c>
      <c r="C1273" s="112" t="s">
        <v>4389</v>
      </c>
      <c r="D1273" s="110"/>
      <c r="E1273" s="111" t="s">
        <v>2906</v>
      </c>
      <c r="F1273" s="111"/>
    </row>
    <row r="1274" spans="1:6">
      <c r="A1274" s="109" t="s">
        <v>1065</v>
      </c>
      <c r="B1274" s="112" t="s">
        <v>4390</v>
      </c>
      <c r="C1274" s="112" t="s">
        <v>4391</v>
      </c>
      <c r="D1274" s="110"/>
      <c r="E1274" s="111" t="s">
        <v>2906</v>
      </c>
      <c r="F1274" s="111"/>
    </row>
    <row r="1275" spans="1:6">
      <c r="A1275" s="109" t="s">
        <v>1065</v>
      </c>
      <c r="B1275" s="112" t="s">
        <v>4392</v>
      </c>
      <c r="C1275" s="112" t="s">
        <v>2908</v>
      </c>
      <c r="D1275" s="110"/>
      <c r="E1275" s="111" t="s">
        <v>2907</v>
      </c>
      <c r="F1275" s="111"/>
    </row>
    <row r="1276" spans="1:6">
      <c r="A1276" s="109" t="s">
        <v>1065</v>
      </c>
      <c r="B1276" s="112" t="s">
        <v>4393</v>
      </c>
      <c r="C1276" s="112" t="s">
        <v>4394</v>
      </c>
      <c r="D1276" s="110"/>
      <c r="E1276" s="111" t="s">
        <v>2907</v>
      </c>
      <c r="F1276" s="111"/>
    </row>
    <row r="1277" spans="1:6">
      <c r="A1277" s="109" t="s">
        <v>1065</v>
      </c>
      <c r="B1277" s="112" t="s">
        <v>4395</v>
      </c>
      <c r="C1277" s="112" t="s">
        <v>4396</v>
      </c>
      <c r="D1277" s="110"/>
      <c r="E1277" s="111" t="s">
        <v>2907</v>
      </c>
      <c r="F1277" s="111"/>
    </row>
    <row r="1278" spans="1:6">
      <c r="A1278" s="109" t="s">
        <v>1065</v>
      </c>
      <c r="B1278" s="112" t="s">
        <v>4397</v>
      </c>
      <c r="C1278" s="112" t="s">
        <v>4398</v>
      </c>
      <c r="D1278" s="110"/>
      <c r="E1278" s="111" t="s">
        <v>2907</v>
      </c>
      <c r="F1278" s="111"/>
    </row>
    <row r="1279" spans="1:6">
      <c r="A1279" s="109" t="s">
        <v>1065</v>
      </c>
      <c r="B1279" s="112" t="s">
        <v>4399</v>
      </c>
      <c r="C1279" s="112" t="s">
        <v>4400</v>
      </c>
      <c r="D1279" s="110"/>
      <c r="E1279" s="111" t="s">
        <v>2907</v>
      </c>
      <c r="F1279" s="111"/>
    </row>
    <row r="1280" spans="1:6">
      <c r="A1280" s="109" t="s">
        <v>1065</v>
      </c>
      <c r="B1280" s="112" t="s">
        <v>4401</v>
      </c>
      <c r="C1280" s="112" t="s">
        <v>4402</v>
      </c>
      <c r="D1280" s="110"/>
      <c r="E1280" s="111" t="s">
        <v>2909</v>
      </c>
      <c r="F1280" s="111"/>
    </row>
    <row r="1281" spans="1:11">
      <c r="A1281" s="109" t="s">
        <v>1065</v>
      </c>
      <c r="B1281" s="112" t="s">
        <v>4403</v>
      </c>
      <c r="C1281" s="112" t="s">
        <v>4404</v>
      </c>
      <c r="D1281" s="110"/>
      <c r="E1281" s="111" t="s">
        <v>2909</v>
      </c>
      <c r="F1281" s="111"/>
    </row>
    <row r="1282" spans="1:11">
      <c r="A1282" s="109" t="s">
        <v>1065</v>
      </c>
      <c r="B1282" s="112" t="s">
        <v>4405</v>
      </c>
      <c r="C1282" s="112" t="s">
        <v>4406</v>
      </c>
      <c r="D1282" s="110"/>
      <c r="E1282" s="111" t="s">
        <v>2909</v>
      </c>
      <c r="F1282" s="111"/>
    </row>
    <row r="1283" spans="1:11">
      <c r="A1283" s="109" t="s">
        <v>1065</v>
      </c>
      <c r="B1283" s="112" t="s">
        <v>4407</v>
      </c>
      <c r="C1283" s="112" t="s">
        <v>4408</v>
      </c>
      <c r="D1283" s="110"/>
      <c r="E1283" s="111" t="s">
        <v>2909</v>
      </c>
      <c r="F1283" s="111"/>
    </row>
    <row r="1284" spans="1:11">
      <c r="A1284" s="109" t="s">
        <v>1065</v>
      </c>
      <c r="B1284" s="112" t="s">
        <v>4409</v>
      </c>
      <c r="C1284" s="112" t="s">
        <v>2912</v>
      </c>
      <c r="D1284" s="110"/>
      <c r="E1284" s="111" t="s">
        <v>2911</v>
      </c>
      <c r="F1284" s="111"/>
    </row>
    <row r="1285" spans="1:11">
      <c r="A1285" s="109" t="s">
        <v>1065</v>
      </c>
      <c r="B1285" s="112" t="s">
        <v>4410</v>
      </c>
      <c r="C1285" s="112" t="s">
        <v>4411</v>
      </c>
      <c r="D1285" s="110"/>
      <c r="E1285" s="111" t="s">
        <v>2911</v>
      </c>
      <c r="F1285" s="111"/>
    </row>
    <row r="1286" spans="1:11">
      <c r="A1286" s="109" t="s">
        <v>1065</v>
      </c>
      <c r="B1286" s="112" t="s">
        <v>4412</v>
      </c>
      <c r="C1286" s="112" t="s">
        <v>4413</v>
      </c>
      <c r="D1286" s="110"/>
      <c r="E1286" s="111" t="s">
        <v>2911</v>
      </c>
      <c r="F1286" s="111"/>
    </row>
    <row r="1287" spans="1:11">
      <c r="A1287" s="109" t="s">
        <v>1065</v>
      </c>
      <c r="B1287" s="112" t="s">
        <v>4414</v>
      </c>
      <c r="C1287" s="112" t="s">
        <v>4415</v>
      </c>
      <c r="D1287" s="110"/>
      <c r="E1287" s="111" t="s">
        <v>2911</v>
      </c>
      <c r="F1287" s="111"/>
      <c r="K1287" s="105" t="s">
        <v>1119</v>
      </c>
    </row>
    <row r="1288" spans="1:11">
      <c r="A1288" s="109" t="s">
        <v>1065</v>
      </c>
      <c r="B1288" s="112" t="s">
        <v>4416</v>
      </c>
      <c r="C1288" s="112" t="s">
        <v>4417</v>
      </c>
      <c r="D1288" s="110"/>
      <c r="E1288" s="111" t="s">
        <v>2911</v>
      </c>
      <c r="F1288" s="111"/>
    </row>
    <row r="1289" spans="1:11">
      <c r="A1289" s="109" t="s">
        <v>1065</v>
      </c>
      <c r="B1289" s="112" t="s">
        <v>4418</v>
      </c>
      <c r="C1289" s="112" t="s">
        <v>2914</v>
      </c>
      <c r="D1289" s="110"/>
      <c r="E1289" s="111" t="s">
        <v>2913</v>
      </c>
      <c r="F1289" s="111"/>
    </row>
    <row r="1290" spans="1:11">
      <c r="A1290" s="109" t="s">
        <v>1065</v>
      </c>
      <c r="B1290" s="112" t="s">
        <v>4419</v>
      </c>
      <c r="C1290" s="112" t="s">
        <v>4420</v>
      </c>
      <c r="D1290" s="110"/>
      <c r="E1290" s="111" t="s">
        <v>2913</v>
      </c>
      <c r="F1290" s="111"/>
    </row>
    <row r="1291" spans="1:11">
      <c r="A1291" s="109" t="s">
        <v>1065</v>
      </c>
      <c r="B1291" s="112" t="s">
        <v>4421</v>
      </c>
      <c r="C1291" s="112" t="s">
        <v>4422</v>
      </c>
      <c r="D1291" s="110"/>
      <c r="E1291" s="111" t="s">
        <v>2915</v>
      </c>
      <c r="F1291" s="111"/>
    </row>
    <row r="1292" spans="1:11">
      <c r="A1292" s="109" t="s">
        <v>1065</v>
      </c>
      <c r="B1292" s="112" t="s">
        <v>4423</v>
      </c>
      <c r="C1292" s="112" t="s">
        <v>4424</v>
      </c>
      <c r="D1292" s="110"/>
      <c r="E1292" s="111" t="s">
        <v>2915</v>
      </c>
      <c r="F1292" s="111"/>
    </row>
    <row r="1293" spans="1:11">
      <c r="A1293" s="109" t="s">
        <v>1065</v>
      </c>
      <c r="B1293" s="112" t="s">
        <v>4425</v>
      </c>
      <c r="C1293" s="112" t="s">
        <v>4426</v>
      </c>
      <c r="D1293" s="110"/>
      <c r="E1293" s="111" t="s">
        <v>2915</v>
      </c>
      <c r="F1293" s="111"/>
    </row>
    <row r="1294" spans="1:11">
      <c r="A1294" s="109" t="s">
        <v>1065</v>
      </c>
      <c r="B1294" s="112" t="s">
        <v>4427</v>
      </c>
      <c r="C1294" s="112" t="s">
        <v>4428</v>
      </c>
      <c r="D1294" s="110"/>
      <c r="E1294" s="111" t="s">
        <v>2915</v>
      </c>
      <c r="F1294" s="111"/>
    </row>
    <row r="1295" spans="1:11">
      <c r="A1295" s="109" t="s">
        <v>1065</v>
      </c>
      <c r="B1295" s="112" t="s">
        <v>4429</v>
      </c>
      <c r="C1295" s="112" t="s">
        <v>2918</v>
      </c>
      <c r="D1295" s="110"/>
      <c r="E1295" s="111" t="s">
        <v>2917</v>
      </c>
      <c r="F1295" s="111"/>
    </row>
    <row r="1296" spans="1:11">
      <c r="A1296" s="109" t="s">
        <v>1065</v>
      </c>
      <c r="B1296" s="112" t="s">
        <v>4430</v>
      </c>
      <c r="C1296" s="112" t="s">
        <v>2989</v>
      </c>
      <c r="D1296" s="110"/>
      <c r="E1296" s="111" t="s">
        <v>2917</v>
      </c>
      <c r="F1296" s="111"/>
    </row>
    <row r="1297" spans="1:6">
      <c r="A1297" s="109" t="s">
        <v>1065</v>
      </c>
      <c r="B1297" s="112" t="s">
        <v>4431</v>
      </c>
      <c r="C1297" s="112" t="s">
        <v>4432</v>
      </c>
      <c r="D1297" s="110"/>
      <c r="E1297" s="111" t="s">
        <v>2917</v>
      </c>
      <c r="F1297" s="111"/>
    </row>
    <row r="1298" spans="1:6">
      <c r="A1298" s="109" t="s">
        <v>1065</v>
      </c>
      <c r="B1298" s="112" t="s">
        <v>4433</v>
      </c>
      <c r="C1298" s="112" t="s">
        <v>4434</v>
      </c>
      <c r="D1298" s="110"/>
      <c r="E1298" s="111" t="s">
        <v>2919</v>
      </c>
      <c r="F1298" s="111"/>
    </row>
    <row r="1299" spans="1:6">
      <c r="A1299" s="109" t="s">
        <v>1065</v>
      </c>
      <c r="B1299" s="112" t="s">
        <v>4435</v>
      </c>
      <c r="C1299" s="112" t="s">
        <v>4436</v>
      </c>
      <c r="D1299" s="110"/>
      <c r="E1299" s="111" t="s">
        <v>2919</v>
      </c>
      <c r="F1299" s="111"/>
    </row>
    <row r="1300" spans="1:6">
      <c r="A1300" s="109" t="s">
        <v>1065</v>
      </c>
      <c r="B1300" s="112" t="s">
        <v>4437</v>
      </c>
      <c r="C1300" s="112" t="s">
        <v>4438</v>
      </c>
      <c r="D1300" s="110"/>
      <c r="E1300" s="111" t="s">
        <v>2919</v>
      </c>
      <c r="F1300" s="111"/>
    </row>
    <row r="1301" spans="1:6">
      <c r="A1301" s="109" t="s">
        <v>1065</v>
      </c>
      <c r="B1301" s="112" t="s">
        <v>4439</v>
      </c>
      <c r="C1301" s="112" t="s">
        <v>4440</v>
      </c>
      <c r="D1301" s="110"/>
      <c r="E1301" s="111" t="s">
        <v>2919</v>
      </c>
      <c r="F1301" s="111"/>
    </row>
    <row r="1302" spans="1:6">
      <c r="A1302" s="109" t="s">
        <v>1065</v>
      </c>
      <c r="B1302" s="112" t="s">
        <v>4441</v>
      </c>
      <c r="C1302" s="112" t="s">
        <v>4442</v>
      </c>
      <c r="D1302" s="110"/>
      <c r="E1302" s="111" t="s">
        <v>2919</v>
      </c>
      <c r="F1302" s="111"/>
    </row>
    <row r="1303" spans="1:6" ht="13.5" thickBot="1">
      <c r="A1303" s="109" t="s">
        <v>1065</v>
      </c>
      <c r="B1303" s="112" t="s">
        <v>4443</v>
      </c>
      <c r="C1303" s="112" t="s">
        <v>4444</v>
      </c>
      <c r="D1303" s="110"/>
      <c r="E1303" s="111" t="s">
        <v>2919</v>
      </c>
      <c r="F1303" s="111"/>
    </row>
    <row r="1304" spans="1:6" ht="13.5" thickBot="1">
      <c r="A1304" s="106"/>
      <c r="B1304" s="107"/>
      <c r="C1304" s="107"/>
      <c r="D1304" s="107"/>
      <c r="E1304" s="108"/>
      <c r="F1304" s="108"/>
    </row>
    <row r="1305" spans="1:6">
      <c r="A1305" s="109" t="s">
        <v>4445</v>
      </c>
      <c r="B1305" s="112" t="s">
        <v>2594</v>
      </c>
      <c r="C1305" s="112" t="s">
        <v>116</v>
      </c>
      <c r="D1305" s="110"/>
      <c r="E1305" s="111"/>
      <c r="F1305" s="111"/>
    </row>
    <row r="1306" spans="1:6">
      <c r="A1306" s="109" t="s">
        <v>4445</v>
      </c>
      <c r="B1306" s="112" t="s">
        <v>2595</v>
      </c>
      <c r="C1306" s="112" t="s">
        <v>108</v>
      </c>
      <c r="D1306" s="110"/>
      <c r="E1306" s="111"/>
      <c r="F1306" s="111"/>
    </row>
    <row r="1307" spans="1:6">
      <c r="A1307" s="109" t="s">
        <v>4445</v>
      </c>
      <c r="B1307" s="112" t="s">
        <v>2596</v>
      </c>
      <c r="C1307" s="112" t="s">
        <v>109</v>
      </c>
      <c r="D1307" s="110"/>
      <c r="E1307" s="111"/>
      <c r="F1307" s="111"/>
    </row>
    <row r="1308" spans="1:6">
      <c r="A1308" s="109" t="s">
        <v>4445</v>
      </c>
      <c r="B1308" s="112" t="s">
        <v>2597</v>
      </c>
      <c r="C1308" s="112" t="s">
        <v>110</v>
      </c>
      <c r="D1308" s="110"/>
      <c r="E1308" s="111"/>
      <c r="F1308" s="111"/>
    </row>
    <row r="1309" spans="1:6">
      <c r="A1309" s="109" t="s">
        <v>4445</v>
      </c>
      <c r="B1309" s="112" t="s">
        <v>2598</v>
      </c>
      <c r="C1309" s="112" t="s">
        <v>111</v>
      </c>
      <c r="D1309" s="110"/>
      <c r="E1309" s="111"/>
      <c r="F1309" s="111"/>
    </row>
    <row r="1310" spans="1:6">
      <c r="A1310" s="109" t="s">
        <v>4445</v>
      </c>
      <c r="B1310" s="112" t="s">
        <v>2599</v>
      </c>
      <c r="C1310" s="112" t="s">
        <v>112</v>
      </c>
      <c r="D1310" s="110"/>
      <c r="E1310" s="111"/>
      <c r="F1310" s="111"/>
    </row>
    <row r="1311" spans="1:6">
      <c r="A1311" s="109" t="s">
        <v>4445</v>
      </c>
      <c r="B1311" s="112" t="s">
        <v>2600</v>
      </c>
      <c r="C1311" s="112" t="s">
        <v>113</v>
      </c>
      <c r="D1311" s="110"/>
      <c r="E1311" s="111"/>
      <c r="F1311" s="111"/>
    </row>
    <row r="1312" spans="1:6">
      <c r="A1312" s="109" t="s">
        <v>4445</v>
      </c>
      <c r="B1312" s="112" t="s">
        <v>2601</v>
      </c>
      <c r="C1312" s="112" t="s">
        <v>114</v>
      </c>
      <c r="D1312" s="110"/>
      <c r="E1312" s="111"/>
      <c r="F1312" s="111"/>
    </row>
    <row r="1313" spans="1:6">
      <c r="A1313" s="109" t="s">
        <v>4445</v>
      </c>
      <c r="B1313" s="112" t="s">
        <v>2602</v>
      </c>
      <c r="C1313" s="112" t="s">
        <v>115</v>
      </c>
      <c r="D1313" s="110"/>
      <c r="E1313" s="111"/>
      <c r="F1313" s="111"/>
    </row>
    <row r="1314" spans="1:6">
      <c r="A1314" s="109" t="s">
        <v>4445</v>
      </c>
      <c r="B1314" s="112" t="s">
        <v>2603</v>
      </c>
      <c r="C1314" s="112" t="s">
        <v>2604</v>
      </c>
      <c r="D1314" s="110"/>
      <c r="E1314" s="111"/>
      <c r="F1314" s="111"/>
    </row>
    <row r="1315" spans="1:6">
      <c r="A1315" s="109" t="s">
        <v>4445</v>
      </c>
      <c r="B1315" s="112" t="s">
        <v>2605</v>
      </c>
      <c r="C1315" s="112" t="s">
        <v>2606</v>
      </c>
      <c r="D1315" s="110"/>
      <c r="E1315" s="111"/>
      <c r="F1315" s="111"/>
    </row>
    <row r="1316" spans="1:6">
      <c r="A1316" s="109" t="s">
        <v>4445</v>
      </c>
      <c r="B1316" s="112" t="s">
        <v>2607</v>
      </c>
      <c r="C1316" s="112" t="s">
        <v>2608</v>
      </c>
      <c r="D1316" s="110"/>
      <c r="E1316" s="111"/>
      <c r="F1316" s="111"/>
    </row>
    <row r="1317" spans="1:6">
      <c r="A1317" s="109" t="s">
        <v>4445</v>
      </c>
      <c r="B1317" s="112" t="s">
        <v>2609</v>
      </c>
      <c r="C1317" s="112" t="s">
        <v>2258</v>
      </c>
      <c r="D1317" s="110"/>
      <c r="E1317" s="111"/>
      <c r="F1317" s="111"/>
    </row>
    <row r="1318" spans="1:6">
      <c r="A1318" s="109" t="s">
        <v>4445</v>
      </c>
      <c r="B1318" s="112" t="s">
        <v>2610</v>
      </c>
      <c r="C1318" s="112" t="s">
        <v>2611</v>
      </c>
      <c r="D1318" s="110"/>
      <c r="E1318" s="111"/>
      <c r="F1318" s="111"/>
    </row>
    <row r="1319" spans="1:6">
      <c r="A1319" s="109" t="s">
        <v>4445</v>
      </c>
      <c r="B1319" s="112" t="s">
        <v>2612</v>
      </c>
      <c r="C1319" s="112" t="s">
        <v>2266</v>
      </c>
      <c r="D1319" s="110"/>
      <c r="E1319" s="111"/>
      <c r="F1319" s="111"/>
    </row>
    <row r="1320" spans="1:6">
      <c r="A1320" s="109" t="s">
        <v>4445</v>
      </c>
      <c r="B1320" s="112" t="s">
        <v>2613</v>
      </c>
      <c r="C1320" s="112" t="s">
        <v>2614</v>
      </c>
      <c r="D1320" s="110"/>
      <c r="E1320" s="111"/>
      <c r="F1320" s="111"/>
    </row>
    <row r="1321" spans="1:6">
      <c r="A1321" s="109" t="s">
        <v>4445</v>
      </c>
      <c r="B1321" s="112" t="s">
        <v>2615</v>
      </c>
      <c r="C1321" s="112" t="s">
        <v>2616</v>
      </c>
      <c r="D1321" s="110"/>
      <c r="E1321" s="111"/>
      <c r="F1321" s="111"/>
    </row>
    <row r="1322" spans="1:6">
      <c r="A1322" s="109" t="s">
        <v>4445</v>
      </c>
      <c r="B1322" s="112" t="s">
        <v>2617</v>
      </c>
      <c r="C1322" s="112" t="s">
        <v>2618</v>
      </c>
      <c r="D1322" s="110"/>
      <c r="E1322" s="111"/>
      <c r="F1322" s="111"/>
    </row>
    <row r="1323" spans="1:6">
      <c r="A1323" s="109" t="s">
        <v>4445</v>
      </c>
      <c r="B1323" s="112" t="s">
        <v>2619</v>
      </c>
      <c r="C1323" s="112" t="s">
        <v>2620</v>
      </c>
      <c r="D1323" s="110"/>
      <c r="E1323" s="111"/>
      <c r="F1323" s="111"/>
    </row>
    <row r="1324" spans="1:6">
      <c r="A1324" s="109" t="s">
        <v>4445</v>
      </c>
      <c r="B1324" s="112" t="s">
        <v>2621</v>
      </c>
      <c r="C1324" s="112" t="s">
        <v>2622</v>
      </c>
      <c r="D1324" s="110"/>
      <c r="E1324" s="111"/>
      <c r="F1324" s="111"/>
    </row>
    <row r="1325" spans="1:6" ht="13.5" thickBot="1">
      <c r="A1325" s="116" t="s">
        <v>4445</v>
      </c>
      <c r="B1325" s="117" t="s">
        <v>4446</v>
      </c>
      <c r="C1325" s="117" t="s">
        <v>4447</v>
      </c>
      <c r="D1325" s="118"/>
      <c r="E1325" s="119"/>
      <c r="F1325" s="119"/>
    </row>
    <row r="1326" spans="1:6" ht="13.5" thickBot="1">
      <c r="A1326" s="106"/>
      <c r="B1326" s="107"/>
      <c r="C1326" s="107"/>
      <c r="D1326" s="107"/>
      <c r="E1326" s="108"/>
      <c r="F1326" s="108"/>
    </row>
    <row r="1327" spans="1:6">
      <c r="A1327" s="109" t="s">
        <v>4448</v>
      </c>
      <c r="B1327" s="112" t="s">
        <v>2332</v>
      </c>
      <c r="C1327" s="112" t="s">
        <v>4449</v>
      </c>
      <c r="D1327" s="110"/>
      <c r="E1327" s="111"/>
      <c r="F1327" s="111"/>
    </row>
    <row r="1328" spans="1:6">
      <c r="A1328" s="109" t="s">
        <v>4448</v>
      </c>
      <c r="B1328" s="112" t="s">
        <v>2551</v>
      </c>
      <c r="C1328" s="112" t="s">
        <v>4450</v>
      </c>
      <c r="D1328" s="110"/>
      <c r="E1328" s="111"/>
      <c r="F1328" s="111"/>
    </row>
    <row r="1329" spans="1:6">
      <c r="A1329" s="109" t="s">
        <v>4448</v>
      </c>
      <c r="B1329" s="112" t="s">
        <v>4451</v>
      </c>
      <c r="C1329" s="112" t="s">
        <v>4452</v>
      </c>
      <c r="D1329" s="110"/>
      <c r="E1329" s="111"/>
      <c r="F1329" s="111"/>
    </row>
    <row r="1330" spans="1:6">
      <c r="A1330" s="109" t="s">
        <v>4448</v>
      </c>
      <c r="B1330" s="112" t="s">
        <v>4453</v>
      </c>
      <c r="C1330" s="112" t="s">
        <v>4454</v>
      </c>
      <c r="D1330" s="110"/>
      <c r="E1330" s="111"/>
      <c r="F1330" s="111"/>
    </row>
    <row r="1331" spans="1:6">
      <c r="A1331" s="109" t="s">
        <v>4448</v>
      </c>
      <c r="B1331" s="112" t="s">
        <v>4455</v>
      </c>
      <c r="C1331" s="112" t="s">
        <v>4456</v>
      </c>
      <c r="D1331" s="110"/>
      <c r="E1331" s="111"/>
      <c r="F1331" s="111"/>
    </row>
    <row r="1332" spans="1:6">
      <c r="A1332" s="109" t="s">
        <v>4448</v>
      </c>
      <c r="B1332" s="112" t="s">
        <v>4457</v>
      </c>
      <c r="C1332" s="112" t="s">
        <v>4458</v>
      </c>
      <c r="D1332" s="110"/>
      <c r="E1332" s="111"/>
      <c r="F1332" s="111"/>
    </row>
    <row r="1333" spans="1:6">
      <c r="A1333" s="109" t="s">
        <v>4448</v>
      </c>
      <c r="B1333" s="112" t="s">
        <v>4459</v>
      </c>
      <c r="C1333" s="112" t="s">
        <v>4460</v>
      </c>
      <c r="D1333" s="110"/>
      <c r="E1333" s="111"/>
      <c r="F1333" s="111"/>
    </row>
    <row r="1334" spans="1:6" ht="13.5" thickBot="1">
      <c r="A1334" s="109" t="s">
        <v>4448</v>
      </c>
      <c r="B1334" s="112" t="s">
        <v>2285</v>
      </c>
      <c r="C1334" s="112" t="s">
        <v>2286</v>
      </c>
      <c r="D1334" s="112"/>
      <c r="E1334" s="111"/>
      <c r="F1334" s="111"/>
    </row>
    <row r="1335" spans="1:6" ht="13.5" thickBot="1">
      <c r="A1335" s="106"/>
      <c r="B1335" s="107"/>
      <c r="C1335" s="107"/>
      <c r="D1335" s="107"/>
      <c r="E1335" s="108"/>
      <c r="F1335" s="108"/>
    </row>
    <row r="1336" spans="1:6">
      <c r="A1336" s="112" t="s">
        <v>2241</v>
      </c>
      <c r="B1336" s="112" t="s">
        <v>1105</v>
      </c>
      <c r="C1336" s="112" t="s">
        <v>1106</v>
      </c>
      <c r="D1336" s="112"/>
      <c r="E1336" s="112"/>
      <c r="F1336" s="112" t="s">
        <v>2301</v>
      </c>
    </row>
    <row r="1337" spans="1:6">
      <c r="A1337" s="112" t="s">
        <v>2241</v>
      </c>
      <c r="B1337" s="112" t="s">
        <v>1130</v>
      </c>
      <c r="C1337" s="112" t="s">
        <v>1131</v>
      </c>
      <c r="D1337" s="112"/>
      <c r="E1337" s="112"/>
      <c r="F1337" s="112" t="s">
        <v>2301</v>
      </c>
    </row>
    <row r="1338" spans="1:6">
      <c r="A1338" s="112" t="s">
        <v>2241</v>
      </c>
      <c r="B1338" s="112" t="s">
        <v>1149</v>
      </c>
      <c r="C1338" s="112" t="s">
        <v>2329</v>
      </c>
      <c r="D1338" s="112"/>
      <c r="E1338" s="112"/>
      <c r="F1338" s="112" t="s">
        <v>2301</v>
      </c>
    </row>
    <row r="1339" spans="1:6">
      <c r="A1339" s="112" t="s">
        <v>2241</v>
      </c>
      <c r="B1339" s="112" t="s">
        <v>1168</v>
      </c>
      <c r="C1339" s="112" t="s">
        <v>2330</v>
      </c>
      <c r="D1339" s="112"/>
      <c r="E1339" s="112"/>
      <c r="F1339" s="112" t="s">
        <v>2301</v>
      </c>
    </row>
    <row r="1340" spans="1:6">
      <c r="A1340" s="112" t="s">
        <v>2241</v>
      </c>
      <c r="B1340" s="112" t="s">
        <v>2331</v>
      </c>
      <c r="C1340" s="112" t="s">
        <v>1188</v>
      </c>
      <c r="D1340" s="112"/>
      <c r="E1340" s="112"/>
      <c r="F1340" s="112" t="s">
        <v>2301</v>
      </c>
    </row>
    <row r="1341" spans="1:6">
      <c r="A1341" s="112" t="s">
        <v>2241</v>
      </c>
      <c r="B1341" s="112" t="s">
        <v>1206</v>
      </c>
      <c r="C1341" s="112" t="s">
        <v>1207</v>
      </c>
      <c r="D1341" s="112"/>
      <c r="E1341" s="112"/>
      <c r="F1341" s="112" t="s">
        <v>2301</v>
      </c>
    </row>
    <row r="1342" spans="1:6">
      <c r="A1342" s="112" t="s">
        <v>2241</v>
      </c>
      <c r="B1342" s="112" t="s">
        <v>1225</v>
      </c>
      <c r="C1342" s="112" t="s">
        <v>1226</v>
      </c>
      <c r="D1342" s="112"/>
      <c r="E1342" s="112"/>
      <c r="F1342" s="112" t="s">
        <v>2301</v>
      </c>
    </row>
    <row r="1343" spans="1:6">
      <c r="A1343" s="112" t="s">
        <v>2241</v>
      </c>
      <c r="B1343" s="112" t="s">
        <v>2335</v>
      </c>
      <c r="C1343" s="112" t="s">
        <v>1301</v>
      </c>
      <c r="D1343" s="112"/>
      <c r="E1343" s="112"/>
      <c r="F1343" s="112" t="s">
        <v>2303</v>
      </c>
    </row>
    <row r="1344" spans="1:6">
      <c r="A1344" s="112" t="s">
        <v>2241</v>
      </c>
      <c r="B1344" s="112" t="s">
        <v>1320</v>
      </c>
      <c r="C1344" s="112" t="s">
        <v>1321</v>
      </c>
      <c r="D1344" s="112"/>
      <c r="E1344" s="112"/>
      <c r="F1344" s="112" t="s">
        <v>2303</v>
      </c>
    </row>
    <row r="1345" spans="1:6">
      <c r="A1345" s="112" t="s">
        <v>2241</v>
      </c>
      <c r="B1345" s="112" t="s">
        <v>1370</v>
      </c>
      <c r="C1345" s="112" t="s">
        <v>1371</v>
      </c>
      <c r="D1345" s="112"/>
      <c r="E1345" s="112"/>
      <c r="F1345" s="112" t="s">
        <v>2305</v>
      </c>
    </row>
    <row r="1346" spans="1:6">
      <c r="A1346" s="112" t="s">
        <v>2241</v>
      </c>
      <c r="B1346" s="112" t="s">
        <v>1389</v>
      </c>
      <c r="C1346" s="112" t="s">
        <v>1390</v>
      </c>
      <c r="D1346" s="112"/>
      <c r="E1346" s="112"/>
      <c r="F1346" s="112" t="s">
        <v>2305</v>
      </c>
    </row>
    <row r="1347" spans="1:6">
      <c r="A1347" s="112" t="s">
        <v>2241</v>
      </c>
      <c r="B1347" s="112" t="s">
        <v>1408</v>
      </c>
      <c r="C1347" s="112" t="s">
        <v>1409</v>
      </c>
      <c r="D1347" s="112"/>
      <c r="E1347" s="112"/>
      <c r="F1347" s="112" t="s">
        <v>2305</v>
      </c>
    </row>
    <row r="1348" spans="1:6">
      <c r="A1348" s="112" t="s">
        <v>2241</v>
      </c>
      <c r="B1348" s="112" t="s">
        <v>2336</v>
      </c>
      <c r="C1348" s="112" t="s">
        <v>4461</v>
      </c>
      <c r="D1348" s="112"/>
      <c r="E1348" s="112"/>
      <c r="F1348" s="112" t="s">
        <v>2307</v>
      </c>
    </row>
    <row r="1349" spans="1:6">
      <c r="A1349" s="112" t="s">
        <v>2241</v>
      </c>
      <c r="B1349" s="112" t="s">
        <v>2338</v>
      </c>
      <c r="C1349" s="112" t="s">
        <v>1481</v>
      </c>
      <c r="D1349" s="112"/>
      <c r="E1349" s="112"/>
      <c r="F1349" s="112" t="s">
        <v>2307</v>
      </c>
    </row>
    <row r="1350" spans="1:6">
      <c r="A1350" s="112" t="s">
        <v>2241</v>
      </c>
      <c r="B1350" s="112" t="s">
        <v>1499</v>
      </c>
      <c r="C1350" s="112" t="s">
        <v>1500</v>
      </c>
      <c r="D1350" s="112"/>
      <c r="E1350" s="112"/>
      <c r="F1350" s="112" t="s">
        <v>2307</v>
      </c>
    </row>
    <row r="1351" spans="1:6">
      <c r="A1351" s="112" t="s">
        <v>2241</v>
      </c>
      <c r="B1351" s="112" t="s">
        <v>2339</v>
      </c>
      <c r="C1351" s="112" t="s">
        <v>2340</v>
      </c>
      <c r="D1351" s="112"/>
      <c r="E1351" s="112"/>
      <c r="F1351" s="112" t="s">
        <v>2309</v>
      </c>
    </row>
    <row r="1352" spans="1:6">
      <c r="A1352" s="112" t="s">
        <v>2241</v>
      </c>
      <c r="B1352" s="112" t="s">
        <v>2341</v>
      </c>
      <c r="C1352" s="112" t="s">
        <v>1600</v>
      </c>
      <c r="D1352" s="112"/>
      <c r="E1352" s="112"/>
      <c r="F1352" s="112" t="s">
        <v>2311</v>
      </c>
    </row>
    <row r="1353" spans="1:6">
      <c r="A1353" s="112" t="s">
        <v>2241</v>
      </c>
      <c r="B1353" s="112" t="s">
        <v>1618</v>
      </c>
      <c r="C1353" s="112" t="s">
        <v>2342</v>
      </c>
      <c r="D1353" s="112"/>
      <c r="E1353" s="112"/>
      <c r="F1353" s="112" t="s">
        <v>2311</v>
      </c>
    </row>
    <row r="1354" spans="1:6">
      <c r="A1354" s="112" t="s">
        <v>2241</v>
      </c>
      <c r="B1354" s="112" t="s">
        <v>2348</v>
      </c>
      <c r="C1354" s="112" t="s">
        <v>2349</v>
      </c>
      <c r="D1354" s="112"/>
      <c r="E1354" s="112"/>
      <c r="F1354" s="112" t="s">
        <v>2312</v>
      </c>
    </row>
    <row r="1355" spans="1:6">
      <c r="A1355" s="112" t="s">
        <v>2241</v>
      </c>
      <c r="B1355" s="112" t="s">
        <v>2344</v>
      </c>
      <c r="C1355" s="112" t="s">
        <v>2345</v>
      </c>
      <c r="D1355" s="112"/>
      <c r="E1355" s="112"/>
      <c r="F1355" s="112" t="s">
        <v>2312</v>
      </c>
    </row>
    <row r="1356" spans="1:6">
      <c r="A1356" s="112" t="s">
        <v>2241</v>
      </c>
      <c r="B1356" s="112" t="s">
        <v>2346</v>
      </c>
      <c r="C1356" s="112" t="s">
        <v>1684</v>
      </c>
      <c r="D1356" s="112"/>
      <c r="E1356" s="112"/>
      <c r="F1356" s="112" t="s">
        <v>2312</v>
      </c>
    </row>
    <row r="1357" spans="1:6">
      <c r="A1357" s="112" t="s">
        <v>2241</v>
      </c>
      <c r="B1357" s="112" t="s">
        <v>2347</v>
      </c>
      <c r="C1357" s="112" t="s">
        <v>1703</v>
      </c>
      <c r="D1357" s="112"/>
      <c r="E1357" s="112"/>
      <c r="F1357" s="112" t="s">
        <v>2312</v>
      </c>
    </row>
    <row r="1358" spans="1:6">
      <c r="A1358" s="112" t="s">
        <v>2241</v>
      </c>
      <c r="B1358" s="112" t="s">
        <v>1771</v>
      </c>
      <c r="C1358" s="112" t="s">
        <v>1772</v>
      </c>
      <c r="D1358" s="112"/>
      <c r="E1358" s="112"/>
      <c r="F1358" s="112" t="s">
        <v>2314</v>
      </c>
    </row>
    <row r="1359" spans="1:6">
      <c r="A1359" s="112" t="s">
        <v>2241</v>
      </c>
      <c r="B1359" s="112" t="s">
        <v>2350</v>
      </c>
      <c r="C1359" s="112" t="s">
        <v>1855</v>
      </c>
      <c r="D1359" s="112"/>
      <c r="E1359" s="112"/>
      <c r="F1359" s="112" t="s">
        <v>2316</v>
      </c>
    </row>
    <row r="1360" spans="1:6">
      <c r="A1360" s="112" t="s">
        <v>2241</v>
      </c>
      <c r="B1360" s="112" t="s">
        <v>2351</v>
      </c>
      <c r="C1360" s="112" t="s">
        <v>2352</v>
      </c>
      <c r="D1360" s="112"/>
      <c r="E1360" s="112"/>
      <c r="F1360" s="112" t="s">
        <v>2316</v>
      </c>
    </row>
    <row r="1361" spans="1:6">
      <c r="A1361" s="112" t="s">
        <v>2241</v>
      </c>
      <c r="B1361" s="112" t="s">
        <v>2353</v>
      </c>
      <c r="C1361" s="112" t="s">
        <v>2354</v>
      </c>
      <c r="D1361" s="112"/>
      <c r="E1361" s="112"/>
      <c r="F1361" s="112" t="s">
        <v>2316</v>
      </c>
    </row>
    <row r="1362" spans="1:6">
      <c r="A1362" s="112" t="s">
        <v>2241</v>
      </c>
      <c r="B1362" s="112" t="s">
        <v>1903</v>
      </c>
      <c r="C1362" s="112" t="s">
        <v>1904</v>
      </c>
      <c r="D1362" s="112"/>
      <c r="E1362" s="112"/>
      <c r="F1362" s="112" t="s">
        <v>2317</v>
      </c>
    </row>
    <row r="1363" spans="1:6">
      <c r="A1363" s="112" t="s">
        <v>2241</v>
      </c>
      <c r="B1363" s="112" t="s">
        <v>1927</v>
      </c>
      <c r="C1363" s="112" t="s">
        <v>4462</v>
      </c>
      <c r="D1363" s="112"/>
      <c r="E1363" s="112"/>
      <c r="F1363" s="112" t="s">
        <v>2317</v>
      </c>
    </row>
    <row r="1364" spans="1:6">
      <c r="A1364" s="112" t="s">
        <v>2241</v>
      </c>
      <c r="B1364" s="112" t="s">
        <v>2355</v>
      </c>
      <c r="C1364" s="112" t="s">
        <v>2356</v>
      </c>
      <c r="D1364" s="112"/>
      <c r="E1364" s="112"/>
      <c r="F1364" s="112" t="s">
        <v>2319</v>
      </c>
    </row>
    <row r="1365" spans="1:6">
      <c r="A1365" s="112" t="s">
        <v>2241</v>
      </c>
      <c r="B1365" s="112" t="s">
        <v>2357</v>
      </c>
      <c r="C1365" s="112" t="s">
        <v>2358</v>
      </c>
      <c r="D1365" s="112"/>
      <c r="E1365" s="112"/>
      <c r="F1365" s="112" t="s">
        <v>2319</v>
      </c>
    </row>
    <row r="1366" spans="1:6">
      <c r="A1366" s="112" t="s">
        <v>2241</v>
      </c>
      <c r="B1366" s="112" t="s">
        <v>2045</v>
      </c>
      <c r="C1366" s="112" t="s">
        <v>2359</v>
      </c>
      <c r="D1366" s="112"/>
      <c r="E1366" s="112"/>
      <c r="F1366" s="112" t="s">
        <v>2321</v>
      </c>
    </row>
    <row r="1367" spans="1:6">
      <c r="A1367" s="112" t="s">
        <v>2241</v>
      </c>
      <c r="B1367" s="112" t="s">
        <v>2063</v>
      </c>
      <c r="C1367" s="112" t="s">
        <v>2064</v>
      </c>
      <c r="D1367" s="112"/>
      <c r="E1367" s="112"/>
      <c r="F1367" s="112" t="s">
        <v>2321</v>
      </c>
    </row>
    <row r="1368" spans="1:6" ht="13.5" thickBot="1">
      <c r="A1368" s="112" t="s">
        <v>2241</v>
      </c>
      <c r="B1368" s="112" t="s">
        <v>2360</v>
      </c>
      <c r="C1368" s="112" t="s">
        <v>2361</v>
      </c>
      <c r="D1368" s="112"/>
      <c r="E1368" s="112"/>
      <c r="F1368" s="112" t="s">
        <v>2321</v>
      </c>
    </row>
    <row r="1369" spans="1:6" ht="13.5" thickBot="1">
      <c r="A1369" s="106"/>
      <c r="B1369" s="107"/>
      <c r="C1369" s="107"/>
      <c r="D1369" s="107"/>
      <c r="E1369" s="108"/>
      <c r="F1369" s="108"/>
    </row>
    <row r="1370" spans="1:6">
      <c r="A1370" s="112" t="s">
        <v>2237</v>
      </c>
      <c r="B1370" s="112" t="s">
        <v>4463</v>
      </c>
      <c r="C1370" s="112" t="s">
        <v>4464</v>
      </c>
      <c r="D1370" s="112"/>
      <c r="E1370" s="112"/>
      <c r="F1370" s="112"/>
    </row>
    <row r="1371" spans="1:6">
      <c r="A1371" s="112" t="s">
        <v>2237</v>
      </c>
      <c r="B1371" s="112" t="s">
        <v>4465</v>
      </c>
      <c r="C1371" s="112" t="s">
        <v>4466</v>
      </c>
      <c r="D1371" s="112"/>
      <c r="E1371" s="112"/>
      <c r="F1371" s="112"/>
    </row>
    <row r="1372" spans="1:6">
      <c r="A1372" s="112" t="s">
        <v>2237</v>
      </c>
      <c r="B1372" s="112" t="s">
        <v>4467</v>
      </c>
      <c r="C1372" s="112" t="s">
        <v>2328</v>
      </c>
      <c r="D1372" s="112"/>
      <c r="E1372" s="112"/>
      <c r="F1372" s="1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F2D220D542F44BB9689C5DF61E112F" ma:contentTypeVersion="15" ma:contentTypeDescription="Create a new document." ma:contentTypeScope="" ma:versionID="2502ace436e1f328d4f0363166b5c700">
  <xsd:schema xmlns:xsd="http://www.w3.org/2001/XMLSchema" xmlns:xs="http://www.w3.org/2001/XMLSchema" xmlns:p="http://schemas.microsoft.com/office/2006/metadata/properties" xmlns:ns2="b68fa2f7-5bc9-4d26-a705-46bbde7c6251" xmlns:ns3="a9c1af38-b247-4961-91b4-be0537060b00" targetNamespace="http://schemas.microsoft.com/office/2006/metadata/properties" ma:root="true" ma:fieldsID="fca8b19177ec7674b9ae07826e1861e3" ns2:_="" ns3:_="">
    <xsd:import namespace="b68fa2f7-5bc9-4d26-a705-46bbde7c6251"/>
    <xsd:import namespace="a9c1af38-b247-4961-91b4-be0537060b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8fa2f7-5bc9-4d26-a705-46bbde7c62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c1af38-b247-4961-91b4-be0537060b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76a1113-1e1a-4766-978b-cfdc284cdaeb}" ma:internalName="TaxCatchAll" ma:showField="CatchAllData" ma:web="a9c1af38-b247-4961-91b4-be0537060b0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8fa2f7-5bc9-4d26-a705-46bbde7c6251">
      <Terms xmlns="http://schemas.microsoft.com/office/infopath/2007/PartnerControls"/>
    </lcf76f155ced4ddcb4097134ff3c332f>
    <TaxCatchAll xmlns="a9c1af38-b247-4961-91b4-be0537060b00" xsi:nil="true"/>
  </documentManagement>
</p:properties>
</file>

<file path=customXml/itemProps1.xml><?xml version="1.0" encoding="utf-8"?>
<ds:datastoreItem xmlns:ds="http://schemas.openxmlformats.org/officeDocument/2006/customXml" ds:itemID="{2C633AC8-6433-4196-9023-6DF0C4B1C969}">
  <ds:schemaRefs>
    <ds:schemaRef ds:uri="http://schemas.microsoft.com/sharepoint/v3/contenttype/forms"/>
  </ds:schemaRefs>
</ds:datastoreItem>
</file>

<file path=customXml/itemProps2.xml><?xml version="1.0" encoding="utf-8"?>
<ds:datastoreItem xmlns:ds="http://schemas.openxmlformats.org/officeDocument/2006/customXml" ds:itemID="{46A54CEC-C365-4CFB-8C9A-A69184342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8fa2f7-5bc9-4d26-a705-46bbde7c6251"/>
    <ds:schemaRef ds:uri="a9c1af38-b247-4961-91b4-be0537060b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AF4E29-1E9D-4311-9AA9-704CBB2A8A21}">
  <ds:schemaRefs>
    <ds:schemaRef ds:uri="http://schemas.microsoft.com/office/2006/metadata/properties"/>
    <ds:schemaRef ds:uri="http://schemas.microsoft.com/office/infopath/2007/PartnerControls"/>
    <ds:schemaRef ds:uri="b68fa2f7-5bc9-4d26-a705-46bbde7c6251"/>
    <ds:schemaRef ds:uri="a9c1af38-b247-4961-91b4-be0537060b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Lisez-Moi</vt:lpstr>
      <vt:lpstr>DAP</vt:lpstr>
      <vt:lpstr>survey</vt:lpstr>
      <vt:lpstr>choices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ZUBER</dc:creator>
  <cp:keywords/>
  <dc:description/>
  <cp:lastModifiedBy>Thomas ZUBER</cp:lastModifiedBy>
  <cp:revision/>
  <dcterms:created xsi:type="dcterms:W3CDTF">2025-11-20T08:44:46Z</dcterms:created>
  <dcterms:modified xsi:type="dcterms:W3CDTF">2026-01-19T16:25:29Z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0x0101009EF2D220D542F44BB9689C5DF61E112F</vt:lpwstr>
  </property>
  <property fmtid="{D5CDD505-2E9C-101B-9397-08002B2CF9AE}" pid="3" name="MediaServiceImageTags">
    <vt:lpwstr/>
  </property>
</Properties>
</file>